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3T25\Planilha de Dados Históricos\Arquivos sem vínculos\"/>
    </mc:Choice>
  </mc:AlternateContent>
  <xr:revisionPtr revIDLastSave="0" documentId="13_ncr:1_{6C8A95FD-6ECB-4BAB-82AA-F3D791329728}" xr6:coauthVersionLast="47" xr6:coauthVersionMax="47" xr10:uidLastSave="{00000000-0000-0000-0000-000000000000}"/>
  <bookViews>
    <workbookView xWindow="-28920" yWindow="-120" windowWidth="29040" windowHeight="15720" tabRatio="664" xr2:uid="{00000000-000D-0000-FFFF-FFFF00000000}"/>
  </bookViews>
  <sheets>
    <sheet name="Index" sheetId="32" r:id="rId1"/>
    <sheet name="P&amp;L Conso excl. Postos" sheetId="55" r:id="rId2"/>
    <sheet name="P&amp;L Conso ex. GasSt pre IFRS16" sheetId="62" r:id="rId3"/>
    <sheet name="BS - Consolidated" sheetId="44" r:id="rId4"/>
    <sheet name="Indebtedness" sheetId="47" r:id="rId5"/>
    <sheet name="Capex" sheetId="58" r:id="rId6"/>
    <sheet name="Stores" sheetId="49" r:id="rId7"/>
    <sheet name="Gross Revenue by Banner" sheetId="61" r:id="rId8"/>
    <sheet name="View before segregations &gt;&gt;&gt;" sheetId="59" r:id="rId9"/>
    <sheet name="P&amp;L Conso incl. Postos" sheetId="60" r:id="rId10"/>
    <sheet name="P&amp;L Conso Post-Hiper Trans." sheetId="54" r:id="rId11"/>
    <sheet name="P&amp;L Conso Pre-Hiper Trans." sheetId="52" r:id="rId12"/>
    <sheet name="P&amp;L GPA Brazil Post-Hiper Trans" sheetId="40" r:id="rId13"/>
    <sheet name="P&amp;L GPA Brazil Pre-Hiper Trans." sheetId="53" r:id="rId14"/>
    <sheet name="P&amp;L Éxito - Post IFRS 16" sheetId="41" r:id="rId15"/>
    <sheet name="P&amp;L Conso - PostIFRS PreSpinoff" sheetId="43" r:id="rId16"/>
    <sheet name="P&amp;L Conso - Pre-IFRS 16" sheetId="42" r:id="rId17"/>
    <sheet name="BS - GPA Brazil" sheetId="45" r:id="rId18"/>
    <sheet name="BS - Éxito" sheetId="46" r:id="rId19"/>
    <sheet name="Indebtedness - Historical" sheetId="56" r:id="rId20"/>
    <sheet name="Investments - Historical" sheetId="57" r:id="rId21"/>
    <sheet name="Pro Forma Record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7" hidden="1">[1]GSI_1998!#REF!</definedName>
    <definedName name="__1_123Graph_AAGR" localSheetId="19" hidden="1">[1]GSI_1998!#REF!</definedName>
    <definedName name="__1_123Graph_AAGR" localSheetId="0" hidden="1">[1]GSI_1998!#REF!</definedName>
    <definedName name="__1_123Graph_AAGR" localSheetId="20" hidden="1">[1]GSI_1998!#REF!</definedName>
    <definedName name="__1_123Graph_AAGR" localSheetId="2" hidden="1">#REF!</definedName>
    <definedName name="__1_123Graph_AAGR" localSheetId="11" hidden="1">[1]GSI_1998!#REF!</definedName>
    <definedName name="__1_123Graph_AAGR" localSheetId="13" hidden="1">[1]GSI_1998!#REF!</definedName>
    <definedName name="__1_123Graph_AAGR" hidden="1">#REF!</definedName>
    <definedName name="__123Graph_A" localSheetId="7" hidden="1">[2]ce!#REF!</definedName>
    <definedName name="__123Graph_A" localSheetId="19" hidden="1">[2]ce!#REF!</definedName>
    <definedName name="__123Graph_A" localSheetId="0" hidden="1">[2]ce!#REF!</definedName>
    <definedName name="__123Graph_A" localSheetId="20" hidden="1">[2]ce!#REF!</definedName>
    <definedName name="__123Graph_A" localSheetId="2" hidden="1">#REF!</definedName>
    <definedName name="__123Graph_A" localSheetId="11" hidden="1">[2]ce!#REF!</definedName>
    <definedName name="__123Graph_A" localSheetId="13" hidden="1">[2]ce!#REF!</definedName>
    <definedName name="__123Graph_A" hidden="1">#REF!</definedName>
    <definedName name="__123Graph_AAGREGA" localSheetId="7" hidden="1">#REF!</definedName>
    <definedName name="__123Graph_AAGREGA" localSheetId="19" hidden="1">[3]FAt!#REF!</definedName>
    <definedName name="__123Graph_AAGREGA" localSheetId="0" hidden="1">[3]FAt!#REF!</definedName>
    <definedName name="__123Graph_AAGREGA" localSheetId="20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3" hidden="1">[3]FAt!#REF!</definedName>
    <definedName name="__123Graph_AAGREGA" hidden="1">[3]FAt!#REF!</definedName>
    <definedName name="__123Graph_ACOT1" hidden="1">#REF!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[5]TESTE!$AG$74:$AP$74</definedName>
    <definedName name="__123Graph_AMERC" localSheetId="2" hidden="1">#REF!</definedName>
    <definedName name="__123Graph_AMERC" hidden="1">#REF!</definedName>
    <definedName name="__123Graph_ARECEITA" localSheetId="7" hidden="1">[3]FAt!#REF!</definedName>
    <definedName name="__123Graph_ARECEITA" localSheetId="19" hidden="1">#REF!</definedName>
    <definedName name="__123Graph_ARECEITA" localSheetId="0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3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7" hidden="1">[2]ce!#REF!</definedName>
    <definedName name="__123Graph_B" localSheetId="19" hidden="1">#REF!</definedName>
    <definedName name="__123Graph_B" localSheetId="0" hidden="1">[2]ce!#REF!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3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#REF!</definedName>
    <definedName name="__123Graph_LBL_ACOT1" localSheetId="2" hidden="1">#REF!</definedName>
    <definedName name="__123Graph_LBL_ACOT1" hidden="1">[4]Link!$O$44:$O$44</definedName>
    <definedName name="__123Graph_LBL_ACOT2" localSheetId="2" hidden="1">#REF!</definedName>
    <definedName name="__123Graph_LBL_ACOT2" hidden="1">#REF!</definedName>
    <definedName name="__123Graph_X" localSheetId="7" hidden="1">#REF!</definedName>
    <definedName name="__123Graph_X" localSheetId="19" hidden="1">[2]ce!#REF!</definedName>
    <definedName name="__123Graph_X" localSheetId="0" hidden="1">[2]ce!#REF!</definedName>
    <definedName name="__123Graph_X" localSheetId="20" hidden="1">#REF!</definedName>
    <definedName name="__123Graph_X" localSheetId="2" hidden="1">#REF!</definedName>
    <definedName name="__123Graph_X" localSheetId="11" hidden="1">[2]ce!#REF!</definedName>
    <definedName name="__123Graph_X" localSheetId="13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hidden="1">[5]TESTE!$AQ$4:$AQ$26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7" hidden="1">[1]GSI_1998!#REF!</definedName>
    <definedName name="__2_123Graph_ARECE" localSheetId="19" hidden="1">#REF!</definedName>
    <definedName name="__2_123Graph_ARECE" localSheetId="0" hidden="1">#REF!</definedName>
    <definedName name="__2_123Graph_ARECE" localSheetId="20" hidden="1">[1]GSI_1998!#REF!</definedName>
    <definedName name="__2_123Graph_ARECE" localSheetId="2" hidden="1">#REF!</definedName>
    <definedName name="__2_123Graph_ARECE" localSheetId="11" hidden="1">#REF!</definedName>
    <definedName name="__2_123Graph_ARECE" localSheetId="13" hidden="1">#REF!</definedName>
    <definedName name="__2_123Graph_ARECE" localSheetId="8" hidden="1">#REF!</definedName>
    <definedName name="__2_123Graph_ARECE" hidden="1">#REF!</definedName>
    <definedName name="__3_0__123Graph_AAGR" localSheetId="7" hidden="1">#REF!</definedName>
    <definedName name="__3_0__123Graph_AAGR" localSheetId="19" hidden="1">#REF!</definedName>
    <definedName name="__3_0__123Graph_AAGR" localSheetId="0" hidden="1">#REF!</definedName>
    <definedName name="__3_0__123Graph_AAGR" localSheetId="20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3" hidden="1">#REF!</definedName>
    <definedName name="__3_0__123Graph_AAGR" hidden="1">#REF!</definedName>
    <definedName name="__4_0__123Graph_ARECE" localSheetId="7" hidden="1">#REF!</definedName>
    <definedName name="__4_0__123Graph_ARECE" localSheetId="19" hidden="1">#REF!</definedName>
    <definedName name="__4_0__123Graph_ARECE" localSheetId="0" hidden="1">#REF!</definedName>
    <definedName name="__4_0__123Graph_ARECE" localSheetId="20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3" hidden="1">#REF!</definedName>
    <definedName name="__4_0__123Graph_ARECE" hidden="1">#REF!</definedName>
    <definedName name="__6F" localSheetId="7" hidden="1">#REF!</definedName>
    <definedName name="__6F" localSheetId="19" hidden="1">#REF!</definedName>
    <definedName name="__6F" localSheetId="0" hidden="1">#REF!</definedName>
    <definedName name="__6F" localSheetId="20" hidden="1">#REF!</definedName>
    <definedName name="__6F" localSheetId="2" hidden="1">#REF!</definedName>
    <definedName name="__6F" localSheetId="11" hidden="1">#REF!</definedName>
    <definedName name="__6F" localSheetId="13" hidden="1">#REF!</definedName>
    <definedName name="__6F" hidden="1">#REF!</definedName>
    <definedName name="__7_0_0_F" localSheetId="7" hidden="1">#REF!</definedName>
    <definedName name="__7_0_0_F" localSheetId="19" hidden="1">#REF!</definedName>
    <definedName name="__7_0_0_F" localSheetId="0" hidden="1">#REF!</definedName>
    <definedName name="__7_0_0_F" localSheetId="20" hidden="1">#REF!</definedName>
    <definedName name="__7_0_0_F" localSheetId="2" hidden="1">#REF!</definedName>
    <definedName name="__7_0_0_F" localSheetId="11" hidden="1">#REF!</definedName>
    <definedName name="__7_0_0_F" localSheetId="13" hidden="1">#REF!</definedName>
    <definedName name="__7_0_0_F" hidden="1">#REF!</definedName>
    <definedName name="__IntlFixup" hidden="1">TRUE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7" hidden="1">#REF!</definedName>
    <definedName name="__qw2" localSheetId="19" hidden="1">#REF!</definedName>
    <definedName name="__qw2" localSheetId="0" hidden="1">#REF!</definedName>
    <definedName name="__qw2" localSheetId="20" hidden="1">#REF!</definedName>
    <definedName name="__qw2" localSheetId="2" hidden="1">#REF!</definedName>
    <definedName name="__qw2" localSheetId="11" hidden="1">#REF!</definedName>
    <definedName name="__qw2" localSheetId="13" hidden="1">#REF!</definedName>
    <definedName name="__qw2" hidden="1">#REF!</definedName>
    <definedName name="__qw3" hidden="1">1</definedName>
    <definedName name="__qws3" hidden="1">2</definedName>
    <definedName name="_1_0__123Grap" localSheetId="7" hidden="1">#REF!</definedName>
    <definedName name="_1_0__123Grap" localSheetId="19" hidden="1">#REF!</definedName>
    <definedName name="_1_0__123Grap" localSheetId="0" hidden="1">#REF!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3" hidden="1">#REF!</definedName>
    <definedName name="_1_0__123Grap" localSheetId="8" hidden="1">#REF!</definedName>
    <definedName name="_1_0__123Grap" hidden="1">#REF!</definedName>
    <definedName name="_1_123Graph_AAGR" localSheetId="7" hidden="1">#REF!</definedName>
    <definedName name="_1_123Graph_AAGR" localSheetId="19" hidden="1">#REF!</definedName>
    <definedName name="_1_123Graph_AAGR" localSheetId="0" hidden="1">#REF!</definedName>
    <definedName name="_1_123Graph_AAGR" localSheetId="20" hidden="1">#REF!</definedName>
    <definedName name="_1_123Graph_AAGR" localSheetId="2" hidden="1">#REF!</definedName>
    <definedName name="_1_123Graph_AAGR" localSheetId="11" hidden="1">#REF!</definedName>
    <definedName name="_1_123Graph_AAGR" localSheetId="13" hidden="1">#REF!</definedName>
    <definedName name="_1_123Graph_AAGR" hidden="1">[7]GSI_1998!#REF!</definedName>
    <definedName name="_10_0_0_F" localSheetId="7" hidden="1">#REF!</definedName>
    <definedName name="_10_0_0_F" localSheetId="19" hidden="1">#REF!</definedName>
    <definedName name="_10_0_0_F" localSheetId="0" hidden="1">#REF!</definedName>
    <definedName name="_10_0_0_F" localSheetId="20" hidden="1">#REF!</definedName>
    <definedName name="_10_0_0_F" localSheetId="2" hidden="1">#REF!</definedName>
    <definedName name="_10_0_0_F" localSheetId="11" hidden="1">#REF!</definedName>
    <definedName name="_10_0_0_F" localSheetId="13" hidden="1">#REF!</definedName>
    <definedName name="_10_0_0_F" hidden="1">#REF!</definedName>
    <definedName name="_14_0_0_F" localSheetId="7" hidden="1">#REF!</definedName>
    <definedName name="_14_0_0_F" localSheetId="19" hidden="1">#REF!</definedName>
    <definedName name="_14_0_0_F" localSheetId="0" hidden="1">#REF!</definedName>
    <definedName name="_14_0_0_F" localSheetId="20" hidden="1">#REF!</definedName>
    <definedName name="_14_0_0_F" localSheetId="2" hidden="1">#REF!</definedName>
    <definedName name="_14_0_0_F" localSheetId="11" hidden="1">#REF!</definedName>
    <definedName name="_14_0_0_F" localSheetId="13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7" hidden="1">#REF!</definedName>
    <definedName name="_2_0__123Grap" localSheetId="19" hidden="1">#REF!</definedName>
    <definedName name="_2_0__123Grap" localSheetId="0" hidden="1">#REF!</definedName>
    <definedName name="_2_0__123Grap" localSheetId="20" hidden="1">#REF!</definedName>
    <definedName name="_2_0__123Grap" localSheetId="2" hidden="1">#REF!</definedName>
    <definedName name="_2_0__123Grap" localSheetId="11" hidden="1">#REF!</definedName>
    <definedName name="_2_0__123Grap" localSheetId="13" hidden="1">#REF!</definedName>
    <definedName name="_2_0__123Grap" localSheetId="8" hidden="1">[6]PTPL95!#REF!</definedName>
    <definedName name="_2_0__123Grap" hidden="1">#REF!</definedName>
    <definedName name="_2_123Graph_AAGR" localSheetId="7" hidden="1">#REF!</definedName>
    <definedName name="_2_123Graph_AAGR" localSheetId="19" hidden="1">#REF!</definedName>
    <definedName name="_2_123Graph_AAGR" localSheetId="0" hidden="1">#REF!</definedName>
    <definedName name="_2_123Graph_AAGR" localSheetId="20" hidden="1">#REF!</definedName>
    <definedName name="_2_123Graph_AAGR" localSheetId="2" hidden="1">#REF!</definedName>
    <definedName name="_2_123Graph_AAGR" localSheetId="11" hidden="1">#REF!</definedName>
    <definedName name="_2_123Graph_AAGR" localSheetId="13" hidden="1">#REF!</definedName>
    <definedName name="_2_123Graph_AAGR" hidden="1">#REF!</definedName>
    <definedName name="_2_123Graph_ARECE" localSheetId="7" hidden="1">#REF!</definedName>
    <definedName name="_2_123Graph_ARECE" localSheetId="19" hidden="1">#REF!</definedName>
    <definedName name="_2_123Graph_ARECE" localSheetId="0" hidden="1">#REF!</definedName>
    <definedName name="_2_123Graph_ARECE" localSheetId="20" hidden="1">#REF!</definedName>
    <definedName name="_2_123Graph_ARECE" localSheetId="2" hidden="1">#REF!</definedName>
    <definedName name="_2_123Graph_ARECE" localSheetId="11" hidden="1">#REF!</definedName>
    <definedName name="_2_123Graph_ARECE" localSheetId="13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7" hidden="1">#REF!</definedName>
    <definedName name="_3_0__123Graph_AAGR" localSheetId="19" hidden="1">#REF!</definedName>
    <definedName name="_3_0__123Graph_AAGR" localSheetId="0" hidden="1">#REF!</definedName>
    <definedName name="_3_0__123Graph_AAGR" localSheetId="20" hidden="1">#REF!</definedName>
    <definedName name="_3_0__123Graph_AAGR" localSheetId="2" hidden="1">#REF!</definedName>
    <definedName name="_3_0__123Graph_AAGR" localSheetId="11" hidden="1">#REF!</definedName>
    <definedName name="_3_0__123Graph_AAGR" localSheetId="13" hidden="1">#REF!</definedName>
    <definedName name="_3_0__123Graph_AAGR" localSheetId="8" hidden="1">[7]GSI_1998!#REF!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7" hidden="1">#REF!</definedName>
    <definedName name="_4_0__123Graph_AAGR" localSheetId="19" hidden="1">#REF!</definedName>
    <definedName name="_4_0__123Graph_AAGR" localSheetId="0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3" hidden="1">#REF!</definedName>
    <definedName name="_4_0__123Graph_AAGR" localSheetId="8" hidden="1">#REF!</definedName>
    <definedName name="_4_0__123Graph_AAGR" hidden="1">#REF!</definedName>
    <definedName name="_4_0__123Graph_ARECE" localSheetId="7" hidden="1">#REF!</definedName>
    <definedName name="_4_0__123Graph_ARECE" localSheetId="19" hidden="1">#REF!</definedName>
    <definedName name="_4_0__123Graph_ARECE" localSheetId="0" hidden="1">#REF!</definedName>
    <definedName name="_4_0__123Graph_ARECE" localSheetId="20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3" hidden="1">#REF!</definedName>
    <definedName name="_4_0__123Graph_ARECE" hidden="1">#REF!</definedName>
    <definedName name="_4_123Graph_ARECE" localSheetId="7" hidden="1">#REF!</definedName>
    <definedName name="_4_123Graph_ARECE" localSheetId="19" hidden="1">#REF!</definedName>
    <definedName name="_4_123Graph_ARECE" localSheetId="0" hidden="1">#REF!</definedName>
    <definedName name="_4_123Graph_ARECE" localSheetId="20" hidden="1">#REF!</definedName>
    <definedName name="_4_123Graph_ARECE" localSheetId="2" hidden="1">#REF!</definedName>
    <definedName name="_4_123Graph_ARECE" localSheetId="11" hidden="1">#REF!</definedName>
    <definedName name="_4_123Graph_ARECE" localSheetId="13" hidden="1">#REF!</definedName>
    <definedName name="_4_123Graph_ARECE" hidden="1">#REF!</definedName>
    <definedName name="_5_0__123Graph_ARECE" localSheetId="7" hidden="1">[8]GSI_1998!#REF!</definedName>
    <definedName name="_5_0__123Graph_ARECE" localSheetId="19" hidden="1">[8]GSI_1998!#REF!</definedName>
    <definedName name="_5_0__123Graph_ARECE" localSheetId="0" hidden="1">[8]GSI_1998!#REF!</definedName>
    <definedName name="_5_0__123Graph_ARECE" localSheetId="20" hidden="1">[8]GSI_1998!#REF!</definedName>
    <definedName name="_5_0__123Graph_ARECE" localSheetId="2" hidden="1">#REF!</definedName>
    <definedName name="_5_0__123Graph_ARECE" localSheetId="11" hidden="1">[8]GSI_1998!#REF!</definedName>
    <definedName name="_5_0__123Graph_ARECE" localSheetId="13" hidden="1">[8]GSI_1998!#REF!</definedName>
    <definedName name="_5_0__123Graph_ARECE" hidden="1">#REF!</definedName>
    <definedName name="_6_0__123Graph_AAGR" localSheetId="7" hidden="1">#REF!</definedName>
    <definedName name="_6_0__123Graph_AAGR" localSheetId="19" hidden="1">#REF!</definedName>
    <definedName name="_6_0__123Graph_AAGR" localSheetId="0" hidden="1">#REF!</definedName>
    <definedName name="_6_0__123Graph_AAGR" localSheetId="20" hidden="1">#REF!</definedName>
    <definedName name="_6_0__123Graph_AAGR" localSheetId="2" hidden="1">#REF!</definedName>
    <definedName name="_6_0__123Graph_AAGR" localSheetId="11" hidden="1">#REF!</definedName>
    <definedName name="_6_0__123Graph_AAGR" localSheetId="13" hidden="1">#REF!</definedName>
    <definedName name="_6_0__123Graph_AAGR" hidden="1">#REF!</definedName>
    <definedName name="_6_0__123Graph_ARECE" localSheetId="7" hidden="1">[8]GSI_1998!#REF!</definedName>
    <definedName name="_6_0__123Graph_ARECE" localSheetId="19" hidden="1">#REF!</definedName>
    <definedName name="_6_0__123Graph_ARECE" localSheetId="0" hidden="1">#REF!</definedName>
    <definedName name="_6_0__123Graph_ARECE" localSheetId="20" hidden="1">[8]GSI_1998!#REF!</definedName>
    <definedName name="_6_0__123Graph_ARECE" localSheetId="2" hidden="1">#REF!</definedName>
    <definedName name="_6_0__123Graph_ARECE" localSheetId="11" hidden="1">#REF!</definedName>
    <definedName name="_6_0__123Graph_ARECE" localSheetId="13" hidden="1">#REF!</definedName>
    <definedName name="_6_0__123Graph_ARECE" hidden="1">#REF!</definedName>
    <definedName name="_7_0_0_F" localSheetId="7" hidden="1">#REF!</definedName>
    <definedName name="_7_0_0_F" localSheetId="19" hidden="1">#REF!</definedName>
    <definedName name="_7_0_0_F" localSheetId="0" hidden="1">#REF!</definedName>
    <definedName name="_7_0_0_F" localSheetId="20" hidden="1">#REF!</definedName>
    <definedName name="_7_0_0_F" localSheetId="2" hidden="1">#REF!</definedName>
    <definedName name="_7_0_0_F" localSheetId="11" hidden="1">#REF!</definedName>
    <definedName name="_7_0_0_F" localSheetId="13" hidden="1">#REF!</definedName>
    <definedName name="_7_0_0_F" hidden="1">#REF!</definedName>
    <definedName name="_8_0__123Graph_ARECE" localSheetId="7" hidden="1">#REF!</definedName>
    <definedName name="_8_0__123Graph_ARECE" localSheetId="19" hidden="1">#REF!</definedName>
    <definedName name="_8_0__123Graph_ARECE" localSheetId="0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3" hidden="1">#REF!</definedName>
    <definedName name="_8_0__123Graph_ARECE" localSheetId="8" hidden="1">#REF!</definedName>
    <definedName name="_8_0__123Graph_ARECE" hidden="1">#REF!</definedName>
    <definedName name="_9_0_0_F" localSheetId="7" hidden="1">#REF!</definedName>
    <definedName name="_9_0_0_F" localSheetId="19" hidden="1">#REF!</definedName>
    <definedName name="_9_0_0_F" localSheetId="0" hidden="1">#REF!</definedName>
    <definedName name="_9_0_0_F" localSheetId="20" hidden="1">#REF!</definedName>
    <definedName name="_9_0_0_F" localSheetId="2" hidden="1">#REF!</definedName>
    <definedName name="_9_0_0_F" localSheetId="11" hidden="1">#REF!</definedName>
    <definedName name="_9_0_0_F" localSheetId="13" hidden="1">#REF!</definedName>
    <definedName name="_9_0_0_F" hidden="1">#REF!</definedName>
    <definedName name="_CBD02" localSheetId="5" hidden="1">{"PLAN MED.PROVISORIA",#N/A,FALSE,"IRENDA"}</definedName>
    <definedName name="_CBD02" localSheetId="7" hidden="1">{"PLAN MED.PROVISORIA",#N/A,FALSE,"IRENDA"}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5" hidden="1">{"PLAN MED.PROVISORIA",#N/A,FALSE,"IRENDA"}</definedName>
    <definedName name="_CBD02_1" localSheetId="7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7" hidden="1">#REF!</definedName>
    <definedName name="_Dist_Bin" localSheetId="19" hidden="1">#REF!</definedName>
    <definedName name="_Dist_Bin" localSheetId="0" hidden="1">#REF!</definedName>
    <definedName name="_Dist_Bin" localSheetId="20" hidden="1">#REF!</definedName>
    <definedName name="_Dist_Bin" localSheetId="2" hidden="1">#REF!</definedName>
    <definedName name="_Dist_Bin" localSheetId="11" hidden="1">#REF!</definedName>
    <definedName name="_Dist_Bin" localSheetId="13" hidden="1">#REF!</definedName>
    <definedName name="_Dist_Bin" hidden="1">#REF!</definedName>
    <definedName name="_Dist_Values" localSheetId="7" hidden="1">#REF!</definedName>
    <definedName name="_Dist_Values" localSheetId="19" hidden="1">#REF!</definedName>
    <definedName name="_Dist_Values" localSheetId="0" hidden="1">#REF!</definedName>
    <definedName name="_Dist_Values" localSheetId="20" hidden="1">#REF!</definedName>
    <definedName name="_Dist_Values" localSheetId="2" hidden="1">#REF!</definedName>
    <definedName name="_Dist_Values" localSheetId="11" hidden="1">#REF!</definedName>
    <definedName name="_Dist_Values" localSheetId="13" hidden="1">#REF!</definedName>
    <definedName name="_Dist_Values" hidden="1">#REF!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{"Despesas Diferidas Indedutíveis de 1998",#N/A,FALSE,"Impressão"}</definedName>
    <definedName name="_E21" localSheetId="7" hidden="1">{"Despesas Diferidas Indedutíveis de 1998",#N/A,FALSE,"Impressão"}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5" hidden="1">{"Despesas Diferidas Indedutíveis de 1998",#N/A,FALSE,"Impressão"}</definedName>
    <definedName name="_E21_1" localSheetId="7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7" hidden="1">#REF!</definedName>
    <definedName name="_Fill" localSheetId="19" hidden="1">#REF!</definedName>
    <definedName name="_Fill" localSheetId="0" hidden="1">#REF!</definedName>
    <definedName name="_Fill" localSheetId="20" hidden="1">#REF!</definedName>
    <definedName name="_Fill" localSheetId="2" hidden="1">#REF!</definedName>
    <definedName name="_Fill" localSheetId="11" hidden="1">#REF!</definedName>
    <definedName name="_Fill" localSheetId="13" hidden="1">#REF!</definedName>
    <definedName name="_Fill" hidden="1">#REF!</definedName>
    <definedName name="_xlnm._FilterDatabase" localSheetId="7" hidden="1">#REF!</definedName>
    <definedName name="_xlnm._FilterDatabase" localSheetId="19" hidden="1">#REF!</definedName>
    <definedName name="_xlnm._FilterDatabase" localSheetId="0" hidden="1">#REF!</definedName>
    <definedName name="_xlnm._FilterDatabase" localSheetId="20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3" hidden="1">#REF!</definedName>
    <definedName name="_xlnm._FilterDatabase" hidden="1">#REF!</definedName>
    <definedName name="_K2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7" hidden="1">#REF!</definedName>
    <definedName name="_Key1" localSheetId="19" hidden="1">#REF!</definedName>
    <definedName name="_Key1" localSheetId="0" hidden="1">#REF!</definedName>
    <definedName name="_Key1" localSheetId="20" hidden="1">#REF!</definedName>
    <definedName name="_Key1" localSheetId="2" hidden="1">#REF!</definedName>
    <definedName name="_Key1" localSheetId="11" hidden="1">#REF!</definedName>
    <definedName name="_Key1" localSheetId="13" hidden="1">#REF!</definedName>
    <definedName name="_Key1" hidden="1">#REF!</definedName>
    <definedName name="_Key2" localSheetId="7" hidden="1">#REF!</definedName>
    <definedName name="_Key2" localSheetId="19" hidden="1">#REF!</definedName>
    <definedName name="_Key2" localSheetId="0" hidden="1">#REF!</definedName>
    <definedName name="_Key2" localSheetId="20" hidden="1">#REF!</definedName>
    <definedName name="_Key2" localSheetId="2" hidden="1">#REF!</definedName>
    <definedName name="_Key2" localSheetId="11" hidden="1">#REF!</definedName>
    <definedName name="_Key2" localSheetId="13" hidden="1">#REF!</definedName>
    <definedName name="_Key2" hidden="1">#REF!</definedName>
    <definedName name="_MatInverse_In" localSheetId="7" hidden="1">#REF!</definedName>
    <definedName name="_MatInverse_In" localSheetId="19" hidden="1">#REF!</definedName>
    <definedName name="_MatInverse_In" localSheetId="0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3" hidden="1">#REF!</definedName>
    <definedName name="_MatInverse_In" localSheetId="8" hidden="1">#REF!</definedName>
    <definedName name="_MatInverse_In" hidden="1">#REF!</definedName>
    <definedName name="_N2" localSheetId="5" hidden="1">{#N/A,#N/A,FALSE,"1321";#N/A,#N/A,FALSE,"1324";#N/A,#N/A,FALSE,"1333";#N/A,#N/A,FALSE,"1371"}</definedName>
    <definedName name="_N2" localSheetId="7" hidden="1">{#N/A,#N/A,FALSE,"1321";#N/A,#N/A,FALSE,"1324";#N/A,#N/A,FALSE,"1333";#N/A,#N/A,FALSE,"1371"}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5" hidden="1">{#N/A,#N/A,FALSE,"1321";#N/A,#N/A,FALSE,"1324";#N/A,#N/A,FALSE,"1333";#N/A,#N/A,FALSE,"1371"}</definedName>
    <definedName name="_N2_1" localSheetId="7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7" hidden="1">#REF!</definedName>
    <definedName name="_qw2" localSheetId="19" hidden="1">#REF!</definedName>
    <definedName name="_qw2" localSheetId="0" hidden="1">#REF!</definedName>
    <definedName name="_qw2" localSheetId="20" hidden="1">#REF!</definedName>
    <definedName name="_qw2" localSheetId="2" hidden="1">#REF!</definedName>
    <definedName name="_qw2" localSheetId="11" hidden="1">#REF!</definedName>
    <definedName name="_qw2" localSheetId="13" hidden="1">#REF!</definedName>
    <definedName name="_qw2" hidden="1">#REF!</definedName>
    <definedName name="_qw3" hidden="1">1</definedName>
    <definedName name="_qws3" hidden="1">2</definedName>
    <definedName name="_Sort" localSheetId="7" hidden="1">#REF!</definedName>
    <definedName name="_Sort" localSheetId="19" hidden="1">#REF!</definedName>
    <definedName name="_Sort" localSheetId="0" hidden="1">#REF!</definedName>
    <definedName name="_Sort" localSheetId="20" hidden="1">#REF!</definedName>
    <definedName name="_Sort" localSheetId="2" hidden="1">#REF!</definedName>
    <definedName name="_Sort" localSheetId="11" hidden="1">#REF!</definedName>
    <definedName name="_Sort" localSheetId="13" hidden="1">#REF!</definedName>
    <definedName name="_Sort" hidden="1">#REF!</definedName>
    <definedName name="_T2" localSheetId="5" hidden="1">{#N/A,#N/A,FALSE,"1321";#N/A,#N/A,FALSE,"1324";#N/A,#N/A,FALSE,"1333";#N/A,#N/A,FALSE,"1371"}</definedName>
    <definedName name="_T2" localSheetId="7" hidden="1">{#N/A,#N/A,FALSE,"1321";#N/A,#N/A,FALSE,"1324";#N/A,#N/A,FALSE,"1333";#N/A,#N/A,FALSE,"1371"}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5" hidden="1">{#N/A,#N/A,FALSE,"1321";#N/A,#N/A,FALSE,"1324";#N/A,#N/A,FALSE,"1333";#N/A,#N/A,FALSE,"1371"}</definedName>
    <definedName name="_T2_1" localSheetId="7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7" hidden="1">#REF!</definedName>
    <definedName name="_Table1_In1" localSheetId="19" hidden="1">#REF!</definedName>
    <definedName name="_Table1_In1" localSheetId="0" hidden="1">#REF!</definedName>
    <definedName name="_Table1_In1" localSheetId="20" hidden="1">#REF!</definedName>
    <definedName name="_Table1_In1" localSheetId="2" hidden="1">#REF!</definedName>
    <definedName name="_Table1_In1" localSheetId="11" hidden="1">#REF!</definedName>
    <definedName name="_Table1_In1" localSheetId="13" hidden="1">#REF!</definedName>
    <definedName name="_Table1_In1" hidden="1">#REF!</definedName>
    <definedName name="_Table1_Out" localSheetId="7" hidden="1">[9]Est!#REF!</definedName>
    <definedName name="_Table1_Out" localSheetId="19" hidden="1">#REF!</definedName>
    <definedName name="_Table1_Out" localSheetId="0" hidden="1">#REF!</definedName>
    <definedName name="_Table1_Out" localSheetId="20" hidden="1">[9]Est!#REF!</definedName>
    <definedName name="_Table1_Out" localSheetId="2" hidden="1">#REF!</definedName>
    <definedName name="_Table1_Out" localSheetId="11" hidden="1">#REF!</definedName>
    <definedName name="_Table1_Out" localSheetId="13" hidden="1">#REF!</definedName>
    <definedName name="_Table1_Out" hidden="1">#REF!</definedName>
    <definedName name="aa" localSheetId="7" hidden="1">#REF!</definedName>
    <definedName name="aa" localSheetId="19" hidden="1">#REF!</definedName>
    <definedName name="aa" localSheetId="0" hidden="1">#REF!</definedName>
    <definedName name="aa" localSheetId="20" hidden="1">#REF!</definedName>
    <definedName name="aa" localSheetId="2" hidden="1">#REF!</definedName>
    <definedName name="aa" localSheetId="11" hidden="1">#REF!</definedName>
    <definedName name="aa" localSheetId="13" hidden="1">#REF!</definedName>
    <definedName name="aa" hidden="1">#REF!</definedName>
    <definedName name="aaaaa" localSheetId="7" hidden="1">#REF!</definedName>
    <definedName name="aaaaa" localSheetId="19" hidden="1">#REF!</definedName>
    <definedName name="aaaaa" localSheetId="0" hidden="1">#REF!</definedName>
    <definedName name="aaaaa" localSheetId="20" hidden="1">#REF!</definedName>
    <definedName name="aaaaa" localSheetId="2" hidden="1">#REF!</definedName>
    <definedName name="aaaaa" localSheetId="11" hidden="1">#REF!</definedName>
    <definedName name="aaaaa" localSheetId="13" hidden="1">#REF!</definedName>
    <definedName name="aaaaa" hidden="1">#REF!</definedName>
    <definedName name="abc" localSheetId="5" hidden="1">{#N/A,#N/A,FALSE,"1321";#N/A,#N/A,FALSE,"1324";#N/A,#N/A,FALSE,"1333";#N/A,#N/A,FALSE,"1371"}</definedName>
    <definedName name="abc" localSheetId="7" hidden="1">{#N/A,#N/A,FALSE,"1321";#N/A,#N/A,FALSE,"1324";#N/A,#N/A,FALSE,"1333";#N/A,#N/A,FALSE,"1371"}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5" hidden="1">{#N/A,#N/A,FALSE,"1321";#N/A,#N/A,FALSE,"1324";#N/A,#N/A,FALSE,"1333";#N/A,#N/A,FALSE,"1371"}</definedName>
    <definedName name="abc_1" localSheetId="7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7" hidden="1">#REF!</definedName>
    <definedName name="ada" localSheetId="19" hidden="1">#REF!</definedName>
    <definedName name="ada" localSheetId="20" hidden="1">#REF!</definedName>
    <definedName name="ada" localSheetId="2" hidden="1">#REF!</definedName>
    <definedName name="ada" localSheetId="11" hidden="1">#REF!</definedName>
    <definedName name="ada" localSheetId="13" hidden="1">#REF!</definedName>
    <definedName name="ada" hidden="1">#REF!</definedName>
    <definedName name="Agroarte" localSheetId="5" hidden="1">{#N/A,#N/A,FALSE,"1321";#N/A,#N/A,FALSE,"1324";#N/A,#N/A,FALSE,"1333";#N/A,#N/A,FALSE,"1371"}</definedName>
    <definedName name="Agroarte" localSheetId="7" hidden="1">{#N/A,#N/A,FALSE,"1321";#N/A,#N/A,FALSE,"1324";#N/A,#N/A,FALSE,"1333";#N/A,#N/A,FALSE,"1371"}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5" hidden="1">{#N/A,#N/A,FALSE,"1321";#N/A,#N/A,FALSE,"1324";#N/A,#N/A,FALSE,"1333";#N/A,#N/A,FALSE,"1371"}</definedName>
    <definedName name="Agroarte_1" localSheetId="7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7" hidden="1">#REF!</definedName>
    <definedName name="alda" localSheetId="19" hidden="1">#REF!</definedName>
    <definedName name="alda" localSheetId="0" hidden="1">#REF!</definedName>
    <definedName name="alda" localSheetId="20" hidden="1">#REF!</definedName>
    <definedName name="alda" localSheetId="2" hidden="1">#REF!</definedName>
    <definedName name="alda" localSheetId="11" hidden="1">#REF!</definedName>
    <definedName name="alda" localSheetId="13" hidden="1">#REF!</definedName>
    <definedName name="alda" hidden="1">#REF!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7" hidden="1">{#N/A,#N/A,FALSE,"PACCIL";#N/A,#N/A,FALSE,"PAITACAN";#N/A,#N/A,FALSE,"PARECO";#N/A,#N/A,FALSE,"PA62";#N/A,#N/A,FALSE,"PAFINAL";#N/A,#N/A,FALSE,"PARECONF";#N/A,#N/A,FALSE,"PARECOND"}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5" hidden="1">{#N/A,#N/A,FALSE,"PACCIL";#N/A,#N/A,FALSE,"PAITACAN";#N/A,#N/A,FALSE,"PARECO";#N/A,#N/A,FALSE,"PA62";#N/A,#N/A,FALSE,"PAFINAL";#N/A,#N/A,FALSE,"PARECONF";#N/A,#N/A,FALSE,"PARECOND"}</definedName>
    <definedName name="aluguel_1" localSheetId="7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5" hidden="1">{#N/A,#N/A,FALSE,"1321";#N/A,#N/A,FALSE,"1324";#N/A,#N/A,FALSE,"1333";#N/A,#N/A,FALSE,"1371"}</definedName>
    <definedName name="aplicação" localSheetId="7" hidden="1">{#N/A,#N/A,FALSE,"1321";#N/A,#N/A,FALSE,"1324";#N/A,#N/A,FALSE,"1333";#N/A,#N/A,FALSE,"1371"}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5" hidden="1">{#N/A,#N/A,FALSE,"1321";#N/A,#N/A,FALSE,"1324";#N/A,#N/A,FALSE,"1333";#N/A,#N/A,FALSE,"1371"}</definedName>
    <definedName name="aplicação_1" localSheetId="7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Index!$A$1:$L$24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7" hidden="1">#REF!</definedName>
    <definedName name="AS2StaticLS" localSheetId="19" hidden="1">#REF!</definedName>
    <definedName name="AS2StaticLS" localSheetId="0" hidden="1">#REF!</definedName>
    <definedName name="AS2StaticLS" localSheetId="20" hidden="1">#REF!</definedName>
    <definedName name="AS2StaticLS" localSheetId="2" hidden="1">#REF!</definedName>
    <definedName name="AS2StaticLS" localSheetId="11" hidden="1">#REF!</definedName>
    <definedName name="AS2StaticLS" localSheetId="13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localSheetId="19" hidden="1">#REF!</definedName>
    <definedName name="AS2TickmarkLS" localSheetId="0" hidden="1">#REF!</definedName>
    <definedName name="AS2TickmarkLS" localSheetId="20" hidden="1">#REF!</definedName>
    <definedName name="AS2TickmarkLS" localSheetId="2" hidden="1">#REF!</definedName>
    <definedName name="AS2TickmarkLS" localSheetId="11" hidden="1">#REF!</definedName>
    <definedName name="AS2TickmarkLS" localSheetId="13" hidden="1">#REF!</definedName>
    <definedName name="AS2TickmarkLS" hidden="1">#REF!</definedName>
    <definedName name="AS2VersionLS" hidden="1">300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7" hidden="1">#REF!</definedName>
    <definedName name="B" localSheetId="19" hidden="1">#REF!</definedName>
    <definedName name="B" localSheetId="0" hidden="1">#REF!</definedName>
    <definedName name="B" localSheetId="20" hidden="1">#REF!</definedName>
    <definedName name="B" localSheetId="2" hidden="1">#REF!</definedName>
    <definedName name="B" localSheetId="11" hidden="1">#REF!</definedName>
    <definedName name="B" localSheetId="13" hidden="1">#REF!</definedName>
    <definedName name="B" hidden="1">#REF!</definedName>
    <definedName name="bb" localSheetId="5" hidden="1">{#N/A,#N/A,FALSE,"PACCIL";#N/A,#N/A,FALSE,"PAITACAN";#N/A,#N/A,FALSE,"PARECO";#N/A,#N/A,FALSE,"PA62";#N/A,#N/A,FALSE,"PAFINAL";#N/A,#N/A,FALSE,"PARECONF";#N/A,#N/A,FALSE,"PARECOND"}</definedName>
    <definedName name="bb" localSheetId="7" hidden="1">{#N/A,#N/A,FALSE,"PACCIL";#N/A,#N/A,FALSE,"PAITACAN";#N/A,#N/A,FALSE,"PARECO";#N/A,#N/A,FALSE,"PA62";#N/A,#N/A,FALSE,"PAFINAL";#N/A,#N/A,FALSE,"PARECONF";#N/A,#N/A,FALSE,"PARECOND"}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5" hidden="1">{#N/A,#N/A,FALSE,"PACCIL";#N/A,#N/A,FALSE,"PAITACAN";#N/A,#N/A,FALSE,"PARECO";#N/A,#N/A,FALSE,"PA62";#N/A,#N/A,FALSE,"PAFINAL";#N/A,#N/A,FALSE,"PARECONF";#N/A,#N/A,FALSE,"PARECOND"}</definedName>
    <definedName name="bb_1" localSheetId="7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7" hidden="1">#REF!</definedName>
    <definedName name="BLPH2" localSheetId="19" hidden="1">'[10]Treasury Yields'!#REF!</definedName>
    <definedName name="BLPH2" localSheetId="0" hidden="1">'[10]Treasury Yields'!#REF!</definedName>
    <definedName name="BLPH2" localSheetId="20" hidden="1">#REF!</definedName>
    <definedName name="BLPH2" localSheetId="2" hidden="1">#REF!</definedName>
    <definedName name="BLPH2" localSheetId="11" hidden="1">'[10]Treasury Yields'!#REF!</definedName>
    <definedName name="BLPH2" localSheetId="13" hidden="1">'[10]Treasury Yields'!#REF!</definedName>
    <definedName name="BLPH2" hidden="1">'[10]Treasury Yields'!#REF!</definedName>
    <definedName name="BLPH3" localSheetId="7" hidden="1">#REF!</definedName>
    <definedName name="BLPH3" localSheetId="19" hidden="1">#REF!</definedName>
    <definedName name="BLPH3" localSheetId="0" hidden="1">#REF!</definedName>
    <definedName name="BLPH3" localSheetId="20" hidden="1">#REF!</definedName>
    <definedName name="BLPH3" localSheetId="2" hidden="1">#REF!</definedName>
    <definedName name="BLPH3" localSheetId="11" hidden="1">#REF!</definedName>
    <definedName name="BLPH3" localSheetId="13" hidden="1">#REF!</definedName>
    <definedName name="BLPH3" hidden="1">#REF!</definedName>
    <definedName name="BNDSA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NDSA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CBWorkbookPriority" hidden="1">-1519931199</definedName>
    <definedName name="cc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7" hidden="1">#REF!</definedName>
    <definedName name="Circularização" localSheetId="19" hidden="1">#REF!</definedName>
    <definedName name="Circularização" localSheetId="0" hidden="1">#REF!</definedName>
    <definedName name="Circularização" localSheetId="20" hidden="1">#REF!</definedName>
    <definedName name="Circularização" localSheetId="2" hidden="1">#REF!</definedName>
    <definedName name="Circularização" localSheetId="11" hidden="1">#REF!</definedName>
    <definedName name="Circularização" localSheetId="13" hidden="1">#REF!</definedName>
    <definedName name="Circularização" hidden="1">#REF!</definedName>
    <definedName name="CONT02092000.4" localSheetId="5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5" hidden="1">{#N/A,#N/A,FALSE,"1321";#N/A,#N/A,FALSE,"1324";#N/A,#N/A,FALSE,"1333";#N/A,#N/A,FALSE,"1371"}</definedName>
    <definedName name="CONT02092000.4_1" localSheetId="7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5" hidden="1">{#N/A,#N/A,FALSE,"Aging Summary";#N/A,#N/A,FALSE,"Ratio Analysis";#N/A,#N/A,FALSE,"Test 120 Day Accts";#N/A,#N/A,FALSE,"Tickmarks"}</definedName>
    <definedName name="ctg" localSheetId="7" hidden="1">{#N/A,#N/A,FALSE,"Aging Summary";#N/A,#N/A,FALSE,"Ratio Analysis";#N/A,#N/A,FALSE,"Test 120 Day Accts";#N/A,#N/A,FALSE,"Tickmarks"}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5" hidden="1">{#N/A,#N/A,FALSE,"Aging Summary";#N/A,#N/A,FALSE,"Ratio Analysis";#N/A,#N/A,FALSE,"Test 120 Day Accts";#N/A,#N/A,FALSE,"Tickmarks"}</definedName>
    <definedName name="ctg_1" localSheetId="7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7" hidden="1">#REF!</definedName>
    <definedName name="d" localSheetId="19" hidden="1">#REF!</definedName>
    <definedName name="d" localSheetId="20" hidden="1">#REF!</definedName>
    <definedName name="d" localSheetId="2" hidden="1">#REF!</definedName>
    <definedName name="d" localSheetId="11" hidden="1">#REF!</definedName>
    <definedName name="d" localSheetId="13" hidden="1">#REF!</definedName>
    <definedName name="d" hidden="1">#REF!</definedName>
    <definedName name="ddd" localSheetId="5" hidden="1">{#N/A,#N/A,FALSE,"PACCIL";#N/A,#N/A,FALSE,"PAITACAN";#N/A,#N/A,FALSE,"PARECO";#N/A,#N/A,FALSE,"PA62";#N/A,#N/A,FALSE,"PAFINAL";#N/A,#N/A,FALSE,"PARECONF";#N/A,#N/A,FALSE,"PARECOND"}</definedName>
    <definedName name="ddd" localSheetId="7" hidden="1">{#N/A,#N/A,FALSE,"PACCIL";#N/A,#N/A,FALSE,"PAITACAN";#N/A,#N/A,FALSE,"PARECO";#N/A,#N/A,FALSE,"PA62";#N/A,#N/A,FALSE,"PAFINAL";#N/A,#N/A,FALSE,"PARECONF";#N/A,#N/A,FALSE,"PARECOND"}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5" hidden="1">{#N/A,#N/A,FALSE,"PACCIL";#N/A,#N/A,FALSE,"PAITACAN";#N/A,#N/A,FALSE,"PARECO";#N/A,#N/A,FALSE,"PA62";#N/A,#N/A,FALSE,"PAFINAL";#N/A,#N/A,FALSE,"PARECONF";#N/A,#N/A,FALSE,"PARECOND"}</definedName>
    <definedName name="ddd_1" localSheetId="7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7" hidden="1">#REF!</definedName>
    <definedName name="ddddddddd" localSheetId="19" hidden="1">#REF!</definedName>
    <definedName name="ddddddddd" localSheetId="20" hidden="1">#REF!</definedName>
    <definedName name="ddddddddd" localSheetId="2" hidden="1">#REF!</definedName>
    <definedName name="ddddddddd" localSheetId="11" hidden="1">#REF!</definedName>
    <definedName name="ddddddddd" localSheetId="13" hidden="1">#REF!</definedName>
    <definedName name="ddddddddd" hidden="1">#REF!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5" hidden="1">{#N/A,#N/A,FALSE,"Sheet1";#N/A,#N/A,FALSE,"Sheet2"}</definedName>
    <definedName name="dsd" localSheetId="7" hidden="1">{#N/A,#N/A,FALSE,"Sheet1";#N/A,#N/A,FALSE,"Sheet2"}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5" hidden="1">{#N/A,#N/A,FALSE,"Sheet1";#N/A,#N/A,FALSE,"Sheet2"}</definedName>
    <definedName name="dsd_1" localSheetId="7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7" hidden="1">#REF!</definedName>
    <definedName name="dsds" localSheetId="19" hidden="1">#REF!</definedName>
    <definedName name="dsds" localSheetId="0" hidden="1">#REF!</definedName>
    <definedName name="dsds" localSheetId="20" hidden="1">#REF!</definedName>
    <definedName name="dsds" localSheetId="2" hidden="1">#REF!</definedName>
    <definedName name="dsds" localSheetId="11" hidden="1">#REF!</definedName>
    <definedName name="dsds" localSheetId="13" hidden="1">#REF!</definedName>
    <definedName name="dsds" hidden="1">#REF!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7" hidden="1">#REF!</definedName>
    <definedName name="eee" localSheetId="19" hidden="1">#REF!</definedName>
    <definedName name="eee" localSheetId="0" hidden="1">#REF!</definedName>
    <definedName name="eee" localSheetId="20" hidden="1">#REF!</definedName>
    <definedName name="eee" localSheetId="2" hidden="1">#REF!</definedName>
    <definedName name="eee" localSheetId="11" hidden="1">#REF!</definedName>
    <definedName name="eee" localSheetId="13" hidden="1">#REF!</definedName>
    <definedName name="eee" hidden="1">#REF!</definedName>
    <definedName name="EEEE" localSheetId="7" hidden="1">#REF!</definedName>
    <definedName name="EEEE" localSheetId="19" hidden="1">#REF!</definedName>
    <definedName name="EEEE" localSheetId="0" hidden="1">#REF!</definedName>
    <definedName name="EEEE" localSheetId="20" hidden="1">#REF!</definedName>
    <definedName name="EEEE" localSheetId="2" hidden="1">#REF!</definedName>
    <definedName name="EEEE" localSheetId="11" hidden="1">#REF!</definedName>
    <definedName name="EEEE" localSheetId="13" hidden="1">#REF!</definedName>
    <definedName name="EEEE" hidden="1">#REF!</definedName>
    <definedName name="eeeee" localSheetId="7" hidden="1">#REF!</definedName>
    <definedName name="eeeee" localSheetId="19" hidden="1">#REF!</definedName>
    <definedName name="eeeee" localSheetId="0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3" hidden="1">#REF!</definedName>
    <definedName name="eeeee" localSheetId="8" hidden="1">#REF!</definedName>
    <definedName name="eeeee" hidden="1">#REF!</definedName>
    <definedName name="F3.1" localSheetId="5" hidden="1">{"PLAN MED.PROVISORIA",#N/A,FALSE,"IRENDA"}</definedName>
    <definedName name="F3.1" localSheetId="7" hidden="1">{"PLAN MED.PROVISORIA",#N/A,FALSE,"IRENDA"}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5" hidden="1">{"PLAN MED.PROVISORIA",#N/A,FALSE,"IRENDA"}</definedName>
    <definedName name="F3.1_1" localSheetId="7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5" hidden="1">{"Financ.total",#N/A,FALSE,"BALJAN97"}</definedName>
    <definedName name="FDDD" localSheetId="7" hidden="1">{"Financ.total",#N/A,FALSE,"BALJAN97"}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5" hidden="1">{"Financ.total",#N/A,FALSE,"BALJAN97"}</definedName>
    <definedName name="FDDD_1" localSheetId="7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5" hidden="1">{"'Welcome'!$A$1:$J$27"}</definedName>
    <definedName name="HTML_Control" localSheetId="7" hidden="1">{"'Welcome'!$A$1:$J$27"}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5" hidden="1">{"'Welcome'!$A$1:$J$27"}</definedName>
    <definedName name="HTML_Control_1" localSheetId="7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7" hidden="1">#REF!</definedName>
    <definedName name="ikm" localSheetId="19" hidden="1">#REF!</definedName>
    <definedName name="ikm" localSheetId="0" hidden="1">#REF!</definedName>
    <definedName name="ikm" localSheetId="20" hidden="1">#REF!</definedName>
    <definedName name="ikm" localSheetId="2" hidden="1">#REF!</definedName>
    <definedName name="ikm" localSheetId="11" hidden="1">#REF!</definedName>
    <definedName name="ikm" localSheetId="13" hidden="1">#REF!</definedName>
    <definedName name="ikm" hidden="1">#REF!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7" hidden="1">#REF!</definedName>
    <definedName name="insurance" localSheetId="19" hidden="1">#REF!</definedName>
    <definedName name="insurance" localSheetId="0" hidden="1">#REF!</definedName>
    <definedName name="insurance" localSheetId="20" hidden="1">#REF!</definedName>
    <definedName name="insurance" localSheetId="2" hidden="1">#REF!</definedName>
    <definedName name="insurance" localSheetId="11" hidden="1">#REF!</definedName>
    <definedName name="insurance" localSheetId="13" hidden="1">#REF!</definedName>
    <definedName name="insurance" hidden="1">#REF!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7" hidden="1">{#N/A,#N/A,FALSE,"PACCIL";#N/A,#N/A,FALSE,"PAITACAN";#N/A,#N/A,FALSE,"PARECO";#N/A,#N/A,FALSE,"PA62";#N/A,#N/A,FALSE,"PAFINAL";#N/A,#N/A,FALSE,"PARECONF";#N/A,#N/A,FALSE,"PARECOND"}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5" hidden="1">{#N/A,#N/A,FALSE,"PACCIL";#N/A,#N/A,FALSE,"PAITACAN";#N/A,#N/A,FALSE,"PARECO";#N/A,#N/A,FALSE,"PA62";#N/A,#N/A,FALSE,"PAFINAL";#N/A,#N/A,FALSE,"PARECONF";#N/A,#N/A,FALSE,"PARECOND"}</definedName>
    <definedName name="invasão_1" localSheetId="7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5" hidden="1">{#N/A,#N/A,FALSE,"1321";#N/A,#N/A,FALSE,"1324";#N/A,#N/A,FALSE,"1333";#N/A,#N/A,FALSE,"1371"}</definedName>
    <definedName name="j" localSheetId="7" hidden="1">{#N/A,#N/A,FALSE,"1321";#N/A,#N/A,FALSE,"1324";#N/A,#N/A,FALSE,"1333";#N/A,#N/A,FALSE,"1371"}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5" hidden="1">{#N/A,#N/A,FALSE,"1321";#N/A,#N/A,FALSE,"1324";#N/A,#N/A,FALSE,"1333";#N/A,#N/A,FALSE,"1371"}</definedName>
    <definedName name="j_1" localSheetId="7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7" hidden="1">{#N/A,#N/A,FALSE,"PACCIL";#N/A,#N/A,FALSE,"PAITACAN";#N/A,#N/A,FALSE,"PARECO";#N/A,#N/A,FALSE,"PA62";#N/A,#N/A,FALSE,"PAFINAL";#N/A,#N/A,FALSE,"PARECONF";#N/A,#N/A,FALSE,"PARECOND"}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5" hidden="1">{#N/A,#N/A,FALSE,"PACCIL";#N/A,#N/A,FALSE,"PAITACAN";#N/A,#N/A,FALSE,"PARECO";#N/A,#N/A,FALSE,"PA62";#N/A,#N/A,FALSE,"PAFINAL";#N/A,#N/A,FALSE,"PARECONF";#N/A,#N/A,FALSE,"PARECOND"}</definedName>
    <definedName name="jhhh_1" localSheetId="7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7" hidden="1">#REF!</definedName>
    <definedName name="kme" localSheetId="19" hidden="1">#REF!</definedName>
    <definedName name="kme" localSheetId="0" hidden="1">#REF!</definedName>
    <definedName name="kme" localSheetId="20" hidden="1">#REF!</definedName>
    <definedName name="kme" localSheetId="2" hidden="1">#REF!</definedName>
    <definedName name="kme" localSheetId="11" hidden="1">#REF!</definedName>
    <definedName name="kme" localSheetId="13" hidden="1">#REF!</definedName>
    <definedName name="kme" hidden="1">#REF!</definedName>
    <definedName name="limcount" hidden="1">1</definedName>
    <definedName name="list2" localSheetId="5" hidden="1">{"'Welcome'!$A$1:$J$27"}</definedName>
    <definedName name="list2" localSheetId="7" hidden="1">{"'Welcome'!$A$1:$J$27"}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8" hidden="1">{"'Welcome'!$A$1:$J$27"}</definedName>
    <definedName name="list2" hidden="1">{"'Welcome'!$A$1:$J$27"}</definedName>
    <definedName name="list2_1" localSheetId="5" hidden="1">{"'Welcome'!$A$1:$J$27"}</definedName>
    <definedName name="list2_1" localSheetId="7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8" hidden="1">{"'Welcome'!$A$1:$J$27"}</definedName>
    <definedName name="list2_1" hidden="1">{"'Welcome'!$A$1:$J$27"}</definedName>
    <definedName name="ljlj" localSheetId="5" hidden="1">{"PARTE1",#N/A,FALSE,"Plan1"}</definedName>
    <definedName name="ljlj" localSheetId="7" hidden="1">{"PARTE1",#N/A,FALSE,"Plan1"}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5" hidden="1">{"PARTE1",#N/A,FALSE,"Plan1"}</definedName>
    <definedName name="ljlj_1" localSheetId="7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7" hidden="1">#REF!</definedName>
    <definedName name="lo6346346346346346346346" localSheetId="19" hidden="1">#REF!</definedName>
    <definedName name="lo6346346346346346346346" localSheetId="20" hidden="1">#REF!</definedName>
    <definedName name="lo6346346346346346346346" localSheetId="2" hidden="1">#REF!</definedName>
    <definedName name="lo6346346346346346346346" localSheetId="11" hidden="1">#REF!</definedName>
    <definedName name="lo6346346346346346346346" localSheetId="13" hidden="1">#REF!</definedName>
    <definedName name="lo6346346346346346346346" hidden="1">#REF!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7" hidden="1">{#N/A,#N/A,FALSE,"PACCIL";#N/A,#N/A,FALSE,"PAITACAN";#N/A,#N/A,FALSE,"PARECO";#N/A,#N/A,FALSE,"PA62";#N/A,#N/A,FALSE,"PAFINAL";#N/A,#N/A,FALSE,"PARECONF";#N/A,#N/A,FALSE,"PARECOND"}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5" hidden="1">{#N/A,#N/A,FALSE,"PACCIL";#N/A,#N/A,FALSE,"PAITACAN";#N/A,#N/A,FALSE,"PARECO";#N/A,#N/A,FALSE,"PA62";#N/A,#N/A,FALSE,"PAFINAL";#N/A,#N/A,FALSE,"PARECONF";#N/A,#N/A,FALSE,"PARECOND"}</definedName>
    <definedName name="lopes_1" localSheetId="7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7" hidden="1">#REF!</definedName>
    <definedName name="m" localSheetId="19" hidden="1">#REF!</definedName>
    <definedName name="m" localSheetId="0" hidden="1">#REF!</definedName>
    <definedName name="m" localSheetId="20" hidden="1">#REF!</definedName>
    <definedName name="m" localSheetId="2" hidden="1">#REF!</definedName>
    <definedName name="m" localSheetId="11" hidden="1">#REF!</definedName>
    <definedName name="m" localSheetId="13" hidden="1">#REF!</definedName>
    <definedName name="m" hidden="1">#REF!</definedName>
    <definedName name="M1.2" localSheetId="5" hidden="1">{#N/A,#N/A,FALSE,"1321";#N/A,#N/A,FALSE,"1324";#N/A,#N/A,FALSE,"1333";#N/A,#N/A,FALSE,"1371"}</definedName>
    <definedName name="M1.2" localSheetId="7" hidden="1">{#N/A,#N/A,FALSE,"1321";#N/A,#N/A,FALSE,"1324";#N/A,#N/A,FALSE,"1333";#N/A,#N/A,FALSE,"1371"}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5" hidden="1">{#N/A,#N/A,FALSE,"1321";#N/A,#N/A,FALSE,"1324";#N/A,#N/A,FALSE,"1333";#N/A,#N/A,FALSE,"1371"}</definedName>
    <definedName name="M1.2_1" localSheetId="7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7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5" hidden="1">{#N/A,#N/A,FALSE,"1321";#N/A,#N/A,FALSE,"1324";#N/A,#N/A,FALSE,"1333";#N/A,#N/A,FALSE,"1371"}</definedName>
    <definedName name="M2.1_1" localSheetId="7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7" hidden="1">{#N/A,#N/A,FALSE,"PACCIL";#N/A,#N/A,FALSE,"PAITACAN";#N/A,#N/A,FALSE,"PARECO";#N/A,#N/A,FALSE,"PA62";#N/A,#N/A,FALSE,"PAFINAL";#N/A,#N/A,FALSE,"PARECONF";#N/A,#N/A,FALSE,"PARECOND"}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5" hidden="1">{#N/A,#N/A,FALSE,"PACCIL";#N/A,#N/A,FALSE,"PAITACAN";#N/A,#N/A,FALSE,"PARECO";#N/A,#N/A,FALSE,"PA62";#N/A,#N/A,FALSE,"PAFINAL";#N/A,#N/A,FALSE,"PARECONF";#N/A,#N/A,FALSE,"PARECOND"}</definedName>
    <definedName name="maquinas_1" localSheetId="7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ATHEUS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ATHEUS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7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5" hidden="1">{#N/A,#N/A,FALSE,"PACCIL";#N/A,#N/A,FALSE,"PAITACAN";#N/A,#N/A,FALSE,"PARECO";#N/A,#N/A,FALSE,"PA62";#N/A,#N/A,FALSE,"PAFINAL";#N/A,#N/A,FALSE,"PARECONF";#N/A,#N/A,FALSE,"PARECOND"}</definedName>
    <definedName name="mercadorias_1" localSheetId="7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5" hidden="1">{#N/A,#N/A,FALSE,"1321";#N/A,#N/A,FALSE,"1324";#N/A,#N/A,FALSE,"1333";#N/A,#N/A,FALSE,"1371"}</definedName>
    <definedName name="MP" localSheetId="7" hidden="1">{#N/A,#N/A,FALSE,"1321";#N/A,#N/A,FALSE,"1324";#N/A,#N/A,FALSE,"1333";#N/A,#N/A,FALSE,"1371"}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5" hidden="1">{#N/A,#N/A,FALSE,"1321";#N/A,#N/A,FALSE,"1324";#N/A,#N/A,FALSE,"1333";#N/A,#N/A,FALSE,"1371"}</definedName>
    <definedName name="MP_1" localSheetId="7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5" hidden="1">{#N/A,#N/A,FALSE,"1321";#N/A,#N/A,FALSE,"1324";#N/A,#N/A,FALSE,"1333";#N/A,#N/A,FALSE,"1371"}</definedName>
    <definedName name="n_1" localSheetId="7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5" hidden="1">{#N/A,#N/A,FALSE,"1321";#N/A,#N/A,FALSE,"1324";#N/A,#N/A,FALSE,"1333";#N/A,#N/A,FALSE,"1371"}</definedName>
    <definedName name="NN" localSheetId="7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5" hidden="1">{#N/A,#N/A,FALSE,"1321";#N/A,#N/A,FALSE,"1324";#N/A,#N/A,FALSE,"1333";#N/A,#N/A,FALSE,"1371"}</definedName>
    <definedName name="NN_1" localSheetId="7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5" hidden="1">{#N/A,#N/A,FALSE,"1321";#N/A,#N/A,FALSE,"1324";#N/A,#N/A,FALSE,"1333";#N/A,#N/A,FALSE,"1371"}</definedName>
    <definedName name="nnn_1" localSheetId="7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5" hidden="1">{#N/A,#N/A,FALSE,"1321";#N/A,#N/A,FALSE,"1324";#N/A,#N/A,FALSE,"1333";#N/A,#N/A,FALSE,"1371"}</definedName>
    <definedName name="ooo" localSheetId="7" hidden="1">{#N/A,#N/A,FALSE,"1321";#N/A,#N/A,FALSE,"1324";#N/A,#N/A,FALSE,"1333";#N/A,#N/A,FALSE,"1371"}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5" hidden="1">{#N/A,#N/A,FALSE,"1321";#N/A,#N/A,FALSE,"1324";#N/A,#N/A,FALSE,"1333";#N/A,#N/A,FALSE,"1371"}</definedName>
    <definedName name="ooo_1" localSheetId="7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localSheetId="7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5" hidden="1">{#N/A,#N/A,FALSE,"1321";#N/A,#N/A,FALSE,"1324";#N/A,#N/A,FALSE,"1333";#N/A,#N/A,FALSE,"1371"}</definedName>
    <definedName name="outa_1" localSheetId="7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localSheetId="7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5" hidden="1">{#N/A,#N/A,FALSE,"1321";#N/A,#N/A,FALSE,"1324";#N/A,#N/A,FALSE,"1333";#N/A,#N/A,FALSE,"1371"}</definedName>
    <definedName name="outra_1" localSheetId="7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localSheetId="7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5" hidden="1">{#N/A,#N/A,FALSE,"1321";#N/A,#N/A,FALSE,"1324";#N/A,#N/A,FALSE,"1333";#N/A,#N/A,FALSE,"1371"}</definedName>
    <definedName name="outra1_1" localSheetId="7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7" hidden="1">{#N/A,#N/A,FALSE,"PACCIL";#N/A,#N/A,FALSE,"PAITACAN";#N/A,#N/A,FALSE,"PARECO";#N/A,#N/A,FALSE,"PA62";#N/A,#N/A,FALSE,"PAFINAL";#N/A,#N/A,FALSE,"PARECONF";#N/A,#N/A,FALSE,"PARECOND"}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5" hidden="1">{#N/A,#N/A,FALSE,"PACCIL";#N/A,#N/A,FALSE,"PAITACAN";#N/A,#N/A,FALSE,"PARECO";#N/A,#N/A,FALSE,"PA62";#N/A,#N/A,FALSE,"PAFINAL";#N/A,#N/A,FALSE,"PARECONF";#N/A,#N/A,FALSE,"PARECOND"}</definedName>
    <definedName name="outros_1" localSheetId="7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5" hidden="1">{"PARTE1",#N/A,FALSE,"Plan1"}</definedName>
    <definedName name="Parte1a." localSheetId="7" hidden="1">{"PARTE1",#N/A,FALSE,"Plan1"}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5" hidden="1">{"PARTE1",#N/A,FALSE,"Plan1"}</definedName>
    <definedName name="Parte1a._1" localSheetId="7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7" hidden="1">#REF!</definedName>
    <definedName name="PDC" localSheetId="19" hidden="1">#REF!</definedName>
    <definedName name="PDC" localSheetId="0" hidden="1">#REF!</definedName>
    <definedName name="PDC" localSheetId="20" hidden="1">#REF!</definedName>
    <definedName name="PDC" localSheetId="2" hidden="1">#REF!</definedName>
    <definedName name="PDC" localSheetId="11" hidden="1">#REF!</definedName>
    <definedName name="PDC" localSheetId="13" hidden="1">#REF!</definedName>
    <definedName name="PDC" hidden="1">#REF!</definedName>
    <definedName name="pinco" localSheetId="7" hidden="1">#REF!</definedName>
    <definedName name="pinco" localSheetId="19" hidden="1">#REF!</definedName>
    <definedName name="pinco" localSheetId="0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3" hidden="1">#REF!</definedName>
    <definedName name="pinco" localSheetId="8" hidden="1">#REF!</definedName>
    <definedName name="pinco" hidden="1">#REF!</definedName>
    <definedName name="pippo" localSheetId="7" hidden="1">#REF!</definedName>
    <definedName name="pippo" localSheetId="19" hidden="1">#REF!</definedName>
    <definedName name="pippo" localSheetId="0" hidden="1">#REF!</definedName>
    <definedName name="pippo" localSheetId="20" hidden="1">#REF!</definedName>
    <definedName name="pippo" localSheetId="2" hidden="1">#REF!</definedName>
    <definedName name="pippo" localSheetId="11" hidden="1">#REF!</definedName>
    <definedName name="pippo" localSheetId="13" hidden="1">#REF!</definedName>
    <definedName name="pippo" hidden="1">#REF!</definedName>
    <definedName name="PPP" localSheetId="5" hidden="1">{#N/A,#N/A,FALSE,"1321";#N/A,#N/A,FALSE,"1324";#N/A,#N/A,FALSE,"1333";#N/A,#N/A,FALSE,"1371"}</definedName>
    <definedName name="PPP" localSheetId="7" hidden="1">{#N/A,#N/A,FALSE,"1321";#N/A,#N/A,FALSE,"1324";#N/A,#N/A,FALSE,"1333";#N/A,#N/A,FALSE,"1371"}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5" hidden="1">{#N/A,#N/A,FALSE,"1321";#N/A,#N/A,FALSE,"1324";#N/A,#N/A,FALSE,"1333";#N/A,#N/A,FALSE,"1371"}</definedName>
    <definedName name="PPP_1" localSheetId="7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5" hidden="1">{#N/A,#N/A,FALSE,"Aging Summary";#N/A,#N/A,FALSE,"Ratio Analysis";#N/A,#N/A,FALSE,"Test 120 Day Accts";#N/A,#N/A,FALSE,"Tickmarks"}</definedName>
    <definedName name="prueba" localSheetId="7" hidden="1">{#N/A,#N/A,FALSE,"Aging Summary";#N/A,#N/A,FALSE,"Ratio Analysis";#N/A,#N/A,FALSE,"Test 120 Day Accts";#N/A,#N/A,FALSE,"Tickmarks"}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5" hidden="1">{#N/A,#N/A,FALSE,"Aging Summary";#N/A,#N/A,FALSE,"Ratio Analysis";#N/A,#N/A,FALSE,"Test 120 Day Accts";#N/A,#N/A,FALSE,"Tickmarks"}</definedName>
    <definedName name="prueba_1" localSheetId="7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7" hidden="1">#REF!</definedName>
    <definedName name="qwe" localSheetId="19" hidden="1">#REF!</definedName>
    <definedName name="qwe" localSheetId="0" hidden="1">#REF!</definedName>
    <definedName name="qwe" localSheetId="20" hidden="1">#REF!</definedName>
    <definedName name="qwe" localSheetId="2" hidden="1">#REF!</definedName>
    <definedName name="qwe" localSheetId="11" hidden="1">#REF!</definedName>
    <definedName name="qwe" localSheetId="13" hidden="1">#REF!</definedName>
    <definedName name="qwe" hidden="1">#REF!</definedName>
    <definedName name="S" localSheetId="5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5" hidden="1">{#N/A,#N/A,FALSE,"1321";#N/A,#N/A,FALSE,"1324";#N/A,#N/A,FALSE,"1333";#N/A,#N/A,FALSE,"1371"}</definedName>
    <definedName name="S_1" localSheetId="7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5" hidden="1">[0]!MAIO()</definedName>
    <definedName name="SAPFuncF4Help" localSheetId="7" hidden="1">[0]!MAIO()</definedName>
    <definedName name="SAPFuncF4Help" localSheetId="19" hidden="1">[0]!MAIO()</definedName>
    <definedName name="SAPFuncF4Help" localSheetId="0" hidden="1">[0]!MAIO()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3" hidden="1">[0]!MAIO()</definedName>
    <definedName name="SAPFuncF4Help" localSheetId="8" hidden="1">[0]!MAIO()</definedName>
    <definedName name="SAPFuncF4Help" hidden="1">[0]!MAIO()</definedName>
    <definedName name="sasa" localSheetId="7" hidden="1">#REF!</definedName>
    <definedName name="sasa" localSheetId="19" hidden="1">#REF!</definedName>
    <definedName name="sasa" localSheetId="0" hidden="1">#REF!</definedName>
    <definedName name="sasa" localSheetId="20" hidden="1">#REF!</definedName>
    <definedName name="sasa" localSheetId="2" hidden="1">#REF!</definedName>
    <definedName name="sasa" localSheetId="11" hidden="1">#REF!</definedName>
    <definedName name="sasa" localSheetId="13" hidden="1">#REF!</definedName>
    <definedName name="sasa" hidden="1">#REF!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7" hidden="1">#REF!</definedName>
    <definedName name="sdsds" localSheetId="19" hidden="1">#REF!</definedName>
    <definedName name="sdsds" localSheetId="0" hidden="1">#REF!</definedName>
    <definedName name="sdsds" localSheetId="20" hidden="1">#REF!</definedName>
    <definedName name="sdsds" localSheetId="2" hidden="1">#REF!</definedName>
    <definedName name="sdsds" localSheetId="11" hidden="1">#REF!</definedName>
    <definedName name="sdsds" localSheetId="13" hidden="1">#REF!</definedName>
    <definedName name="sdsds" hidden="1">#REF!</definedName>
    <definedName name="sencount" hidden="1">1</definedName>
    <definedName name="ss" localSheetId="5" hidden="1">{#N/A,#N/A,FALSE,"1321";#N/A,#N/A,FALSE,"1324";#N/A,#N/A,FALSE,"1333";#N/A,#N/A,FALSE,"1371"}</definedName>
    <definedName name="ss" localSheetId="7" hidden="1">{#N/A,#N/A,FALSE,"1321";#N/A,#N/A,FALSE,"1324";#N/A,#N/A,FALSE,"1333";#N/A,#N/A,FALSE,"1371"}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5" hidden="1">{#N/A,#N/A,FALSE,"1321";#N/A,#N/A,FALSE,"1324";#N/A,#N/A,FALSE,"1333";#N/A,#N/A,FALSE,"1371"}</definedName>
    <definedName name="ss_1" localSheetId="7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7" hidden="1">{#N/A,#N/A,FALSE,"PACCIL";#N/A,#N/A,FALSE,"PAITACAN";#N/A,#N/A,FALSE,"PARECO";#N/A,#N/A,FALSE,"PA62";#N/A,#N/A,FALSE,"PAFINAL";#N/A,#N/A,FALSE,"PARECONF";#N/A,#N/A,FALSE,"PARECOND"}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5" hidden="1">{#N/A,#N/A,FALSE,"PACCIL";#N/A,#N/A,FALSE,"PAITACAN";#N/A,#N/A,FALSE,"PARECO";#N/A,#N/A,FALSE,"PA62";#N/A,#N/A,FALSE,"PAFINAL";#N/A,#N/A,FALSE,"PARECONF";#N/A,#N/A,FALSE,"PARECOND"}</definedName>
    <definedName name="sucata_1" localSheetId="7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7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5" hidden="1">{#N/A,#N/A,FALSE,"PACCIL";#N/A,#N/A,FALSE,"PAITACAN";#N/A,#N/A,FALSE,"PARECO";#N/A,#N/A,FALSE,"PA62";#N/A,#N/A,FALSE,"PAFINAL";#N/A,#N/A,FALSE,"PARECONF";#N/A,#N/A,FALSE,"PARECOND"}</definedName>
    <definedName name="tania_1" localSheetId="7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5" hidden="1">{#N/A,#N/A,FALSE,"PACCIL";#N/A,#N/A,FALSE,"PAITACAN";#N/A,#N/A,FALSE,"PARECO";#N/A,#N/A,FALSE,"PA62";#N/A,#N/A,FALSE,"PAFINAL";#N/A,#N/A,FALSE,"PARECONF";#N/A,#N/A,FALSE,"PARECOND"}</definedName>
    <definedName name="TESTE" localSheetId="7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5" hidden="1">{#N/A,#N/A,FALSE,"PACCIL";#N/A,#N/A,FALSE,"PAITACAN";#N/A,#N/A,FALSE,"PARECO";#N/A,#N/A,FALSE,"PA62";#N/A,#N/A,FALSE,"PAFINAL";#N/A,#N/A,FALSE,"PARECONF";#N/A,#N/A,FALSE,"PARECOND"}</definedName>
    <definedName name="TESTE_1" localSheetId="7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5" hidden="1">{#N/A,#N/A,FALSE,"PACCIL";#N/A,#N/A,FALSE,"PAITACAN";#N/A,#N/A,FALSE,"PARECO";#N/A,#N/A,FALSE,"PA62";#N/A,#N/A,FALSE,"PAFINAL";#N/A,#N/A,FALSE,"PARECONF";#N/A,#N/A,FALSE,"PARECOND"}</definedName>
    <definedName name="TESTE2" localSheetId="7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5" hidden="1">{#N/A,#N/A,FALSE,"PACCIL";#N/A,#N/A,FALSE,"PAITACAN";#N/A,#N/A,FALSE,"PARECO";#N/A,#N/A,FALSE,"PA62";#N/A,#N/A,FALSE,"PAFINAL";#N/A,#N/A,FALSE,"PARECONF";#N/A,#N/A,FALSE,"PARECOND"}</definedName>
    <definedName name="TESTE2_1" localSheetId="7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5" hidden="1">{"ATI",#N/A,TRUE,"BALabr97";"PAS",#N/A,TRUE,"BALabr97";"REC",#N/A,TRUE,"BALabr97"}</definedName>
    <definedName name="tudo2" localSheetId="7" hidden="1">{"ATI",#N/A,TRUE,"BALabr97";"PAS",#N/A,TRUE,"BALabr97";"REC",#N/A,TRUE,"BALabr97"}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5" hidden="1">{"ATI",#N/A,TRUE,"BALabr97";"PAS",#N/A,TRUE,"BALabr97";"REC",#N/A,TRUE,"BALabr97"}</definedName>
    <definedName name="tudo2_1" localSheetId="7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7" hidden="1">{#N/A,#N/A,FALSE,"PACCIL";#N/A,#N/A,FALSE,"PAITACAN";#N/A,#N/A,FALSE,"PARECO";#N/A,#N/A,FALSE,"PA62";#N/A,#N/A,FALSE,"PAFINAL";#N/A,#N/A,FALSE,"PARECONF";#N/A,#N/A,FALSE,"PARECOND"}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5" hidden="1">{#N/A,#N/A,FALSE,"PACCIL";#N/A,#N/A,FALSE,"PAITACAN";#N/A,#N/A,FALSE,"PARECO";#N/A,#N/A,FALSE,"PA62";#N/A,#N/A,FALSE,"PAFINAL";#N/A,#N/A,FALSE,"PARECONF";#N/A,#N/A,FALSE,"PARECOND"}</definedName>
    <definedName name="virginia_1" localSheetId="7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5" hidden="1">{#N/A,#N/A,FALSE,"1321";#N/A,#N/A,FALSE,"1324";#N/A,#N/A,FALSE,"1333";#N/A,#N/A,FALSE,"1371"}</definedName>
    <definedName name="we" localSheetId="7" hidden="1">{#N/A,#N/A,FALSE,"1321";#N/A,#N/A,FALSE,"1324";#N/A,#N/A,FALSE,"1333";#N/A,#N/A,FALSE,"1371"}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5" hidden="1">{#N/A,#N/A,FALSE,"1321";#N/A,#N/A,FALSE,"1324";#N/A,#N/A,FALSE,"1333";#N/A,#N/A,FALSE,"1371"}</definedName>
    <definedName name="we_1" localSheetId="7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5" hidden="1">{#N/A,#N/A,FALSE,"1321";#N/A,#N/A,FALSE,"1324";#N/A,#N/A,FALSE,"1333";#N/A,#N/A,FALSE,"1371"}</definedName>
    <definedName name="wrn.01._1" localSheetId="7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7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5" hidden="1">{"ativo analítico",#N/A,FALSE,"BALmar97";"passivo analítico",#N/A,FALSE,"BALmar97";"resultado analítico",#N/A,FALSE,"BALmar97"}</definedName>
    <definedName name="wrn.ANALITICO._.COMPLETO." localSheetId="7" hidden="1">{"ativo analítico",#N/A,FALSE,"BALmar97";"passivo analítico",#N/A,FALSE,"BALmar97";"resultado analítico",#N/A,FALSE,"BALmar97"}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5" hidden="1">{"ativo analítico",#N/A,FALSE,"BALmar97";"passivo analítico",#N/A,FALSE,"BALmar97";"resultado analítico",#N/A,FALSE,"BALmar97"}</definedName>
    <definedName name="wrn.ANALITICO._.COMPLETO._1" localSheetId="7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5" hidden="1">{"SOC E MEN balanços",#N/A,FALSE,"BALFEV97"}</definedName>
    <definedName name="wrn.BALANÇOS." localSheetId="7" hidden="1">{"SOC E MEN balanços",#N/A,FALSE,"BALFEV97"}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5" hidden="1">{"SOC E MEN balanços",#N/A,FALSE,"BALFEV97"}</definedName>
    <definedName name="wrn.BALANÇOS._1" localSheetId="7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5" hidden="1">{"FINANCEIRAS",#N/A,FALSE,"BALmar96"}</definedName>
    <definedName name="wrn.Desp._.financeiras." localSheetId="7" hidden="1">{"FINANCEIRAS",#N/A,FALSE,"BALmar96"}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5" hidden="1">{"FINANCEIRAS",#N/A,FALSE,"BALmar96"}</definedName>
    <definedName name="wrn.Desp._.financeiras._1" localSheetId="7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7" hidden="1">{"Despesas Diferidas Indedutíveis de 1998",#N/A,FALSE,"Impressão"}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5" hidden="1">{"Despesas Diferidas Indedutíveis de 1998",#N/A,FALSE,"Impressão"}</definedName>
    <definedName name="wrn.Despesas._.Diferidas._.Indedutíveis._.de._.1998._1" localSheetId="7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5" hidden="1">{"Financ.total",#N/A,FALSE,"BALJAN97"}</definedName>
    <definedName name="wrn.Financeiras._.Totais." localSheetId="7" hidden="1">{"Financ.total",#N/A,FALSE,"BALJAN97"}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5" hidden="1">{"Financ.total",#N/A,FALSE,"BALJAN97"}</definedName>
    <definedName name="wrn.Financeiras._.Totais._1" localSheetId="7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5" hidden="1">{#N/A,#N/A,FALSE,"Graficos    ( 9 )"}</definedName>
    <definedName name="wrn.grafico." localSheetId="7" hidden="1">{#N/A,#N/A,FALSE,"Graficos    ( 9 )"}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5" hidden="1">{#N/A,#N/A,FALSE,"Graficos    ( 9 )"}</definedName>
    <definedName name="wrn.grafico._1" localSheetId="7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5" hidden="1">{#N/A,#N/A,FALSE,"PREVISÃO DE VENDAS"}</definedName>
    <definedName name="wrn.IMP01." localSheetId="7" hidden="1">{#N/A,#N/A,FALSE,"PREVISÃO DE VENDAS"}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5" hidden="1">{#N/A,#N/A,FALSE,"PREVISÃO DE VENDAS"}</definedName>
    <definedName name="wrn.IMP01._1" localSheetId="7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5" hidden="1">{"IMP02",#N/A,FALSE,"PREVISÃO DE VENDAS"}</definedName>
    <definedName name="wrn.IMP02." localSheetId="7" hidden="1">{"IMP02",#N/A,FALSE,"PREVISÃO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5" hidden="1">{"IMP02",#N/A,FALSE,"PREVISÃO DE VENDAS"}</definedName>
    <definedName name="wrn.IMP02._1" localSheetId="7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5" hidden="1">{"IMP03",#N/A,FALSE,"PREVISÃO DE VENDAS"}</definedName>
    <definedName name="wrn.IMP03." localSheetId="7" hidden="1">{"IMP03",#N/A,FALSE,"PREVISÃO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5" hidden="1">{"IMP03",#N/A,FALSE,"PREVISÃO DE VENDAS"}</definedName>
    <definedName name="wrn.IMP03._1" localSheetId="7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5" hidden="1">{"PARTE1",#N/A,FALSE,"Plan1"}</definedName>
    <definedName name="wrn.INDICADORES." localSheetId="7" hidden="1">{"PARTE1",#N/A,FALSE,"Plan1"}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5" hidden="1">{"PARTE1",#N/A,FALSE,"Plan1"}</definedName>
    <definedName name="wrn.INDICADORES._1" localSheetId="7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5" hidden="1">{#N/A,#N/A,FALSE,"ATIVO-CI";#N/A,#N/A,FALSE,"PASSIVO-CI";#N/A,#N/A,FALSE,"RESULT- CI"}</definedName>
    <definedName name="wrn.INTEGRAL." localSheetId="7" hidden="1">{#N/A,#N/A,FALSE,"ATIVO-CI";#N/A,#N/A,FALSE,"PASSIVO-CI";#N/A,#N/A,FALSE,"RESULT- CI"}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5" hidden="1">{#N/A,#N/A,FALSE,"ATIVO-CI";#N/A,#N/A,FALSE,"PASSIVO-CI";#N/A,#N/A,FALSE,"RESULT- CI"}</definedName>
    <definedName name="wrn.INTEGRAL._1" localSheetId="7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5" hidden="1">{"Planil_IR",#N/A,FALSE,"BALJUN97";"Financeiras_Líquidas",#N/A,FALSE,"BALJUN97"}</definedName>
    <definedName name="wrn.JUINTI._.IRENDA." localSheetId="7" hidden="1">{"Planil_IR",#N/A,FALSE,"BALJUN97";"Financeiras_Líquidas",#N/A,FALSE,"BALJUN97"}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5" hidden="1">{"Planil_IR",#N/A,FALSE,"BALJUN97";"Financeiras_Líquidas",#N/A,FALSE,"BALJUN97"}</definedName>
    <definedName name="wrn.JUINTI._.IRENDA._1" localSheetId="7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5" hidden="1">{"E001 - GERAÇÃO DE CAIXA GERAL",#N/A,FALSE,"Ajuste";"E002 - DLP GERAL",#N/A,FALSE,"Ajuste"}</definedName>
    <definedName name="wrn.ORÇAMENTO._.RCSA." localSheetId="7" hidden="1">{"E001 - GERAÇÃO DE CAIXA GERAL",#N/A,FALSE,"Ajuste";"E002 - DLP GERAL",#N/A,FALSE,"Ajuste"}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5" hidden="1">{"E001 - GERAÇÃO DE CAIXA GERAL",#N/A,FALSE,"Ajuste";"E002 - DLP GERAL",#N/A,FALSE,"Ajuste"}</definedName>
    <definedName name="wrn.ORÇAMENTO._.RCSA._1" localSheetId="7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7" hidden="1">{#N/A,#N/A,FALSE,"PACCIL";#N/A,#N/A,FALSE,"PAITACAN";#N/A,#N/A,FALSE,"PARECO";#N/A,#N/A,FALSE,"PA62";#N/A,#N/A,FALSE,"PAFINAL";#N/A,#N/A,FALSE,"PARECONF";#N/A,#N/A,FALSE,"PARECOND"}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5" hidden="1">{#N/A,#N/A,FALSE,"PACCIL";#N/A,#N/A,FALSE,"PAITACAN";#N/A,#N/A,FALSE,"PARECO";#N/A,#N/A,FALSE,"PA62";#N/A,#N/A,FALSE,"PAFINAL";#N/A,#N/A,FALSE,"PARECONF";#N/A,#N/A,FALSE,"PARECOND"}</definedName>
    <definedName name="wrn.PA._.MENSAL._1" localSheetId="7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5" hidden="1">{#N/A,#N/A,FALSE,"Sheet1";#N/A,#N/A,FALSE,"Sheet2"}</definedName>
    <definedName name="wrn.RESUMO." localSheetId="7" hidden="1">{#N/A,#N/A,FALSE,"Sheet1";#N/A,#N/A,FALSE,"Sheet2"}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5" hidden="1">{#N/A,#N/A,FALSE,"Sheet1";#N/A,#N/A,FALSE,"Sheet2"}</definedName>
    <definedName name="wrn.RESUMO._1" localSheetId="7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5" hidden="1">{#N/A,#N/A,FALSE,"ATIVO-LEG";#N/A,#N/A,FALSE,"PASSIVO-LEG";#N/A,#N/A,FALSE,"RESULT-LEG"}</definedName>
    <definedName name="wrn.SOCIETARIA." localSheetId="7" hidden="1">{#N/A,#N/A,FALSE,"ATIVO-LEG";#N/A,#N/A,FALSE,"PASSIVO-LEG";#N/A,#N/A,FALSE,"RESULT-LEG"}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5" hidden="1">{#N/A,#N/A,FALSE,"ATIVO-LEG";#N/A,#N/A,FALSE,"PASSIVO-LEG";#N/A,#N/A,FALSE,"RESULT-LEG"}</definedName>
    <definedName name="wrn.SOCIETARIA._1" localSheetId="7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5" hidden="1">{"ATI",#N/A,TRUE,"BALabr97";"PAS",#N/A,TRUE,"BALabr97";"REC",#N/A,TRUE,"BALabr97"}</definedName>
    <definedName name="wrn.TUDO." localSheetId="7" hidden="1">{"ATI",#N/A,TRUE,"BALabr97";"PAS",#N/A,TRUE,"BALabr97";"REC",#N/A,TRUE,"BALabr97"}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5" hidden="1">{"ATI",#N/A,TRUE,"BALabr97";"PAS",#N/A,TRUE,"BALabr97";"REC",#N/A,TRUE,"BALabr97"}</definedName>
    <definedName name="wrn.TUDO._1" localSheetId="7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5" hidden="1">{#N/A,#N/A,FALSE,"Exhibit A";#N/A,#N/A,FALSE,"Schedule"}</definedName>
    <definedName name="wrn.WKG1." localSheetId="7" hidden="1">{#N/A,#N/A,FALSE,"Exhibit A";#N/A,#N/A,FALSE,"Schedule"}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5" hidden="1">{#N/A,#N/A,FALSE,"Exhibit A";#N/A,#N/A,FALSE,"Schedule"}</definedName>
    <definedName name="wrn.WKG1._1" localSheetId="7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5" hidden="1">{#N/A,#N/A,FALSE,"1321";#N/A,#N/A,FALSE,"1324";#N/A,#N/A,FALSE,"1333";#N/A,#N/A,FALSE,"1371"}</definedName>
    <definedName name="WWW" localSheetId="7" hidden="1">{#N/A,#N/A,FALSE,"1321";#N/A,#N/A,FALSE,"1324";#N/A,#N/A,FALSE,"1333";#N/A,#N/A,FALSE,"1371"}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5" hidden="1">{#N/A,#N/A,FALSE,"1321";#N/A,#N/A,FALSE,"1324";#N/A,#N/A,FALSE,"1333";#N/A,#N/A,FALSE,"1371"}</definedName>
    <definedName name="www." localSheetId="7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5" hidden="1">{#N/A,#N/A,FALSE,"1321";#N/A,#N/A,FALSE,"1324";#N/A,#N/A,FALSE,"1333";#N/A,#N/A,FALSE,"1371"}</definedName>
    <definedName name="www._1" localSheetId="7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5" hidden="1">{#N/A,#N/A,FALSE,"1321";#N/A,#N/A,FALSE,"1324";#N/A,#N/A,FALSE,"1333";#N/A,#N/A,FALSE,"1371"}</definedName>
    <definedName name="WWW_1" localSheetId="7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7" hidden="1">#REF!</definedName>
    <definedName name="XREF_COLUMN_1" localSheetId="19" hidden="1">#REF!</definedName>
    <definedName name="XREF_COLUMN_1" localSheetId="0" hidden="1">#REF!</definedName>
    <definedName name="XREF_COLUMN_1" localSheetId="20" hidden="1">#REF!</definedName>
    <definedName name="XREF_COLUMN_1" localSheetId="2" hidden="1">#REF!</definedName>
    <definedName name="XREF_COLUMN_1" localSheetId="11" hidden="1">#REF!</definedName>
    <definedName name="XREF_COLUMN_1" localSheetId="13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7" hidden="1">#REF!</definedName>
    <definedName name="XREF_COLUMN_18" localSheetId="19" hidden="1">#REF!</definedName>
    <definedName name="XREF_COLUMN_18" localSheetId="0" hidden="1">#REF!</definedName>
    <definedName name="XREF_COLUMN_18" localSheetId="20" hidden="1">#REF!</definedName>
    <definedName name="XREF_COLUMN_18" localSheetId="2" hidden="1">#REF!</definedName>
    <definedName name="XREF_COLUMN_18" localSheetId="11" hidden="1">#REF!</definedName>
    <definedName name="XREF_COLUMN_18" localSheetId="13" hidden="1">#REF!</definedName>
    <definedName name="XREF_COLUMN_18" hidden="1">#REF!</definedName>
    <definedName name="XREF_COLUMN_19" localSheetId="7" hidden="1">#REF!</definedName>
    <definedName name="XREF_COLUMN_19" localSheetId="19" hidden="1">#REF!</definedName>
    <definedName name="XREF_COLUMN_19" localSheetId="0" hidden="1">#REF!</definedName>
    <definedName name="XREF_COLUMN_19" localSheetId="20" hidden="1">#REF!</definedName>
    <definedName name="XREF_COLUMN_19" localSheetId="2" hidden="1">#REF!</definedName>
    <definedName name="XREF_COLUMN_19" localSheetId="11" hidden="1">#REF!</definedName>
    <definedName name="XREF_COLUMN_19" localSheetId="13" hidden="1">#REF!</definedName>
    <definedName name="XREF_COLUMN_19" hidden="1">#REF!</definedName>
    <definedName name="XREF_COLUMN_2" localSheetId="7" hidden="1">#REF!</definedName>
    <definedName name="XREF_COLUMN_2" localSheetId="19" hidden="1">#REF!</definedName>
    <definedName name="XREF_COLUMN_2" localSheetId="0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3" hidden="1">#REF!</definedName>
    <definedName name="XREF_COLUMN_2" localSheetId="8" hidden="1">#REF!</definedName>
    <definedName name="XREF_COLUMN_2" hidden="1">#REF!</definedName>
    <definedName name="XREF_COLUMN_20" localSheetId="7" hidden="1">#REF!</definedName>
    <definedName name="XREF_COLUMN_20" localSheetId="19" hidden="1">#REF!</definedName>
    <definedName name="XREF_COLUMN_20" localSheetId="0" hidden="1">#REF!</definedName>
    <definedName name="XREF_COLUMN_20" localSheetId="20" hidden="1">#REF!</definedName>
    <definedName name="XREF_COLUMN_20" localSheetId="2" hidden="1">#REF!</definedName>
    <definedName name="XREF_COLUMN_20" localSheetId="11" hidden="1">#REF!</definedName>
    <definedName name="XREF_COLUMN_20" localSheetId="13" hidden="1">#REF!</definedName>
    <definedName name="XREF_COLUMN_20" hidden="1">#REF!</definedName>
    <definedName name="XREF_COLUMN_21" localSheetId="7" hidden="1">#REF!</definedName>
    <definedName name="XREF_COLUMN_21" localSheetId="19" hidden="1">#REF!</definedName>
    <definedName name="XREF_COLUMN_21" localSheetId="0" hidden="1">#REF!</definedName>
    <definedName name="XREF_COLUMN_21" localSheetId="20" hidden="1">#REF!</definedName>
    <definedName name="XREF_COLUMN_21" localSheetId="2" hidden="1">#REF!</definedName>
    <definedName name="XREF_COLUMN_21" localSheetId="11" hidden="1">#REF!</definedName>
    <definedName name="XREF_COLUMN_21" localSheetId="13" hidden="1">#REF!</definedName>
    <definedName name="XREF_COLUMN_21" hidden="1">#REF!</definedName>
    <definedName name="XREF_COLUMN_22" localSheetId="7" hidden="1">#REF!</definedName>
    <definedName name="XREF_COLUMN_22" localSheetId="19" hidden="1">#REF!</definedName>
    <definedName name="XREF_COLUMN_22" localSheetId="0" hidden="1">#REF!</definedName>
    <definedName name="XREF_COLUMN_22" localSheetId="20" hidden="1">#REF!</definedName>
    <definedName name="XREF_COLUMN_22" localSheetId="2" hidden="1">#REF!</definedName>
    <definedName name="XREF_COLUMN_22" localSheetId="11" hidden="1">#REF!</definedName>
    <definedName name="XREF_COLUMN_22" localSheetId="13" hidden="1">#REF!</definedName>
    <definedName name="XREF_COLUMN_22" hidden="1">#REF!</definedName>
    <definedName name="XREF_COLUMN_23" localSheetId="7" hidden="1">#REF!</definedName>
    <definedName name="XREF_COLUMN_23" localSheetId="19" hidden="1">#REF!</definedName>
    <definedName name="XREF_COLUMN_23" localSheetId="0" hidden="1">#REF!</definedName>
    <definedName name="XREF_COLUMN_23" localSheetId="20" hidden="1">#REF!</definedName>
    <definedName name="XREF_COLUMN_23" localSheetId="2" hidden="1">#REF!</definedName>
    <definedName name="XREF_COLUMN_23" localSheetId="11" hidden="1">#REF!</definedName>
    <definedName name="XREF_COLUMN_23" localSheetId="13" hidden="1">#REF!</definedName>
    <definedName name="XREF_COLUMN_23" hidden="1">#REF!</definedName>
    <definedName name="XREF_COLUMN_24" localSheetId="7" hidden="1">#REF!</definedName>
    <definedName name="XREF_COLUMN_24" localSheetId="19" hidden="1">#REF!</definedName>
    <definedName name="XREF_COLUMN_24" localSheetId="0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3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7" hidden="1">#REF!</definedName>
    <definedName name="XREF_COLUMN_26" localSheetId="19" hidden="1">#REF!</definedName>
    <definedName name="XREF_COLUMN_26" localSheetId="0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3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7" hidden="1">#REF!</definedName>
    <definedName name="XREF_COLUMN_3" localSheetId="19" hidden="1">#REF!</definedName>
    <definedName name="XREF_COLUMN_3" localSheetId="0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3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7" hidden="1">#REF!</definedName>
    <definedName name="XREF_COLUMN_39" localSheetId="19" hidden="1">#REF!</definedName>
    <definedName name="XREF_COLUMN_39" localSheetId="0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3" hidden="1">#REF!</definedName>
    <definedName name="XREF_COLUMN_39" localSheetId="8" hidden="1">#REF!</definedName>
    <definedName name="XREF_COLUMN_39" hidden="1">#REF!</definedName>
    <definedName name="XREF_COLUMN_4" localSheetId="7" hidden="1">#REF!</definedName>
    <definedName name="XREF_COLUMN_4" localSheetId="19" hidden="1">#REF!</definedName>
    <definedName name="XREF_COLUMN_4" localSheetId="0" hidden="1">#REF!</definedName>
    <definedName name="XREF_COLUMN_4" localSheetId="20" hidden="1">#REF!</definedName>
    <definedName name="XREF_COLUMN_4" localSheetId="2" hidden="1">#REF!</definedName>
    <definedName name="XREF_COLUMN_4" localSheetId="11" hidden="1">#REF!</definedName>
    <definedName name="XREF_COLUMN_4" localSheetId="13" hidden="1">#REF!</definedName>
    <definedName name="XREF_COLUMN_4" hidden="1">#REF!</definedName>
    <definedName name="XREF_COLUMN_40" localSheetId="7" hidden="1">#REF!</definedName>
    <definedName name="XREF_COLUMN_40" localSheetId="19" hidden="1">#REF!</definedName>
    <definedName name="XREF_COLUMN_40" localSheetId="0" hidden="1">#REF!</definedName>
    <definedName name="XREF_COLUMN_40" localSheetId="20" hidden="1">#REF!</definedName>
    <definedName name="XREF_COLUMN_40" localSheetId="2" hidden="1">#REF!</definedName>
    <definedName name="XREF_COLUMN_40" localSheetId="11" hidden="1">#REF!</definedName>
    <definedName name="XREF_COLUMN_40" localSheetId="13" hidden="1">#REF!</definedName>
    <definedName name="XREF_COLUMN_40" hidden="1">#REF!</definedName>
    <definedName name="XREF_COLUMN_5" localSheetId="7" hidden="1">#REF!</definedName>
    <definedName name="XREF_COLUMN_5" localSheetId="19" hidden="1">#REF!</definedName>
    <definedName name="XREF_COLUMN_5" localSheetId="0" hidden="1">#REF!</definedName>
    <definedName name="XREF_COLUMN_5" localSheetId="20" hidden="1">#REF!</definedName>
    <definedName name="XREF_COLUMN_5" localSheetId="2" hidden="1">#REF!</definedName>
    <definedName name="XREF_COLUMN_5" localSheetId="11" hidden="1">#REF!</definedName>
    <definedName name="XREF_COLUMN_5" localSheetId="13" hidden="1">#REF!</definedName>
    <definedName name="XREF_COLUMN_5" hidden="1">#REF!</definedName>
    <definedName name="XREF_COLUMN_6" localSheetId="7" hidden="1">#REF!</definedName>
    <definedName name="XREF_COLUMN_6" localSheetId="19" hidden="1">#REF!</definedName>
    <definedName name="XREF_COLUMN_6" localSheetId="0" hidden="1">#REF!</definedName>
    <definedName name="XREF_COLUMN_6" localSheetId="20" hidden="1">#REF!</definedName>
    <definedName name="XREF_COLUMN_6" localSheetId="2" hidden="1">#REF!</definedName>
    <definedName name="XREF_COLUMN_6" localSheetId="11" hidden="1">#REF!</definedName>
    <definedName name="XREF_COLUMN_6" localSheetId="13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7" hidden="1">#REF!</definedName>
    <definedName name="XREF_COLUMN_8" localSheetId="19" hidden="1">#REF!</definedName>
    <definedName name="XREF_COLUMN_8" localSheetId="0" hidden="1">#REF!</definedName>
    <definedName name="XREF_COLUMN_8" localSheetId="20" hidden="1">#REF!</definedName>
    <definedName name="XREF_COLUMN_8" localSheetId="2" hidden="1">#REF!</definedName>
    <definedName name="XREF_COLUMN_8" localSheetId="11" hidden="1">#REF!</definedName>
    <definedName name="XREF_COLUMN_8" localSheetId="13" hidden="1">#REF!</definedName>
    <definedName name="XREF_COLUMN_8" hidden="1">#REF!</definedName>
    <definedName name="XREF_COLUMN_9" localSheetId="7" hidden="1">#REF!</definedName>
    <definedName name="XREF_COLUMN_9" localSheetId="19" hidden="1">#REF!</definedName>
    <definedName name="XREF_COLUMN_9" localSheetId="0" hidden="1">#REF!</definedName>
    <definedName name="XREF_COLUMN_9" localSheetId="20" hidden="1">#REF!</definedName>
    <definedName name="XREF_COLUMN_9" localSheetId="2" hidden="1">#REF!</definedName>
    <definedName name="XREF_COLUMN_9" localSheetId="11" hidden="1">#REF!</definedName>
    <definedName name="XREF_COLUMN_9" localSheetId="13" hidden="1">#REF!</definedName>
    <definedName name="XREF_COLUMN_9" hidden="1">#REF!</definedName>
    <definedName name="XRefActiveRow" localSheetId="7" hidden="1">#REF!</definedName>
    <definedName name="XRefActiveRow" localSheetId="19" hidden="1">#REF!</definedName>
    <definedName name="XRefActiveRow" localSheetId="0" hidden="1">#REF!</definedName>
    <definedName name="XRefActiveRow" localSheetId="20" hidden="1">#REF!</definedName>
    <definedName name="XRefActiveRow" localSheetId="2" hidden="1">#REF!</definedName>
    <definedName name="XRefActiveRow" localSheetId="11" hidden="1">#REF!</definedName>
    <definedName name="XRefActiveRow" localSheetId="13" hidden="1">#REF!</definedName>
    <definedName name="XRefActiveRow" hidden="1">#REF!</definedName>
    <definedName name="XRefColumnsCount" hidden="1">1</definedName>
    <definedName name="XRefCopy1" localSheetId="7" hidden="1">#REF!</definedName>
    <definedName name="XRefCopy1" localSheetId="19" hidden="1">#REF!</definedName>
    <definedName name="XRefCopy1" localSheetId="0" hidden="1">#REF!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3" hidden="1">#REF!</definedName>
    <definedName name="XRefCopy1" localSheetId="8" hidden="1">#REF!</definedName>
    <definedName name="XRefCopy1" hidden="1">#REF!</definedName>
    <definedName name="XRefCopy10" localSheetId="7" hidden="1">#REF!</definedName>
    <definedName name="XRefCopy10" localSheetId="19" hidden="1">#REF!</definedName>
    <definedName name="XRefCopy10" localSheetId="0" hidden="1">#REF!</definedName>
    <definedName name="XRefCopy10" localSheetId="20" hidden="1">#REF!</definedName>
    <definedName name="XRefCopy10" localSheetId="2" hidden="1">#REF!</definedName>
    <definedName name="XRefCopy10" localSheetId="11" hidden="1">#REF!</definedName>
    <definedName name="XRefCopy10" localSheetId="13" hidden="1">#REF!</definedName>
    <definedName name="XRefCopy10" hidden="1">#REF!</definedName>
    <definedName name="XRefCopy10Row" localSheetId="7" hidden="1">#REF!</definedName>
    <definedName name="XRefCopy10Row" localSheetId="19" hidden="1">#REF!</definedName>
    <definedName name="XRefCopy10Row" localSheetId="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3" hidden="1">#REF!</definedName>
    <definedName name="XRefCopy10Row" localSheetId="8" hidden="1">#REF!</definedName>
    <definedName name="XRefCopy10Row" hidden="1">#REF!</definedName>
    <definedName name="XRefCopy11" localSheetId="7" hidden="1">#REF!</definedName>
    <definedName name="XRefCopy11" localSheetId="19" hidden="1">#REF!</definedName>
    <definedName name="XRefCopy11" localSheetId="0" hidden="1">#REF!</definedName>
    <definedName name="XRefCopy11" localSheetId="20" hidden="1">#REF!</definedName>
    <definedName name="XRefCopy11" localSheetId="2" hidden="1">#REF!</definedName>
    <definedName name="XRefCopy11" localSheetId="11" hidden="1">#REF!</definedName>
    <definedName name="XRefCopy11" localSheetId="13" hidden="1">#REF!</definedName>
    <definedName name="XRefCopy11" hidden="1">#REF!</definedName>
    <definedName name="XRefCopy11Row" localSheetId="7" hidden="1">#REF!</definedName>
    <definedName name="XRefCopy11Row" localSheetId="19" hidden="1">#REF!</definedName>
    <definedName name="XRefCopy11Row" localSheetId="0" hidden="1">#REF!</definedName>
    <definedName name="XRefCopy11Row" localSheetId="20" hidden="1">#REF!</definedName>
    <definedName name="XRefCopy11Row" localSheetId="2" hidden="1">#REF!</definedName>
    <definedName name="XRefCopy11Row" localSheetId="11" hidden="1">#REF!</definedName>
    <definedName name="XRefCopy11Row" localSheetId="13" hidden="1">#REF!</definedName>
    <definedName name="XRefCopy11Row" hidden="1">#REF!</definedName>
    <definedName name="XRefCopy12" localSheetId="7" hidden="1">#REF!</definedName>
    <definedName name="XRefCopy12" localSheetId="19" hidden="1">#REF!</definedName>
    <definedName name="XRefCopy12" localSheetId="0" hidden="1">#REF!</definedName>
    <definedName name="XRefCopy12" localSheetId="20" hidden="1">#REF!</definedName>
    <definedName name="XRefCopy12" localSheetId="2" hidden="1">#REF!</definedName>
    <definedName name="XRefCopy12" localSheetId="11" hidden="1">#REF!</definedName>
    <definedName name="XRefCopy12" localSheetId="13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7" hidden="1">#REF!</definedName>
    <definedName name="XRefCopy13" localSheetId="19" hidden="1">#REF!</definedName>
    <definedName name="XRefCopy13" localSheetId="0" hidden="1">#REF!</definedName>
    <definedName name="XRefCopy13" localSheetId="20" hidden="1">#REF!</definedName>
    <definedName name="XRefCopy13" localSheetId="2" hidden="1">#REF!</definedName>
    <definedName name="XRefCopy13" localSheetId="11" hidden="1">#REF!</definedName>
    <definedName name="XRefCopy13" localSheetId="13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7" hidden="1">#REF!</definedName>
    <definedName name="XRefCopy14" localSheetId="19" hidden="1">#REF!</definedName>
    <definedName name="XRefCopy14" localSheetId="0" hidden="1">#REF!</definedName>
    <definedName name="XRefCopy14" localSheetId="20" hidden="1">#REF!</definedName>
    <definedName name="XRefCopy14" localSheetId="2" hidden="1">#REF!</definedName>
    <definedName name="XRefCopy14" localSheetId="11" hidden="1">#REF!</definedName>
    <definedName name="XRefCopy14" localSheetId="13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7" hidden="1">#REF!</definedName>
    <definedName name="XRefCopy15" localSheetId="19" hidden="1">#REF!</definedName>
    <definedName name="XRefCopy15" localSheetId="0" hidden="1">#REF!</definedName>
    <definedName name="XRefCopy15" localSheetId="20" hidden="1">#REF!</definedName>
    <definedName name="XRefCopy15" localSheetId="2" hidden="1">#REF!</definedName>
    <definedName name="XRefCopy15" localSheetId="11" hidden="1">#REF!</definedName>
    <definedName name="XRefCopy15" localSheetId="13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7" hidden="1">#REF!</definedName>
    <definedName name="XRefCopy16" localSheetId="19" hidden="1">#REF!</definedName>
    <definedName name="XRefCopy16" localSheetId="0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3" hidden="1">#REF!</definedName>
    <definedName name="XRefCopy16" localSheetId="8" hidden="1">#REF!</definedName>
    <definedName name="XRefCopy16" hidden="1">#REF!</definedName>
    <definedName name="XRefCopy16Row" localSheetId="7" hidden="1">#REF!</definedName>
    <definedName name="XRefCopy16Row" localSheetId="19" hidden="1">#REF!</definedName>
    <definedName name="XRefCopy16Row" localSheetId="0" hidden="1">#REF!</definedName>
    <definedName name="XRefCopy16Row" localSheetId="20" hidden="1">#REF!</definedName>
    <definedName name="XRefCopy16Row" localSheetId="2" hidden="1">#REF!</definedName>
    <definedName name="XRefCopy16Row" localSheetId="11" hidden="1">#REF!</definedName>
    <definedName name="XRefCopy16Row" localSheetId="13" hidden="1">#REF!</definedName>
    <definedName name="XRefCopy16Row" hidden="1">#REF!</definedName>
    <definedName name="XRefCopy17" localSheetId="7" hidden="1">#REF!</definedName>
    <definedName name="XRefCopy17" localSheetId="19" hidden="1">#REF!</definedName>
    <definedName name="XRefCopy17" localSheetId="0" hidden="1">#REF!</definedName>
    <definedName name="XRefCopy17" localSheetId="20" hidden="1">#REF!</definedName>
    <definedName name="XRefCopy17" localSheetId="2" hidden="1">#REF!</definedName>
    <definedName name="XRefCopy17" localSheetId="11" hidden="1">#REF!</definedName>
    <definedName name="XRefCopy17" localSheetId="13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7" hidden="1">#REF!</definedName>
    <definedName name="XRefCopy18" localSheetId="19" hidden="1">#REF!</definedName>
    <definedName name="XRefCopy18" localSheetId="0" hidden="1">#REF!</definedName>
    <definedName name="XRefCopy18" localSheetId="20" hidden="1">#REF!</definedName>
    <definedName name="XRefCopy18" localSheetId="2" hidden="1">#REF!</definedName>
    <definedName name="XRefCopy18" localSheetId="11" hidden="1">#REF!</definedName>
    <definedName name="XRefCopy18" localSheetId="13" hidden="1">#REF!</definedName>
    <definedName name="XRefCopy18" hidden="1">#REF!</definedName>
    <definedName name="XRefCopy18Row" localSheetId="7" hidden="1">#REF!</definedName>
    <definedName name="XRefCopy18Row" localSheetId="19" hidden="1">#REF!</definedName>
    <definedName name="XRefCopy18Row" localSheetId="0" hidden="1">#REF!</definedName>
    <definedName name="XRefCopy18Row" localSheetId="20" hidden="1">#REF!</definedName>
    <definedName name="XRefCopy18Row" localSheetId="2" hidden="1">#REF!</definedName>
    <definedName name="XRefCopy18Row" localSheetId="11" hidden="1">#REF!</definedName>
    <definedName name="XRefCopy18Row" localSheetId="13" hidden="1">#REF!</definedName>
    <definedName name="XRefCopy18Row" hidden="1">#REF!</definedName>
    <definedName name="XRefCopy19Row" localSheetId="7" hidden="1">#REF!</definedName>
    <definedName name="XRefCopy19Row" localSheetId="19" hidden="1">#REF!</definedName>
    <definedName name="XRefCopy19Row" localSheetId="0" hidden="1">#REF!</definedName>
    <definedName name="XRefCopy19Row" localSheetId="20" hidden="1">#REF!</definedName>
    <definedName name="XRefCopy19Row" localSheetId="2" hidden="1">#REF!</definedName>
    <definedName name="XRefCopy19Row" localSheetId="11" hidden="1">#REF!</definedName>
    <definedName name="XRefCopy19Row" localSheetId="13" hidden="1">#REF!</definedName>
    <definedName name="XRefCopy19Row" hidden="1">#REF!</definedName>
    <definedName name="XRefCopy1Row" localSheetId="7" hidden="1">#REF!</definedName>
    <definedName name="XRefCopy1Row" localSheetId="19" hidden="1">#REF!</definedName>
    <definedName name="XRefCopy1Row" localSheetId="0" hidden="1">#REF!</definedName>
    <definedName name="XRefCopy1Row" localSheetId="20" hidden="1">#REF!</definedName>
    <definedName name="XRefCopy1Row" localSheetId="2" hidden="1">#REF!</definedName>
    <definedName name="XRefCopy1Row" localSheetId="11" hidden="1">#REF!</definedName>
    <definedName name="XRefCopy1Row" localSheetId="13" hidden="1">#REF!</definedName>
    <definedName name="XRefCopy1Row" hidden="1">#REF!</definedName>
    <definedName name="XRefCopy2" localSheetId="7" hidden="1">#REF!</definedName>
    <definedName name="XRefCopy2" localSheetId="19" hidden="1">#REF!</definedName>
    <definedName name="XRefCopy2" localSheetId="0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3" hidden="1">#REF!</definedName>
    <definedName name="XRefCopy2" localSheetId="8" hidden="1">#REF!</definedName>
    <definedName name="XRefCopy2" hidden="1">#REF!</definedName>
    <definedName name="XRefCopy20" localSheetId="7" hidden="1">#REF!</definedName>
    <definedName name="XRefCopy20" localSheetId="19" hidden="1">#REF!</definedName>
    <definedName name="XRefCopy20" localSheetId="0" hidden="1">#REF!</definedName>
    <definedName name="XRefCopy20" localSheetId="20" hidden="1">#REF!</definedName>
    <definedName name="XRefCopy20" localSheetId="2" hidden="1">#REF!</definedName>
    <definedName name="XRefCopy20" localSheetId="11" hidden="1">#REF!</definedName>
    <definedName name="XRefCopy20" localSheetId="13" hidden="1">#REF!</definedName>
    <definedName name="XRefCopy20" hidden="1">#REF!</definedName>
    <definedName name="XRefCopy20Row" localSheetId="7" hidden="1">#REF!</definedName>
    <definedName name="XRefCopy20Row" localSheetId="19" hidden="1">#REF!</definedName>
    <definedName name="XRefCopy20Row" localSheetId="0" hidden="1">#REF!</definedName>
    <definedName name="XRefCopy20Row" localSheetId="20" hidden="1">#REF!</definedName>
    <definedName name="XRefCopy20Row" localSheetId="2" hidden="1">#REF!</definedName>
    <definedName name="XRefCopy20Row" localSheetId="11" hidden="1">#REF!</definedName>
    <definedName name="XRefCopy20Row" localSheetId="13" hidden="1">#REF!</definedName>
    <definedName name="XRefCopy20Row" hidden="1">#REF!</definedName>
    <definedName name="XRefCopy21" localSheetId="7" hidden="1">#REF!</definedName>
    <definedName name="XRefCopy21" localSheetId="19" hidden="1">#REF!</definedName>
    <definedName name="XRefCopy21" localSheetId="0" hidden="1">#REF!</definedName>
    <definedName name="XRefCopy21" localSheetId="20" hidden="1">#REF!</definedName>
    <definedName name="XRefCopy21" localSheetId="2" hidden="1">#REF!</definedName>
    <definedName name="XRefCopy21" localSheetId="11" hidden="1">#REF!</definedName>
    <definedName name="XRefCopy21" localSheetId="13" hidden="1">#REF!</definedName>
    <definedName name="XRefCopy21" hidden="1">#REF!</definedName>
    <definedName name="XRefCopy21Row" localSheetId="7" hidden="1">#REF!</definedName>
    <definedName name="XRefCopy21Row" localSheetId="19" hidden="1">#REF!</definedName>
    <definedName name="XRefCopy21Row" localSheetId="0" hidden="1">#REF!</definedName>
    <definedName name="XRefCopy21Row" localSheetId="20" hidden="1">#REF!</definedName>
    <definedName name="XRefCopy21Row" localSheetId="2" hidden="1">#REF!</definedName>
    <definedName name="XRefCopy21Row" localSheetId="11" hidden="1">#REF!</definedName>
    <definedName name="XRefCopy21Row" localSheetId="13" hidden="1">#REF!</definedName>
    <definedName name="XRefCopy21Row" hidden="1">#REF!</definedName>
    <definedName name="XRefCopy22" localSheetId="7" hidden="1">#REF!</definedName>
    <definedName name="XRefCopy22" localSheetId="19" hidden="1">#REF!</definedName>
    <definedName name="XRefCopy22" localSheetId="0" hidden="1">#REF!</definedName>
    <definedName name="XRefCopy22" localSheetId="20" hidden="1">#REF!</definedName>
    <definedName name="XRefCopy22" localSheetId="2" hidden="1">#REF!</definedName>
    <definedName name="XRefCopy22" localSheetId="11" hidden="1">#REF!</definedName>
    <definedName name="XRefCopy22" localSheetId="13" hidden="1">#REF!</definedName>
    <definedName name="XRefCopy22" hidden="1">#REF!</definedName>
    <definedName name="XRefCopy22Row" localSheetId="7" hidden="1">#REF!</definedName>
    <definedName name="XRefCopy22Row" localSheetId="19" hidden="1">#REF!</definedName>
    <definedName name="XRefCopy22Row" localSheetId="0" hidden="1">#REF!</definedName>
    <definedName name="XRefCopy22Row" localSheetId="20" hidden="1">#REF!</definedName>
    <definedName name="XRefCopy22Row" localSheetId="2" hidden="1">#REF!</definedName>
    <definedName name="XRefCopy22Row" localSheetId="11" hidden="1">#REF!</definedName>
    <definedName name="XRefCopy22Row" localSheetId="13" hidden="1">#REF!</definedName>
    <definedName name="XRefCopy22Row" hidden="1">#REF!</definedName>
    <definedName name="XRefCopy23" localSheetId="7" hidden="1">#REF!</definedName>
    <definedName name="XRefCopy23" localSheetId="19" hidden="1">#REF!</definedName>
    <definedName name="XRefCopy23" localSheetId="0" hidden="1">#REF!</definedName>
    <definedName name="XRefCopy23" localSheetId="20" hidden="1">#REF!</definedName>
    <definedName name="XRefCopy23" localSheetId="2" hidden="1">#REF!</definedName>
    <definedName name="XRefCopy23" localSheetId="11" hidden="1">#REF!</definedName>
    <definedName name="XRefCopy23" localSheetId="13" hidden="1">#REF!</definedName>
    <definedName name="XRefCopy23" hidden="1">#REF!</definedName>
    <definedName name="XRefCopy23Row" localSheetId="7" hidden="1">#REF!</definedName>
    <definedName name="XRefCopy23Row" localSheetId="19" hidden="1">#REF!</definedName>
    <definedName name="XRefCopy23Row" localSheetId="0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3" hidden="1">#REF!</definedName>
    <definedName name="XRefCopy23Row" localSheetId="8" hidden="1">#REF!</definedName>
    <definedName name="XRefCopy23Row" hidden="1">#REF!</definedName>
    <definedName name="XRefCopy24" localSheetId="7" hidden="1">#REF!</definedName>
    <definedName name="XRefCopy24" localSheetId="19" hidden="1">#REF!</definedName>
    <definedName name="XRefCopy24" localSheetId="0" hidden="1">#REF!</definedName>
    <definedName name="XRefCopy24" localSheetId="20" hidden="1">#REF!</definedName>
    <definedName name="XRefCopy24" localSheetId="2" hidden="1">#REF!</definedName>
    <definedName name="XRefCopy24" localSheetId="11" hidden="1">#REF!</definedName>
    <definedName name="XRefCopy24" localSheetId="13" hidden="1">#REF!</definedName>
    <definedName name="XRefCopy24" hidden="1">#REF!</definedName>
    <definedName name="XRefCopy24Row" localSheetId="7" hidden="1">#REF!</definedName>
    <definedName name="XRefCopy24Row" localSheetId="19" hidden="1">#REF!</definedName>
    <definedName name="XRefCopy24Row" localSheetId="0" hidden="1">#REF!</definedName>
    <definedName name="XRefCopy24Row" localSheetId="20" hidden="1">#REF!</definedName>
    <definedName name="XRefCopy24Row" localSheetId="2" hidden="1">#REF!</definedName>
    <definedName name="XRefCopy24Row" localSheetId="11" hidden="1">#REF!</definedName>
    <definedName name="XRefCopy24Row" localSheetId="13" hidden="1">#REF!</definedName>
    <definedName name="XRefCopy24Row" hidden="1">#REF!</definedName>
    <definedName name="XRefCopy25" localSheetId="7" hidden="1">#REF!</definedName>
    <definedName name="XRefCopy25" localSheetId="19" hidden="1">#REF!</definedName>
    <definedName name="XRefCopy25" localSheetId="0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3" hidden="1">#REF!</definedName>
    <definedName name="XRefCopy25" localSheetId="8" hidden="1">#REF!</definedName>
    <definedName name="XRefCopy25" hidden="1">#REF!</definedName>
    <definedName name="XRefCopy25Row" localSheetId="7" hidden="1">#REF!</definedName>
    <definedName name="XRefCopy25Row" localSheetId="19" hidden="1">#REF!</definedName>
    <definedName name="XRefCopy25Row" localSheetId="0" hidden="1">#REF!</definedName>
    <definedName name="XRefCopy25Row" localSheetId="20" hidden="1">#REF!</definedName>
    <definedName name="XRefCopy25Row" localSheetId="2" hidden="1">#REF!</definedName>
    <definedName name="XRefCopy25Row" localSheetId="11" hidden="1">#REF!</definedName>
    <definedName name="XRefCopy25Row" localSheetId="13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7" hidden="1">#REF!</definedName>
    <definedName name="XRefCopy27" localSheetId="19" hidden="1">#REF!</definedName>
    <definedName name="XRefCopy27" localSheetId="0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3" hidden="1">#REF!</definedName>
    <definedName name="XRefCopy27" localSheetId="8" hidden="1">#REF!</definedName>
    <definedName name="XRefCopy27" hidden="1">#REF!</definedName>
    <definedName name="XRefCopy27Row" localSheetId="7" hidden="1">#REF!</definedName>
    <definedName name="XRefCopy27Row" localSheetId="19" hidden="1">#REF!</definedName>
    <definedName name="XRefCopy27Row" localSheetId="0" hidden="1">#REF!</definedName>
    <definedName name="XRefCopy27Row" localSheetId="20" hidden="1">#REF!</definedName>
    <definedName name="XRefCopy27Row" localSheetId="2" hidden="1">#REF!</definedName>
    <definedName name="XRefCopy27Row" localSheetId="11" hidden="1">#REF!</definedName>
    <definedName name="XRefCopy27Row" localSheetId="13" hidden="1">#REF!</definedName>
    <definedName name="XRefCopy27Row" hidden="1">#REF!</definedName>
    <definedName name="XRefCopy28" localSheetId="7" hidden="1">#REF!</definedName>
    <definedName name="XRefCopy28" localSheetId="19" hidden="1">#REF!</definedName>
    <definedName name="XRefCopy28" localSheetId="0" hidden="1">#REF!</definedName>
    <definedName name="XRefCopy28" localSheetId="20" hidden="1">#REF!</definedName>
    <definedName name="XRefCopy28" localSheetId="2" hidden="1">#REF!</definedName>
    <definedName name="XRefCopy28" localSheetId="11" hidden="1">#REF!</definedName>
    <definedName name="XRefCopy28" localSheetId="13" hidden="1">#REF!</definedName>
    <definedName name="XRefCopy28" hidden="1">#REF!</definedName>
    <definedName name="XRefCopy28Row" localSheetId="7" hidden="1">#REF!</definedName>
    <definedName name="XRefCopy28Row" localSheetId="19" hidden="1">#REF!</definedName>
    <definedName name="XRefCopy28Row" localSheetId="0" hidden="1">#REF!</definedName>
    <definedName name="XRefCopy28Row" localSheetId="20" hidden="1">#REF!</definedName>
    <definedName name="XRefCopy28Row" localSheetId="2" hidden="1">#REF!</definedName>
    <definedName name="XRefCopy28Row" localSheetId="11" hidden="1">#REF!</definedName>
    <definedName name="XRefCopy28Row" localSheetId="13" hidden="1">#REF!</definedName>
    <definedName name="XRefCopy28Row" hidden="1">#REF!</definedName>
    <definedName name="XRefCopy29" localSheetId="7" hidden="1">#REF!</definedName>
    <definedName name="XRefCopy29" localSheetId="19" hidden="1">#REF!</definedName>
    <definedName name="XRefCopy29" localSheetId="0" hidden="1">#REF!</definedName>
    <definedName name="XRefCopy29" localSheetId="20" hidden="1">#REF!</definedName>
    <definedName name="XRefCopy29" localSheetId="2" hidden="1">#REF!</definedName>
    <definedName name="XRefCopy29" localSheetId="11" hidden="1">#REF!</definedName>
    <definedName name="XRefCopy29" localSheetId="13" hidden="1">#REF!</definedName>
    <definedName name="XRefCopy29" hidden="1">#REF!</definedName>
    <definedName name="XRefCopy29Row" localSheetId="7" hidden="1">#REF!</definedName>
    <definedName name="XRefCopy29Row" localSheetId="19" hidden="1">#REF!</definedName>
    <definedName name="XRefCopy29Row" localSheetId="0" hidden="1">#REF!</definedName>
    <definedName name="XRefCopy29Row" localSheetId="20" hidden="1">#REF!</definedName>
    <definedName name="XRefCopy29Row" localSheetId="2" hidden="1">#REF!</definedName>
    <definedName name="XRefCopy29Row" localSheetId="11" hidden="1">#REF!</definedName>
    <definedName name="XRefCopy29Row" localSheetId="13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7" hidden="1">#REF!</definedName>
    <definedName name="XRefCopy3" localSheetId="19" hidden="1">#REF!</definedName>
    <definedName name="XRefCopy3" localSheetId="0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3" hidden="1">#REF!</definedName>
    <definedName name="XRefCopy3" localSheetId="8" hidden="1">#REF!</definedName>
    <definedName name="XRefCopy3" hidden="1">#REF!</definedName>
    <definedName name="XRefCopy30" localSheetId="7" hidden="1">#REF!</definedName>
    <definedName name="XRefCopy30" localSheetId="19" hidden="1">#REF!</definedName>
    <definedName name="XRefCopy30" localSheetId="0" hidden="1">#REF!</definedName>
    <definedName name="XRefCopy30" localSheetId="20" hidden="1">#REF!</definedName>
    <definedName name="XRefCopy30" localSheetId="2" hidden="1">#REF!</definedName>
    <definedName name="XRefCopy30" localSheetId="11" hidden="1">#REF!</definedName>
    <definedName name="XRefCopy30" localSheetId="13" hidden="1">#REF!</definedName>
    <definedName name="XRefCopy30" hidden="1">#REF!</definedName>
    <definedName name="XRefCopy30Row" localSheetId="7" hidden="1">#REF!</definedName>
    <definedName name="XRefCopy30Row" localSheetId="19" hidden="1">#REF!</definedName>
    <definedName name="XRefCopy30Row" localSheetId="0" hidden="1">#REF!</definedName>
    <definedName name="XRefCopy30Row" localSheetId="20" hidden="1">#REF!</definedName>
    <definedName name="XRefCopy30Row" localSheetId="2" hidden="1">#REF!</definedName>
    <definedName name="XRefCopy30Row" localSheetId="11" hidden="1">#REF!</definedName>
    <definedName name="XRefCopy30Row" localSheetId="13" hidden="1">#REF!</definedName>
    <definedName name="XRefCopy30Row" hidden="1">#REF!</definedName>
    <definedName name="XRefCopy31" localSheetId="7" hidden="1">#REF!</definedName>
    <definedName name="XRefCopy31" localSheetId="19" hidden="1">#REF!</definedName>
    <definedName name="XRefCopy31" localSheetId="0" hidden="1">#REF!</definedName>
    <definedName name="XRefCopy31" localSheetId="20" hidden="1">#REF!</definedName>
    <definedName name="XRefCopy31" localSheetId="2" hidden="1">#REF!</definedName>
    <definedName name="XRefCopy31" localSheetId="11" hidden="1">#REF!</definedName>
    <definedName name="XRefCopy31" localSheetId="13" hidden="1">#REF!</definedName>
    <definedName name="XRefCopy31" hidden="1">#REF!</definedName>
    <definedName name="XRefCopy31Row" localSheetId="7" hidden="1">#REF!</definedName>
    <definedName name="XRefCopy31Row" localSheetId="19" hidden="1">#REF!</definedName>
    <definedName name="XRefCopy31Row" localSheetId="0" hidden="1">#REF!</definedName>
    <definedName name="XRefCopy31Row" localSheetId="20" hidden="1">#REF!</definedName>
    <definedName name="XRefCopy31Row" localSheetId="2" hidden="1">#REF!</definedName>
    <definedName name="XRefCopy31Row" localSheetId="11" hidden="1">#REF!</definedName>
    <definedName name="XRefCopy31Row" localSheetId="13" hidden="1">#REF!</definedName>
    <definedName name="XRefCopy31Row" hidden="1">#REF!</definedName>
    <definedName name="XRefCopy32" localSheetId="7" hidden="1">#REF!</definedName>
    <definedName name="XRefCopy32" localSheetId="19" hidden="1">#REF!</definedName>
    <definedName name="XRefCopy32" localSheetId="0" hidden="1">#REF!</definedName>
    <definedName name="XRefCopy32" localSheetId="20" hidden="1">#REF!</definedName>
    <definedName name="XRefCopy32" localSheetId="2" hidden="1">#REF!</definedName>
    <definedName name="XRefCopy32" localSheetId="11" hidden="1">#REF!</definedName>
    <definedName name="XRefCopy32" localSheetId="13" hidden="1">#REF!</definedName>
    <definedName name="XRefCopy32" hidden="1">#REF!</definedName>
    <definedName name="XRefCopy32Row" localSheetId="7" hidden="1">#REF!</definedName>
    <definedName name="XRefCopy32Row" localSheetId="19" hidden="1">#REF!</definedName>
    <definedName name="XRefCopy32Row" localSheetId="0" hidden="1">#REF!</definedName>
    <definedName name="XRefCopy32Row" localSheetId="20" hidden="1">#REF!</definedName>
    <definedName name="XRefCopy32Row" localSheetId="2" hidden="1">#REF!</definedName>
    <definedName name="XRefCopy32Row" localSheetId="11" hidden="1">#REF!</definedName>
    <definedName name="XRefCopy32Row" localSheetId="13" hidden="1">#REF!</definedName>
    <definedName name="XRefCopy32Row" hidden="1">#REF!</definedName>
    <definedName name="XRefCopy33" localSheetId="7" hidden="1">#REF!</definedName>
    <definedName name="XRefCopy33" localSheetId="19" hidden="1">#REF!</definedName>
    <definedName name="XRefCopy33" localSheetId="0" hidden="1">#REF!</definedName>
    <definedName name="XRefCopy33" localSheetId="20" hidden="1">#REF!</definedName>
    <definedName name="XRefCopy33" localSheetId="2" hidden="1">#REF!</definedName>
    <definedName name="XRefCopy33" localSheetId="11" hidden="1">#REF!</definedName>
    <definedName name="XRefCopy33" localSheetId="13" hidden="1">#REF!</definedName>
    <definedName name="XRefCopy33" hidden="1">#REF!</definedName>
    <definedName name="XRefCopy33Row" localSheetId="7" hidden="1">#REF!</definedName>
    <definedName name="XRefCopy33Row" localSheetId="19" hidden="1">#REF!</definedName>
    <definedName name="XRefCopy33Row" localSheetId="0" hidden="1">#REF!</definedName>
    <definedName name="XRefCopy33Row" localSheetId="20" hidden="1">#REF!</definedName>
    <definedName name="XRefCopy33Row" localSheetId="2" hidden="1">#REF!</definedName>
    <definedName name="XRefCopy33Row" localSheetId="11" hidden="1">#REF!</definedName>
    <definedName name="XRefCopy33Row" localSheetId="13" hidden="1">#REF!</definedName>
    <definedName name="XRefCopy33Row" hidden="1">#REF!</definedName>
    <definedName name="XRefCopy34" localSheetId="7" hidden="1">#REF!</definedName>
    <definedName name="XRefCopy34" localSheetId="19" hidden="1">#REF!</definedName>
    <definedName name="XRefCopy34" localSheetId="0" hidden="1">#REF!</definedName>
    <definedName name="XRefCopy34" localSheetId="20" hidden="1">#REF!</definedName>
    <definedName name="XRefCopy34" localSheetId="2" hidden="1">#REF!</definedName>
    <definedName name="XRefCopy34" localSheetId="11" hidden="1">#REF!</definedName>
    <definedName name="XRefCopy34" localSheetId="13" hidden="1">#REF!</definedName>
    <definedName name="XRefCopy34" hidden="1">#REF!</definedName>
    <definedName name="XRefCopy34Row" localSheetId="7" hidden="1">#REF!</definedName>
    <definedName name="XRefCopy34Row" localSheetId="19" hidden="1">#REF!</definedName>
    <definedName name="XRefCopy34Row" localSheetId="0" hidden="1">#REF!</definedName>
    <definedName name="XRefCopy34Row" localSheetId="20" hidden="1">#REF!</definedName>
    <definedName name="XRefCopy34Row" localSheetId="2" hidden="1">#REF!</definedName>
    <definedName name="XRefCopy34Row" localSheetId="11" hidden="1">#REF!</definedName>
    <definedName name="XRefCopy34Row" localSheetId="13" hidden="1">#REF!</definedName>
    <definedName name="XRefCopy34Row" hidden="1">#REF!</definedName>
    <definedName name="XRefCopy35" localSheetId="7" hidden="1">#REF!</definedName>
    <definedName name="XRefCopy35" localSheetId="19" hidden="1">#REF!</definedName>
    <definedName name="XRefCopy35" localSheetId="0" hidden="1">#REF!</definedName>
    <definedName name="XRefCopy35" localSheetId="20" hidden="1">#REF!</definedName>
    <definedName name="XRefCopy35" localSheetId="2" hidden="1">#REF!</definedName>
    <definedName name="XRefCopy35" localSheetId="11" hidden="1">#REF!</definedName>
    <definedName name="XRefCopy35" localSheetId="13" hidden="1">#REF!</definedName>
    <definedName name="XRefCopy35" hidden="1">#REF!</definedName>
    <definedName name="XRefCopy35Row" localSheetId="7" hidden="1">#REF!</definedName>
    <definedName name="XRefCopy35Row" localSheetId="19" hidden="1">#REF!</definedName>
    <definedName name="XRefCopy35Row" localSheetId="0" hidden="1">#REF!</definedName>
    <definedName name="XRefCopy35Row" localSheetId="20" hidden="1">#REF!</definedName>
    <definedName name="XRefCopy35Row" localSheetId="2" hidden="1">#REF!</definedName>
    <definedName name="XRefCopy35Row" localSheetId="11" hidden="1">#REF!</definedName>
    <definedName name="XRefCopy35Row" localSheetId="13" hidden="1">#REF!</definedName>
    <definedName name="XRefCopy35Row" hidden="1">#REF!</definedName>
    <definedName name="XRefCopy36" localSheetId="7" hidden="1">#REF!</definedName>
    <definedName name="XRefCopy36" localSheetId="19" hidden="1">#REF!</definedName>
    <definedName name="XRefCopy36" localSheetId="0" hidden="1">#REF!</definedName>
    <definedName name="XRefCopy36" localSheetId="20" hidden="1">#REF!</definedName>
    <definedName name="XRefCopy36" localSheetId="2" hidden="1">#REF!</definedName>
    <definedName name="XRefCopy36" localSheetId="11" hidden="1">#REF!</definedName>
    <definedName name="XRefCopy36" localSheetId="13" hidden="1">#REF!</definedName>
    <definedName name="XRefCopy36" hidden="1">#REF!</definedName>
    <definedName name="XRefCopy36Row" localSheetId="7" hidden="1">#REF!</definedName>
    <definedName name="XRefCopy36Row" localSheetId="19" hidden="1">#REF!</definedName>
    <definedName name="XRefCopy36Row" localSheetId="0" hidden="1">#REF!</definedName>
    <definedName name="XRefCopy36Row" localSheetId="20" hidden="1">#REF!</definedName>
    <definedName name="XRefCopy36Row" localSheetId="2" hidden="1">#REF!</definedName>
    <definedName name="XRefCopy36Row" localSheetId="11" hidden="1">#REF!</definedName>
    <definedName name="XRefCopy36Row" localSheetId="13" hidden="1">#REF!</definedName>
    <definedName name="XRefCopy36Row" hidden="1">#REF!</definedName>
    <definedName name="XRefCopy37" localSheetId="7" hidden="1">#REF!</definedName>
    <definedName name="XRefCopy37" localSheetId="19" hidden="1">#REF!</definedName>
    <definedName name="XRefCopy37" localSheetId="0" hidden="1">#REF!</definedName>
    <definedName name="XRefCopy37" localSheetId="20" hidden="1">#REF!</definedName>
    <definedName name="XRefCopy37" localSheetId="2" hidden="1">#REF!</definedName>
    <definedName name="XRefCopy37" localSheetId="11" hidden="1">#REF!</definedName>
    <definedName name="XRefCopy37" localSheetId="13" hidden="1">#REF!</definedName>
    <definedName name="XRefCopy37" hidden="1">#REF!</definedName>
    <definedName name="XRefCopy37Row" localSheetId="7" hidden="1">#REF!</definedName>
    <definedName name="XRefCopy37Row" localSheetId="19" hidden="1">#REF!</definedName>
    <definedName name="XRefCopy37Row" localSheetId="0" hidden="1">#REF!</definedName>
    <definedName name="XRefCopy37Row" localSheetId="20" hidden="1">#REF!</definedName>
    <definedName name="XRefCopy37Row" localSheetId="2" hidden="1">#REF!</definedName>
    <definedName name="XRefCopy37Row" localSheetId="11" hidden="1">#REF!</definedName>
    <definedName name="XRefCopy37Row" localSheetId="13" hidden="1">#REF!</definedName>
    <definedName name="XRefCopy37Row" hidden="1">#REF!</definedName>
    <definedName name="XRefCopy38" localSheetId="7" hidden="1">#REF!</definedName>
    <definedName name="XRefCopy38" localSheetId="19" hidden="1">#REF!</definedName>
    <definedName name="XRefCopy38" localSheetId="0" hidden="1">#REF!</definedName>
    <definedName name="XRefCopy38" localSheetId="20" hidden="1">#REF!</definedName>
    <definedName name="XRefCopy38" localSheetId="2" hidden="1">#REF!</definedName>
    <definedName name="XRefCopy38" localSheetId="11" hidden="1">#REF!</definedName>
    <definedName name="XRefCopy38" localSheetId="13" hidden="1">#REF!</definedName>
    <definedName name="XRefCopy38" hidden="1">#REF!</definedName>
    <definedName name="XRefCopy38Row" localSheetId="7" hidden="1">#REF!</definedName>
    <definedName name="XRefCopy38Row" localSheetId="19" hidden="1">#REF!</definedName>
    <definedName name="XRefCopy38Row" localSheetId="0" hidden="1">#REF!</definedName>
    <definedName name="XRefCopy38Row" localSheetId="20" hidden="1">#REF!</definedName>
    <definedName name="XRefCopy38Row" localSheetId="2" hidden="1">#REF!</definedName>
    <definedName name="XRefCopy38Row" localSheetId="11" hidden="1">#REF!</definedName>
    <definedName name="XRefCopy38Row" localSheetId="13" hidden="1">#REF!</definedName>
    <definedName name="XRefCopy38Row" hidden="1">#REF!</definedName>
    <definedName name="XRefCopy39" localSheetId="7" hidden="1">#REF!</definedName>
    <definedName name="XRefCopy39" localSheetId="19" hidden="1">#REF!</definedName>
    <definedName name="XRefCopy39" localSheetId="0" hidden="1">#REF!</definedName>
    <definedName name="XRefCopy39" localSheetId="20" hidden="1">#REF!</definedName>
    <definedName name="XRefCopy39" localSheetId="2" hidden="1">#REF!</definedName>
    <definedName name="XRefCopy39" localSheetId="11" hidden="1">#REF!</definedName>
    <definedName name="XRefCopy39" localSheetId="13" hidden="1">#REF!</definedName>
    <definedName name="XRefCopy39" hidden="1">#REF!</definedName>
    <definedName name="XRefCopy39Row" localSheetId="7" hidden="1">#REF!</definedName>
    <definedName name="XRefCopy39Row" localSheetId="19" hidden="1">#REF!</definedName>
    <definedName name="XRefCopy39Row" localSheetId="0" hidden="1">#REF!</definedName>
    <definedName name="XRefCopy39Row" localSheetId="20" hidden="1">#REF!</definedName>
    <definedName name="XRefCopy39Row" localSheetId="2" hidden="1">#REF!</definedName>
    <definedName name="XRefCopy39Row" localSheetId="11" hidden="1">#REF!</definedName>
    <definedName name="XRefCopy39Row" localSheetId="13" hidden="1">#REF!</definedName>
    <definedName name="XRefCopy39Row" hidden="1">#REF!</definedName>
    <definedName name="XRefCopy3Row" localSheetId="7" hidden="1">#REF!</definedName>
    <definedName name="XRefCopy3Row" localSheetId="19" hidden="1">#REF!</definedName>
    <definedName name="XRefCopy3Row" localSheetId="0" hidden="1">#REF!</definedName>
    <definedName name="XRefCopy3Row" localSheetId="20" hidden="1">#REF!</definedName>
    <definedName name="XRefCopy3Row" localSheetId="2" hidden="1">#REF!</definedName>
    <definedName name="XRefCopy3Row" localSheetId="11" hidden="1">#REF!</definedName>
    <definedName name="XRefCopy3Row" localSheetId="13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7" hidden="1">#REF!</definedName>
    <definedName name="XRefCopy5Row" localSheetId="19" hidden="1">#REF!</definedName>
    <definedName name="XRefCopy5Row" localSheetId="0" hidden="1">#REF!</definedName>
    <definedName name="XRefCopy5Row" localSheetId="20" hidden="1">#REF!</definedName>
    <definedName name="XRefCopy5Row" localSheetId="2" hidden="1">#REF!</definedName>
    <definedName name="XRefCopy5Row" localSheetId="11" hidden="1">#REF!</definedName>
    <definedName name="XRefCopy5Row" localSheetId="13" hidden="1">#REF!</definedName>
    <definedName name="XRefCopy5Row" hidden="1">#REF!</definedName>
    <definedName name="XRefCopy6" localSheetId="7" hidden="1">#REF!</definedName>
    <definedName name="XRefCopy6" localSheetId="19" hidden="1">#REF!</definedName>
    <definedName name="XRefCopy6" localSheetId="0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3" hidden="1">#REF!</definedName>
    <definedName name="XRefCopy6" localSheetId="8" hidden="1">#REF!</definedName>
    <definedName name="XRefCopy6" hidden="1">#REF!</definedName>
    <definedName name="XRefCopy6Row" localSheetId="7" hidden="1">#REF!</definedName>
    <definedName name="XRefCopy6Row" localSheetId="19" hidden="1">#REF!</definedName>
    <definedName name="XRefCopy6Row" localSheetId="0" hidden="1">#REF!</definedName>
    <definedName name="XRefCopy6Row" localSheetId="20" hidden="1">#REF!</definedName>
    <definedName name="XRefCopy6Row" localSheetId="2" hidden="1">#REF!</definedName>
    <definedName name="XRefCopy6Row" localSheetId="11" hidden="1">#REF!</definedName>
    <definedName name="XRefCopy6Row" localSheetId="13" hidden="1">#REF!</definedName>
    <definedName name="XRefCopy6Row" hidden="1">#REF!</definedName>
    <definedName name="XRefCopy7" localSheetId="7" hidden="1">#REF!</definedName>
    <definedName name="XRefCopy7" localSheetId="19" hidden="1">#REF!</definedName>
    <definedName name="XRefCopy7" localSheetId="0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3" hidden="1">#REF!</definedName>
    <definedName name="XRefCopy7" localSheetId="8" hidden="1">#REF!</definedName>
    <definedName name="XRefCopy7" hidden="1">#REF!</definedName>
    <definedName name="XRefCopy7Row" localSheetId="7" hidden="1">#REF!</definedName>
    <definedName name="XRefCopy7Row" localSheetId="19" hidden="1">#REF!</definedName>
    <definedName name="XRefCopy7Row" localSheetId="0" hidden="1">#REF!</definedName>
    <definedName name="XRefCopy7Row" localSheetId="20" hidden="1">#REF!</definedName>
    <definedName name="XRefCopy7Row" localSheetId="2" hidden="1">#REF!</definedName>
    <definedName name="XRefCopy7Row" localSheetId="11" hidden="1">#REF!</definedName>
    <definedName name="XRefCopy7Row" localSheetId="13" hidden="1">#REF!</definedName>
    <definedName name="XRefCopy7Row" hidden="1">#REF!</definedName>
    <definedName name="XRefCopy8" localSheetId="7" hidden="1">#REF!</definedName>
    <definedName name="XRefCopy8" localSheetId="19" hidden="1">#REF!</definedName>
    <definedName name="XRefCopy8" localSheetId="0" hidden="1">#REF!</definedName>
    <definedName name="XRefCopy8" localSheetId="20" hidden="1">#REF!</definedName>
    <definedName name="XRefCopy8" localSheetId="2" hidden="1">#REF!</definedName>
    <definedName name="XRefCopy8" localSheetId="11" hidden="1">#REF!</definedName>
    <definedName name="XRefCopy8" localSheetId="13" hidden="1">#REF!</definedName>
    <definedName name="XRefCopy8" hidden="1">#REF!</definedName>
    <definedName name="XRefCopy8Row" localSheetId="7" hidden="1">#REF!</definedName>
    <definedName name="XRefCopy8Row" localSheetId="19" hidden="1">#REF!</definedName>
    <definedName name="XRefCopy8Row" localSheetId="0" hidden="1">#REF!</definedName>
    <definedName name="XRefCopy8Row" localSheetId="20" hidden="1">#REF!</definedName>
    <definedName name="XRefCopy8Row" localSheetId="2" hidden="1">#REF!</definedName>
    <definedName name="XRefCopy8Row" localSheetId="11" hidden="1">#REF!</definedName>
    <definedName name="XRefCopy8Row" localSheetId="13" hidden="1">#REF!</definedName>
    <definedName name="XRefCopy8Row" hidden="1">#REF!</definedName>
    <definedName name="XRefCopy9" localSheetId="7" hidden="1">#REF!</definedName>
    <definedName name="XRefCopy9" localSheetId="19" hidden="1">#REF!</definedName>
    <definedName name="XRefCopy9" localSheetId="0" hidden="1">#REF!</definedName>
    <definedName name="XRefCopy9" localSheetId="20" hidden="1">#REF!</definedName>
    <definedName name="XRefCopy9" localSheetId="2" hidden="1">#REF!</definedName>
    <definedName name="XRefCopy9" localSheetId="11" hidden="1">#REF!</definedName>
    <definedName name="XRefCopy9" localSheetId="13" hidden="1">#REF!</definedName>
    <definedName name="XRefCopy9" hidden="1">#REF!</definedName>
    <definedName name="XRefCopy9Row" localSheetId="7" hidden="1">#REF!</definedName>
    <definedName name="XRefCopy9Row" localSheetId="19" hidden="1">#REF!</definedName>
    <definedName name="XRefCopy9Row" localSheetId="0" hidden="1">#REF!</definedName>
    <definedName name="XRefCopy9Row" localSheetId="20" hidden="1">#REF!</definedName>
    <definedName name="XRefCopy9Row" localSheetId="2" hidden="1">#REF!</definedName>
    <definedName name="XRefCopy9Row" localSheetId="11" hidden="1">#REF!</definedName>
    <definedName name="XRefCopy9Row" localSheetId="13" hidden="1">#REF!</definedName>
    <definedName name="XRefCopy9Row" hidden="1">#REF!</definedName>
    <definedName name="XRefCopyRangeCount" hidden="1">1</definedName>
    <definedName name="XRefPaste1" localSheetId="7" hidden="1">#REF!</definedName>
    <definedName name="XRefPaste1" localSheetId="19" hidden="1">#REF!</definedName>
    <definedName name="XRefPaste1" localSheetId="0" hidden="1">#REF!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3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7" hidden="1">#REF!</definedName>
    <definedName name="XRefPaste17" localSheetId="19" hidden="1">#REF!</definedName>
    <definedName name="XRefPaste17" localSheetId="0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3" hidden="1">#REF!</definedName>
    <definedName name="XRefPaste17" localSheetId="8" hidden="1">#REF!</definedName>
    <definedName name="XRefPaste17" hidden="1">#REF!</definedName>
    <definedName name="XRefPaste17Row" localSheetId="7" hidden="1">#REF!</definedName>
    <definedName name="XRefPaste17Row" localSheetId="19" hidden="1">#REF!</definedName>
    <definedName name="XRefPaste17Row" localSheetId="0" hidden="1">#REF!</definedName>
    <definedName name="XRefPaste17Row" localSheetId="20" hidden="1">#REF!</definedName>
    <definedName name="XRefPaste17Row" localSheetId="2" hidden="1">#REF!</definedName>
    <definedName name="XRefPaste17Row" localSheetId="11" hidden="1">#REF!</definedName>
    <definedName name="XRefPaste17Row" localSheetId="13" hidden="1">#REF!</definedName>
    <definedName name="XRefPaste17Row" hidden="1">#REF!</definedName>
    <definedName name="XRefPaste18" localSheetId="7" hidden="1">#REF!</definedName>
    <definedName name="XRefPaste18" localSheetId="19" hidden="1">#REF!</definedName>
    <definedName name="XRefPaste18" localSheetId="0" hidden="1">#REF!</definedName>
    <definedName name="XRefPaste18" localSheetId="20" hidden="1">#REF!</definedName>
    <definedName name="XRefPaste18" localSheetId="2" hidden="1">#REF!</definedName>
    <definedName name="XRefPaste18" localSheetId="11" hidden="1">#REF!</definedName>
    <definedName name="XRefPaste18" localSheetId="13" hidden="1">#REF!</definedName>
    <definedName name="XRefPaste18" hidden="1">#REF!</definedName>
    <definedName name="XRefPaste18Row" localSheetId="7" hidden="1">#REF!</definedName>
    <definedName name="XRefPaste18Row" localSheetId="19" hidden="1">#REF!</definedName>
    <definedName name="XRefPaste18Row" localSheetId="0" hidden="1">#REF!</definedName>
    <definedName name="XRefPaste18Row" localSheetId="20" hidden="1">#REF!</definedName>
    <definedName name="XRefPaste18Row" localSheetId="2" hidden="1">#REF!</definedName>
    <definedName name="XRefPaste18Row" localSheetId="11" hidden="1">#REF!</definedName>
    <definedName name="XRefPaste18Row" localSheetId="13" hidden="1">#REF!</definedName>
    <definedName name="XRefPaste18Row" hidden="1">#REF!</definedName>
    <definedName name="XRefPaste19" localSheetId="7" hidden="1">#REF!</definedName>
    <definedName name="XRefPaste19" localSheetId="19" hidden="1">#REF!</definedName>
    <definedName name="XRefPaste19" localSheetId="0" hidden="1">#REF!</definedName>
    <definedName name="XRefPaste19" localSheetId="20" hidden="1">#REF!</definedName>
    <definedName name="XRefPaste19" localSheetId="2" hidden="1">#REF!</definedName>
    <definedName name="XRefPaste19" localSheetId="11" hidden="1">#REF!</definedName>
    <definedName name="XRefPaste19" localSheetId="13" hidden="1">#REF!</definedName>
    <definedName name="XRefPaste19" hidden="1">#REF!</definedName>
    <definedName name="XRefPaste19Row" localSheetId="7" hidden="1">#REF!</definedName>
    <definedName name="XRefPaste19Row" localSheetId="19" hidden="1">#REF!</definedName>
    <definedName name="XRefPaste19Row" localSheetId="0" hidden="1">#REF!</definedName>
    <definedName name="XRefPaste19Row" localSheetId="20" hidden="1">#REF!</definedName>
    <definedName name="XRefPaste19Row" localSheetId="2" hidden="1">#REF!</definedName>
    <definedName name="XRefPaste19Row" localSheetId="11" hidden="1">#REF!</definedName>
    <definedName name="XRefPaste19Row" localSheetId="13" hidden="1">#REF!</definedName>
    <definedName name="XRefPaste19Row" hidden="1">#REF!</definedName>
    <definedName name="XRefPaste2" localSheetId="7" hidden="1">#REF!</definedName>
    <definedName name="XRefPaste2" localSheetId="19" hidden="1">#REF!</definedName>
    <definedName name="XRefPaste2" localSheetId="0" hidden="1">#REF!</definedName>
    <definedName name="XRefPaste2" localSheetId="20" hidden="1">#REF!</definedName>
    <definedName name="XRefPaste2" localSheetId="2" hidden="1">#REF!</definedName>
    <definedName name="XRefPaste2" localSheetId="11" hidden="1">#REF!</definedName>
    <definedName name="XRefPaste2" localSheetId="13" hidden="1">#REF!</definedName>
    <definedName name="XRefPaste2" hidden="1">#REF!</definedName>
    <definedName name="XRefPaste20" localSheetId="7" hidden="1">#REF!</definedName>
    <definedName name="XRefPaste20" localSheetId="19" hidden="1">#REF!</definedName>
    <definedName name="XRefPaste20" localSheetId="0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3" hidden="1">#REF!</definedName>
    <definedName name="XRefPaste20" localSheetId="8" hidden="1">#REF!</definedName>
    <definedName name="XRefPaste20" hidden="1">#REF!</definedName>
    <definedName name="XRefPaste20Row" localSheetId="7" hidden="1">#REF!</definedName>
    <definedName name="XRefPaste20Row" localSheetId="19" hidden="1">#REF!</definedName>
    <definedName name="XRefPaste20Row" localSheetId="0" hidden="1">#REF!</definedName>
    <definedName name="XRefPaste20Row" localSheetId="20" hidden="1">#REF!</definedName>
    <definedName name="XRefPaste20Row" localSheetId="2" hidden="1">#REF!</definedName>
    <definedName name="XRefPaste20Row" localSheetId="11" hidden="1">#REF!</definedName>
    <definedName name="XRefPaste20Row" localSheetId="13" hidden="1">#REF!</definedName>
    <definedName name="XRefPaste20Row" hidden="1">#REF!</definedName>
    <definedName name="XRefPaste21" localSheetId="7" hidden="1">#REF!</definedName>
    <definedName name="XRefPaste21" localSheetId="19" hidden="1">#REF!</definedName>
    <definedName name="XRefPaste21" localSheetId="0" hidden="1">#REF!</definedName>
    <definedName name="XRefPaste21" localSheetId="20" hidden="1">#REF!</definedName>
    <definedName name="XRefPaste21" localSheetId="2" hidden="1">#REF!</definedName>
    <definedName name="XRefPaste21" localSheetId="11" hidden="1">#REF!</definedName>
    <definedName name="XRefPaste21" localSheetId="13" hidden="1">#REF!</definedName>
    <definedName name="XRefPaste21" hidden="1">#REF!</definedName>
    <definedName name="XRefPaste21Row" localSheetId="7" hidden="1">#REF!</definedName>
    <definedName name="XRefPaste21Row" localSheetId="19" hidden="1">#REF!</definedName>
    <definedName name="XRefPaste21Row" localSheetId="0" hidden="1">#REF!</definedName>
    <definedName name="XRefPaste21Row" localSheetId="20" hidden="1">#REF!</definedName>
    <definedName name="XRefPaste21Row" localSheetId="2" hidden="1">#REF!</definedName>
    <definedName name="XRefPaste21Row" localSheetId="11" hidden="1">#REF!</definedName>
    <definedName name="XRefPaste21Row" localSheetId="13" hidden="1">#REF!</definedName>
    <definedName name="XRefPaste21Row" hidden="1">#REF!</definedName>
    <definedName name="XRefPaste22" localSheetId="7" hidden="1">#REF!</definedName>
    <definedName name="XRefPaste22" localSheetId="19" hidden="1">#REF!</definedName>
    <definedName name="XRefPaste22" localSheetId="0" hidden="1">#REF!</definedName>
    <definedName name="XRefPaste22" localSheetId="20" hidden="1">#REF!</definedName>
    <definedName name="XRefPaste22" localSheetId="2" hidden="1">#REF!</definedName>
    <definedName name="XRefPaste22" localSheetId="11" hidden="1">#REF!</definedName>
    <definedName name="XRefPaste22" localSheetId="13" hidden="1">#REF!</definedName>
    <definedName name="XRefPaste22" hidden="1">#REF!</definedName>
    <definedName name="XRefPaste22Row" localSheetId="7" hidden="1">#REF!</definedName>
    <definedName name="XRefPaste22Row" localSheetId="19" hidden="1">#REF!</definedName>
    <definedName name="XRefPaste22Row" localSheetId="0" hidden="1">#REF!</definedName>
    <definedName name="XRefPaste22Row" localSheetId="20" hidden="1">#REF!</definedName>
    <definedName name="XRefPaste22Row" localSheetId="2" hidden="1">#REF!</definedName>
    <definedName name="XRefPaste22Row" localSheetId="11" hidden="1">#REF!</definedName>
    <definedName name="XRefPaste22Row" localSheetId="13" hidden="1">#REF!</definedName>
    <definedName name="XRefPaste22Row" hidden="1">#REF!</definedName>
    <definedName name="XRefPaste23" localSheetId="7" hidden="1">#REF!</definedName>
    <definedName name="XRefPaste23" localSheetId="19" hidden="1">#REF!</definedName>
    <definedName name="XRefPaste23" localSheetId="0" hidden="1">#REF!</definedName>
    <definedName name="XRefPaste23" localSheetId="20" hidden="1">#REF!</definedName>
    <definedName name="XRefPaste23" localSheetId="2" hidden="1">#REF!</definedName>
    <definedName name="XRefPaste23" localSheetId="11" hidden="1">#REF!</definedName>
    <definedName name="XRefPaste23" localSheetId="13" hidden="1">#REF!</definedName>
    <definedName name="XRefPaste23" hidden="1">#REF!</definedName>
    <definedName name="XRefPaste23Row" localSheetId="7" hidden="1">#REF!</definedName>
    <definedName name="XRefPaste23Row" localSheetId="19" hidden="1">#REF!</definedName>
    <definedName name="XRefPaste23Row" localSheetId="0" hidden="1">#REF!</definedName>
    <definedName name="XRefPaste23Row" localSheetId="20" hidden="1">#REF!</definedName>
    <definedName name="XRefPaste23Row" localSheetId="2" hidden="1">#REF!</definedName>
    <definedName name="XRefPaste23Row" localSheetId="11" hidden="1">#REF!</definedName>
    <definedName name="XRefPaste23Row" localSheetId="13" hidden="1">#REF!</definedName>
    <definedName name="XRefPaste23Row" hidden="1">#REF!</definedName>
    <definedName name="XRefPaste24" localSheetId="7" hidden="1">#REF!</definedName>
    <definedName name="XRefPaste24" localSheetId="19" hidden="1">#REF!</definedName>
    <definedName name="XRefPaste24" localSheetId="0" hidden="1">#REF!</definedName>
    <definedName name="XRefPaste24" localSheetId="20" hidden="1">#REF!</definedName>
    <definedName name="XRefPaste24" localSheetId="2" hidden="1">#REF!</definedName>
    <definedName name="XRefPaste24" localSheetId="11" hidden="1">#REF!</definedName>
    <definedName name="XRefPaste24" localSheetId="13" hidden="1">#REF!</definedName>
    <definedName name="XRefPaste24" hidden="1">#REF!</definedName>
    <definedName name="XRefPaste24Row" localSheetId="7" hidden="1">#REF!</definedName>
    <definedName name="XRefPaste24Row" localSheetId="19" hidden="1">#REF!</definedName>
    <definedName name="XRefPaste24Row" localSheetId="0" hidden="1">#REF!</definedName>
    <definedName name="XRefPaste24Row" localSheetId="20" hidden="1">#REF!</definedName>
    <definedName name="XRefPaste24Row" localSheetId="2" hidden="1">#REF!</definedName>
    <definedName name="XRefPaste24Row" localSheetId="11" hidden="1">#REF!</definedName>
    <definedName name="XRefPaste24Row" localSheetId="13" hidden="1">#REF!</definedName>
    <definedName name="XRefPaste24Row" hidden="1">#REF!</definedName>
    <definedName name="XRefPaste25" localSheetId="7" hidden="1">#REF!</definedName>
    <definedName name="XRefPaste25" localSheetId="19" hidden="1">#REF!</definedName>
    <definedName name="XRefPaste25" localSheetId="0" hidden="1">#REF!</definedName>
    <definedName name="XRefPaste25" localSheetId="20" hidden="1">#REF!</definedName>
    <definedName name="XRefPaste25" localSheetId="2" hidden="1">#REF!</definedName>
    <definedName name="XRefPaste25" localSheetId="11" hidden="1">#REF!</definedName>
    <definedName name="XRefPaste25" localSheetId="13" hidden="1">#REF!</definedName>
    <definedName name="XRefPaste25" hidden="1">#REF!</definedName>
    <definedName name="XRefPaste25Row" localSheetId="7" hidden="1">#REF!</definedName>
    <definedName name="XRefPaste25Row" localSheetId="19" hidden="1">#REF!</definedName>
    <definedName name="XRefPaste25Row" localSheetId="0" hidden="1">#REF!</definedName>
    <definedName name="XRefPaste25Row" localSheetId="20" hidden="1">#REF!</definedName>
    <definedName name="XRefPaste25Row" localSheetId="2" hidden="1">#REF!</definedName>
    <definedName name="XRefPaste25Row" localSheetId="11" hidden="1">#REF!</definedName>
    <definedName name="XRefPaste25Row" localSheetId="13" hidden="1">#REF!</definedName>
    <definedName name="XRefPaste25Row" hidden="1">#REF!</definedName>
    <definedName name="XRefPaste26" localSheetId="7" hidden="1">#REF!</definedName>
    <definedName name="XRefPaste26" localSheetId="19" hidden="1">#REF!</definedName>
    <definedName name="XRefPaste26" localSheetId="0" hidden="1">#REF!</definedName>
    <definedName name="XRefPaste26" localSheetId="20" hidden="1">#REF!</definedName>
    <definedName name="XRefPaste26" localSheetId="2" hidden="1">#REF!</definedName>
    <definedName name="XRefPaste26" localSheetId="11" hidden="1">#REF!</definedName>
    <definedName name="XRefPaste26" localSheetId="13" hidden="1">#REF!</definedName>
    <definedName name="XRefPaste26" hidden="1">#REF!</definedName>
    <definedName name="XRefPaste26Row" localSheetId="7" hidden="1">#REF!</definedName>
    <definedName name="XRefPaste26Row" localSheetId="19" hidden="1">#REF!</definedName>
    <definedName name="XRefPaste26Row" localSheetId="0" hidden="1">#REF!</definedName>
    <definedName name="XRefPaste26Row" localSheetId="20" hidden="1">#REF!</definedName>
    <definedName name="XRefPaste26Row" localSheetId="2" hidden="1">#REF!</definedName>
    <definedName name="XRefPaste26Row" localSheetId="11" hidden="1">#REF!</definedName>
    <definedName name="XRefPaste26Row" localSheetId="13" hidden="1">#REF!</definedName>
    <definedName name="XRefPaste26Row" hidden="1">#REF!</definedName>
    <definedName name="XRefPaste27" localSheetId="7" hidden="1">#REF!</definedName>
    <definedName name="XRefPaste27" localSheetId="19" hidden="1">#REF!</definedName>
    <definedName name="XRefPaste27" localSheetId="0" hidden="1">#REF!</definedName>
    <definedName name="XRefPaste27" localSheetId="20" hidden="1">#REF!</definedName>
    <definedName name="XRefPaste27" localSheetId="2" hidden="1">#REF!</definedName>
    <definedName name="XRefPaste27" localSheetId="11" hidden="1">#REF!</definedName>
    <definedName name="XRefPaste27" localSheetId="13" hidden="1">#REF!</definedName>
    <definedName name="XRefPaste27" hidden="1">#REF!</definedName>
    <definedName name="XRefPaste27Row" localSheetId="7" hidden="1">#REF!</definedName>
    <definedName name="XRefPaste27Row" localSheetId="19" hidden="1">#REF!</definedName>
    <definedName name="XRefPaste27Row" localSheetId="0" hidden="1">#REF!</definedName>
    <definedName name="XRefPaste27Row" localSheetId="20" hidden="1">#REF!</definedName>
    <definedName name="XRefPaste27Row" localSheetId="2" hidden="1">#REF!</definedName>
    <definedName name="XRefPaste27Row" localSheetId="11" hidden="1">#REF!</definedName>
    <definedName name="XRefPaste27Row" localSheetId="13" hidden="1">#REF!</definedName>
    <definedName name="XRefPaste27Row" hidden="1">#REF!</definedName>
    <definedName name="XRefPaste28Row" localSheetId="7" hidden="1">#REF!</definedName>
    <definedName name="XRefPaste28Row" localSheetId="19" hidden="1">#REF!</definedName>
    <definedName name="XRefPaste28Row" localSheetId="0" hidden="1">#REF!</definedName>
    <definedName name="XRefPaste28Row" localSheetId="20" hidden="1">#REF!</definedName>
    <definedName name="XRefPaste28Row" localSheetId="2" hidden="1">#REF!</definedName>
    <definedName name="XRefPaste28Row" localSheetId="11" hidden="1">#REF!</definedName>
    <definedName name="XRefPaste28Row" localSheetId="13" hidden="1">#REF!</definedName>
    <definedName name="XRefPaste28Row" hidden="1">#REF!</definedName>
    <definedName name="XRefPaste29Row" localSheetId="7" hidden="1">#REF!</definedName>
    <definedName name="XRefPaste29Row" localSheetId="19" hidden="1">#REF!</definedName>
    <definedName name="XRefPaste29Row" localSheetId="0" hidden="1">#REF!</definedName>
    <definedName name="XRefPaste29Row" localSheetId="20" hidden="1">#REF!</definedName>
    <definedName name="XRefPaste29Row" localSheetId="2" hidden="1">#REF!</definedName>
    <definedName name="XRefPaste29Row" localSheetId="11" hidden="1">#REF!</definedName>
    <definedName name="XRefPaste29Row" localSheetId="13" hidden="1">#REF!</definedName>
    <definedName name="XRefPaste29Row" hidden="1">#REF!</definedName>
    <definedName name="XRefPaste2Row" localSheetId="7" hidden="1">#REF!</definedName>
    <definedName name="XRefPaste2Row" localSheetId="19" hidden="1">#REF!</definedName>
    <definedName name="XRefPaste2Row" localSheetId="0" hidden="1">#REF!</definedName>
    <definedName name="XRefPaste2Row" localSheetId="20" hidden="1">#REF!</definedName>
    <definedName name="XRefPaste2Row" localSheetId="2" hidden="1">#REF!</definedName>
    <definedName name="XRefPaste2Row" localSheetId="11" hidden="1">#REF!</definedName>
    <definedName name="XRefPaste2Row" localSheetId="13" hidden="1">#REF!</definedName>
    <definedName name="XRefPaste2Row" hidden="1">#REF!</definedName>
    <definedName name="XRefPaste30" localSheetId="7" hidden="1">#REF!</definedName>
    <definedName name="XRefPaste30" localSheetId="19" hidden="1">#REF!</definedName>
    <definedName name="XRefPaste30" localSheetId="0" hidden="1">#REF!</definedName>
    <definedName name="XRefPaste30" localSheetId="20" hidden="1">#REF!</definedName>
    <definedName name="XRefPaste30" localSheetId="2" hidden="1">#REF!</definedName>
    <definedName name="XRefPaste30" localSheetId="11" hidden="1">#REF!</definedName>
    <definedName name="XRefPaste30" localSheetId="13" hidden="1">#REF!</definedName>
    <definedName name="XRefPaste30" hidden="1">#REF!</definedName>
    <definedName name="XRefPaste30Row" localSheetId="7" hidden="1">#REF!</definedName>
    <definedName name="XRefPaste30Row" localSheetId="19" hidden="1">#REF!</definedName>
    <definedName name="XRefPaste30Row" localSheetId="0" hidden="1">#REF!</definedName>
    <definedName name="XRefPaste30Row" localSheetId="20" hidden="1">#REF!</definedName>
    <definedName name="XRefPaste30Row" localSheetId="2" hidden="1">#REF!</definedName>
    <definedName name="XRefPaste30Row" localSheetId="11" hidden="1">#REF!</definedName>
    <definedName name="XRefPaste30Row" localSheetId="13" hidden="1">#REF!</definedName>
    <definedName name="XRefPaste30Row" hidden="1">#REF!</definedName>
    <definedName name="XRefPaste31Row" localSheetId="7" hidden="1">#REF!</definedName>
    <definedName name="XRefPaste31Row" localSheetId="19" hidden="1">#REF!</definedName>
    <definedName name="XRefPaste31Row" localSheetId="0" hidden="1">#REF!</definedName>
    <definedName name="XRefPaste31Row" localSheetId="20" hidden="1">#REF!</definedName>
    <definedName name="XRefPaste31Row" localSheetId="2" hidden="1">#REF!</definedName>
    <definedName name="XRefPaste31Row" localSheetId="11" hidden="1">#REF!</definedName>
    <definedName name="XRefPaste31Row" localSheetId="13" hidden="1">#REF!</definedName>
    <definedName name="XRefPaste31Row" hidden="1">#REF!</definedName>
    <definedName name="XRefPaste32Row" localSheetId="7" hidden="1">#REF!</definedName>
    <definedName name="XRefPaste32Row" localSheetId="19" hidden="1">#REF!</definedName>
    <definedName name="XRefPaste32Row" localSheetId="0" hidden="1">#REF!</definedName>
    <definedName name="XRefPaste32Row" localSheetId="20" hidden="1">#REF!</definedName>
    <definedName name="XRefPaste32Row" localSheetId="2" hidden="1">#REF!</definedName>
    <definedName name="XRefPaste32Row" localSheetId="11" hidden="1">#REF!</definedName>
    <definedName name="XRefPaste32Row" localSheetId="13" hidden="1">#REF!</definedName>
    <definedName name="XRefPaste32Row" hidden="1">#REF!</definedName>
    <definedName name="XRefPaste33Row" localSheetId="7" hidden="1">#REF!</definedName>
    <definedName name="XRefPaste33Row" localSheetId="19" hidden="1">#REF!</definedName>
    <definedName name="XRefPaste33Row" localSheetId="0" hidden="1">#REF!</definedName>
    <definedName name="XRefPaste33Row" localSheetId="20" hidden="1">#REF!</definedName>
    <definedName name="XRefPaste33Row" localSheetId="2" hidden="1">#REF!</definedName>
    <definedName name="XRefPaste33Row" localSheetId="11" hidden="1">#REF!</definedName>
    <definedName name="XRefPaste33Row" localSheetId="13" hidden="1">#REF!</definedName>
    <definedName name="XRefPaste33Row" hidden="1">#REF!</definedName>
    <definedName name="XRefPaste4" localSheetId="7" hidden="1">#REF!</definedName>
    <definedName name="XRefPaste4" localSheetId="19" hidden="1">#REF!</definedName>
    <definedName name="XRefPaste4" localSheetId="0" hidden="1">#REF!</definedName>
    <definedName name="XRefPaste4" localSheetId="20" hidden="1">#REF!</definedName>
    <definedName name="XRefPaste4" localSheetId="2" hidden="1">#REF!</definedName>
    <definedName name="XRefPaste4" localSheetId="11" hidden="1">#REF!</definedName>
    <definedName name="XRefPaste4" localSheetId="13" hidden="1">#REF!</definedName>
    <definedName name="XRefPaste4" hidden="1">#REF!</definedName>
    <definedName name="XRefPaste4Row" localSheetId="7" hidden="1">#REF!</definedName>
    <definedName name="XRefPaste4Row" localSheetId="19" hidden="1">#REF!</definedName>
    <definedName name="XRefPaste4Row" localSheetId="0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3" hidden="1">#REF!</definedName>
    <definedName name="XRefPaste4Row" localSheetId="8" hidden="1">#REF!</definedName>
    <definedName name="XRefPaste4Row" hidden="1">#REF!</definedName>
    <definedName name="XRefPaste5" localSheetId="7" hidden="1">#REF!</definedName>
    <definedName name="XRefPaste5" localSheetId="19" hidden="1">#REF!</definedName>
    <definedName name="XRefPaste5" localSheetId="0" hidden="1">#REF!</definedName>
    <definedName name="XRefPaste5" localSheetId="20" hidden="1">#REF!</definedName>
    <definedName name="XRefPaste5" localSheetId="2" hidden="1">#REF!</definedName>
    <definedName name="XRefPaste5" localSheetId="11" hidden="1">#REF!</definedName>
    <definedName name="XRefPaste5" localSheetId="13" hidden="1">#REF!</definedName>
    <definedName name="XRefPaste5" hidden="1">#REF!</definedName>
    <definedName name="XRefPaste6" localSheetId="7" hidden="1">#REF!</definedName>
    <definedName name="XRefPaste6" localSheetId="19" hidden="1">#REF!</definedName>
    <definedName name="XRefPaste6" localSheetId="0" hidden="1">#REF!</definedName>
    <definedName name="XRefPaste6" localSheetId="20" hidden="1">#REF!</definedName>
    <definedName name="XRefPaste6" localSheetId="2" hidden="1">#REF!</definedName>
    <definedName name="XRefPaste6" localSheetId="11" hidden="1">#REF!</definedName>
    <definedName name="XRefPaste6" localSheetId="13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7" hidden="1">#REF!</definedName>
    <definedName name="XRefPaste7" localSheetId="19" hidden="1">#REF!</definedName>
    <definedName name="XRefPaste7" localSheetId="0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3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7" hidden="1">#REF!</definedName>
    <definedName name="Z_FAB890B6_A7DF_49B5_8B84_7933F7804438_.wvu.PrintArea" localSheetId="19" hidden="1">#REF!</definedName>
    <definedName name="Z_FAB890B6_A7DF_49B5_8B84_7933F7804438_.wvu.PrintArea" localSheetId="0" hidden="1">#REF!</definedName>
    <definedName name="Z_FAB890B6_A7DF_49B5_8B84_7933F7804438_.wvu.PrintArea" localSheetId="20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3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8" l="1"/>
  <c r="C12" i="58"/>
  <c r="C23" i="49" l="1"/>
  <c r="C11" i="47"/>
  <c r="C56" i="62"/>
  <c r="C49" i="62"/>
  <c r="C47" i="62"/>
  <c r="C39" i="62"/>
  <c r="C59" i="55"/>
  <c r="C58" i="55"/>
  <c r="C57" i="55"/>
  <c r="C50" i="55"/>
  <c r="C49" i="55"/>
  <c r="C48" i="55"/>
  <c r="C43" i="55"/>
  <c r="C42" i="55"/>
  <c r="C41" i="55"/>
  <c r="C40" i="55"/>
  <c r="C39" i="55"/>
  <c r="D19" i="58"/>
  <c r="D12" i="58"/>
  <c r="D11" i="47"/>
  <c r="E11" i="47"/>
  <c r="D26" i="44"/>
  <c r="E8" i="44"/>
  <c r="D57" i="62"/>
  <c r="D45" i="62"/>
  <c r="D56" i="62"/>
  <c r="D55" i="62"/>
  <c r="D52" i="62"/>
  <c r="D51" i="62"/>
  <c r="D50" i="62"/>
  <c r="D49" i="62"/>
  <c r="D48" i="62"/>
  <c r="D47" i="62"/>
  <c r="D44" i="62"/>
  <c r="D43" i="62"/>
  <c r="D40" i="62"/>
  <c r="D39" i="62"/>
  <c r="D58" i="62"/>
  <c r="D57" i="55"/>
  <c r="D56" i="55"/>
  <c r="D55" i="55"/>
  <c r="D44" i="55"/>
  <c r="D43" i="55"/>
  <c r="D54" i="55"/>
  <c r="D53" i="55"/>
  <c r="D52" i="55"/>
  <c r="D51" i="55"/>
  <c r="D50" i="55"/>
  <c r="D47" i="55"/>
  <c r="D46" i="55"/>
  <c r="D45" i="55"/>
  <c r="D42" i="55"/>
  <c r="D41" i="55"/>
  <c r="D40" i="55"/>
  <c r="D39" i="55"/>
  <c r="D59" i="55"/>
  <c r="E19" i="58"/>
  <c r="E8" i="47"/>
  <c r="E84" i="44"/>
  <c r="E92" i="44" s="1"/>
  <c r="E68" i="44"/>
  <c r="E48" i="44"/>
  <c r="E26" i="44"/>
  <c r="E47" i="62"/>
  <c r="E58" i="62"/>
  <c r="E55" i="62"/>
  <c r="E54" i="62"/>
  <c r="E53" i="62"/>
  <c r="E52" i="62"/>
  <c r="E50" i="62"/>
  <c r="E49" i="62"/>
  <c r="E46" i="62"/>
  <c r="E45" i="62"/>
  <c r="E44" i="62"/>
  <c r="E43" i="62"/>
  <c r="E42" i="62"/>
  <c r="E40" i="62"/>
  <c r="E39" i="62"/>
  <c r="C54" i="62" l="1"/>
  <c r="C26" i="44"/>
  <c r="C44" i="55"/>
  <c r="C48" i="62"/>
  <c r="C57" i="62"/>
  <c r="C46" i="55"/>
  <c r="C50" i="62"/>
  <c r="C55" i="55"/>
  <c r="C51" i="62"/>
  <c r="C42" i="62"/>
  <c r="C56" i="55"/>
  <c r="C43" i="62"/>
  <c r="C44" i="62"/>
  <c r="C45" i="62"/>
  <c r="C84" i="44"/>
  <c r="C68" i="44"/>
  <c r="C51" i="55"/>
  <c r="C52" i="55"/>
  <c r="C53" i="55"/>
  <c r="C53" i="62"/>
  <c r="C45" i="55"/>
  <c r="C54" i="55"/>
  <c r="C47" i="55"/>
  <c r="C55" i="62"/>
  <c r="C8" i="49"/>
  <c r="C59" i="62"/>
  <c r="C46" i="62"/>
  <c r="C48" i="44"/>
  <c r="C92" i="44" s="1"/>
  <c r="C52" i="62"/>
  <c r="C41" i="62"/>
  <c r="C8" i="44"/>
  <c r="C46" i="44" s="1"/>
  <c r="C58" i="62"/>
  <c r="C40" i="62"/>
  <c r="D23" i="49"/>
  <c r="D8" i="49"/>
  <c r="E12" i="58"/>
  <c r="C8" i="47"/>
  <c r="E46" i="44"/>
  <c r="D68" i="44"/>
  <c r="D8" i="44"/>
  <c r="D46" i="44" s="1"/>
  <c r="D48" i="44"/>
  <c r="D84" i="44"/>
  <c r="D92" i="44" s="1"/>
  <c r="D46" i="62"/>
  <c r="D59" i="62"/>
  <c r="D41" i="62"/>
  <c r="D53" i="62"/>
  <c r="D42" i="62"/>
  <c r="D54" i="62"/>
  <c r="E59" i="62"/>
  <c r="E41" i="62"/>
  <c r="E51" i="62"/>
  <c r="E58" i="55"/>
  <c r="E53" i="55"/>
  <c r="D48" i="55"/>
  <c r="D49" i="55"/>
  <c r="E55" i="55"/>
  <c r="E56" i="55"/>
  <c r="D58" i="55"/>
  <c r="E39" i="55"/>
  <c r="E41" i="55"/>
  <c r="D8" i="47"/>
  <c r="E56" i="62"/>
  <c r="E48" i="62"/>
  <c r="E57" i="62"/>
  <c r="E57" i="55"/>
  <c r="E50" i="55"/>
  <c r="E59" i="55"/>
  <c r="E51" i="55"/>
  <c r="E49" i="55"/>
  <c r="E43" i="55"/>
  <c r="E42" i="55"/>
  <c r="E46" i="55"/>
  <c r="E54" i="55"/>
  <c r="E48" i="55"/>
  <c r="E40" i="55"/>
  <c r="E52" i="55"/>
  <c r="E44" i="55"/>
  <c r="E45" i="55"/>
  <c r="E47" i="55"/>
  <c r="E23" i="49"/>
  <c r="E8" i="49"/>
  <c r="F11" i="47" l="1"/>
  <c r="F8" i="47"/>
  <c r="F15" i="47"/>
  <c r="J11" i="47"/>
  <c r="H11" i="47"/>
  <c r="G11" i="47"/>
  <c r="H8" i="47"/>
  <c r="H15" i="47" s="1"/>
  <c r="G8" i="47"/>
  <c r="J8" i="47" l="1"/>
  <c r="K11" i="47"/>
  <c r="L11" i="47"/>
  <c r="K8" i="47"/>
  <c r="K15" i="47" s="1"/>
  <c r="L8" i="47"/>
  <c r="M11" i="47"/>
  <c r="M8" i="47" s="1"/>
  <c r="M15" i="47" s="1"/>
  <c r="F12" i="58"/>
  <c r="J15" i="47"/>
  <c r="L15" i="47"/>
  <c r="G15" i="47"/>
  <c r="F19" i="58"/>
  <c r="F13" i="61"/>
  <c r="F84" i="44" l="1"/>
  <c r="G13" i="61" l="1"/>
  <c r="G19" i="58"/>
  <c r="G12" i="58"/>
  <c r="G26" i="44"/>
  <c r="G48" i="44"/>
  <c r="G84" i="44"/>
  <c r="G68" i="44"/>
  <c r="H43" i="62"/>
  <c r="H49" i="62"/>
  <c r="H55" i="62"/>
  <c r="H45" i="62"/>
  <c r="H51" i="62"/>
  <c r="H47" i="62"/>
  <c r="H40" i="62"/>
  <c r="H56" i="62"/>
  <c r="H39" i="62"/>
  <c r="H41" i="62"/>
  <c r="H44" i="62"/>
  <c r="H50" i="62"/>
  <c r="H46" i="62"/>
  <c r="H57" i="62"/>
  <c r="H52" i="62"/>
  <c r="H58" i="62"/>
  <c r="H53" i="62"/>
  <c r="H59" i="62"/>
  <c r="H42" i="62"/>
  <c r="H48" i="62"/>
  <c r="H54" i="62"/>
  <c r="H49" i="55"/>
  <c r="H48" i="55"/>
  <c r="H47" i="55"/>
  <c r="H44" i="55"/>
  <c r="H50" i="55"/>
  <c r="H45" i="55"/>
  <c r="H56" i="55"/>
  <c r="H46" i="55"/>
  <c r="H57" i="55"/>
  <c r="H58" i="55"/>
  <c r="H40" i="55"/>
  <c r="H53" i="55"/>
  <c r="H59" i="55"/>
  <c r="H42" i="55"/>
  <c r="H54" i="55"/>
  <c r="H43" i="55"/>
  <c r="H52" i="55"/>
  <c r="H51" i="55"/>
  <c r="H55" i="55"/>
  <c r="H41" i="55"/>
  <c r="H39" i="55"/>
  <c r="G8" i="49"/>
  <c r="G8" i="44"/>
  <c r="G23" i="49"/>
  <c r="I49" i="62" l="1"/>
  <c r="L42" i="62"/>
  <c r="L46" i="62"/>
  <c r="I43" i="62"/>
  <c r="I51" i="62"/>
  <c r="I46" i="62"/>
  <c r="I47" i="62"/>
  <c r="I45" i="62"/>
  <c r="I56" i="62"/>
  <c r="I39" i="62"/>
  <c r="I42" i="62"/>
  <c r="I48" i="62"/>
  <c r="I54" i="62"/>
  <c r="K39" i="62"/>
  <c r="O41" i="62"/>
  <c r="I55" i="62"/>
  <c r="G46" i="44"/>
  <c r="G92" i="44"/>
  <c r="N49" i="62"/>
  <c r="N58" i="62"/>
  <c r="N39" i="62"/>
  <c r="I57" i="62"/>
  <c r="O39" i="62"/>
  <c r="K41" i="62"/>
  <c r="N52" i="62"/>
  <c r="I52" i="62"/>
  <c r="I58" i="62"/>
  <c r="L41" i="62"/>
  <c r="L45" i="62"/>
  <c r="L51" i="62"/>
  <c r="N43" i="62"/>
  <c r="N47" i="62"/>
  <c r="N55" i="62"/>
  <c r="L56" i="62"/>
  <c r="K43" i="62"/>
  <c r="O45" i="62"/>
  <c r="K47" i="62"/>
  <c r="K49" i="62"/>
  <c r="O51" i="62"/>
  <c r="K52" i="62"/>
  <c r="K55" i="62"/>
  <c r="O56" i="62"/>
  <c r="K58" i="62"/>
  <c r="L39" i="62"/>
  <c r="J42" i="62"/>
  <c r="L43" i="62"/>
  <c r="J46" i="62"/>
  <c r="L47" i="62"/>
  <c r="J48" i="62"/>
  <c r="L49" i="62"/>
  <c r="L52" i="62"/>
  <c r="J54" i="62"/>
  <c r="L55" i="62"/>
  <c r="J57" i="62"/>
  <c r="L58" i="62"/>
  <c r="L54" i="62"/>
  <c r="J41" i="62"/>
  <c r="J45" i="62"/>
  <c r="L48" i="62"/>
  <c r="J51" i="62"/>
  <c r="J56" i="62"/>
  <c r="L57" i="62"/>
  <c r="O43" i="62"/>
  <c r="K45" i="62"/>
  <c r="O47" i="62"/>
  <c r="O49" i="62"/>
  <c r="K51" i="62"/>
  <c r="O52" i="62"/>
  <c r="O55" i="62"/>
  <c r="K56" i="62"/>
  <c r="O58" i="62"/>
  <c r="N39" i="55"/>
  <c r="N43" i="55"/>
  <c r="N47" i="55"/>
  <c r="N49" i="55"/>
  <c r="N52" i="55"/>
  <c r="N55" i="55"/>
  <c r="N58" i="55"/>
  <c r="N42" i="55"/>
  <c r="N57" i="55"/>
  <c r="M41" i="55"/>
  <c r="M45" i="55"/>
  <c r="M51" i="55"/>
  <c r="M56" i="55"/>
  <c r="N46" i="55"/>
  <c r="N48" i="55"/>
  <c r="N54" i="55"/>
  <c r="N41" i="55"/>
  <c r="N45" i="55"/>
  <c r="N51" i="55"/>
  <c r="N56" i="55"/>
  <c r="M39" i="55"/>
  <c r="K42" i="55"/>
  <c r="M43" i="55"/>
  <c r="K46" i="55"/>
  <c r="M47" i="55"/>
  <c r="K48" i="55"/>
  <c r="M49" i="55"/>
  <c r="M52" i="55"/>
  <c r="K54" i="55"/>
  <c r="M55" i="55"/>
  <c r="K57" i="55"/>
  <c r="M58" i="55"/>
  <c r="I50" i="55"/>
  <c r="O44" i="55"/>
  <c r="O59" i="55"/>
  <c r="I39" i="55"/>
  <c r="I52" i="55"/>
  <c r="J44" i="55"/>
  <c r="J50" i="55"/>
  <c r="J53" i="55"/>
  <c r="J59" i="55"/>
  <c r="I59" i="55"/>
  <c r="K40" i="55"/>
  <c r="O42" i="55"/>
  <c r="K50" i="55"/>
  <c r="K53" i="55"/>
  <c r="O54" i="55"/>
  <c r="O57" i="55"/>
  <c r="M42" i="62"/>
  <c r="M57" i="62"/>
  <c r="I41" i="55"/>
  <c r="J39" i="55"/>
  <c r="J43" i="55"/>
  <c r="N48" i="62"/>
  <c r="J50" i="62"/>
  <c r="J53" i="62"/>
  <c r="N54" i="62"/>
  <c r="N57" i="62"/>
  <c r="I42" i="55"/>
  <c r="I48" i="55"/>
  <c r="I54" i="55"/>
  <c r="K39" i="55"/>
  <c r="M40" i="55"/>
  <c r="O41" i="55"/>
  <c r="K43" i="55"/>
  <c r="M44" i="55"/>
  <c r="O45" i="55"/>
  <c r="K47" i="55"/>
  <c r="K49" i="55"/>
  <c r="M50" i="55"/>
  <c r="O51" i="55"/>
  <c r="K52" i="55"/>
  <c r="M53" i="55"/>
  <c r="K55" i="55"/>
  <c r="O56" i="55"/>
  <c r="K58" i="55"/>
  <c r="M59" i="55"/>
  <c r="I40" i="62"/>
  <c r="I53" i="62"/>
  <c r="I59" i="62"/>
  <c r="K40" i="62"/>
  <c r="M41" i="62"/>
  <c r="O42" i="62"/>
  <c r="K44" i="62"/>
  <c r="M45" i="62"/>
  <c r="O46" i="62"/>
  <c r="O48" i="62"/>
  <c r="K50" i="62"/>
  <c r="M51" i="62"/>
  <c r="K53" i="62"/>
  <c r="O54" i="62"/>
  <c r="M56" i="62"/>
  <c r="O57" i="62"/>
  <c r="K59" i="62"/>
  <c r="I44" i="55"/>
  <c r="O50" i="55"/>
  <c r="O53" i="55"/>
  <c r="I47" i="55"/>
  <c r="I58" i="55"/>
  <c r="J40" i="55"/>
  <c r="I40" i="55"/>
  <c r="I53" i="55"/>
  <c r="K44" i="55"/>
  <c r="O46" i="55"/>
  <c r="O48" i="55"/>
  <c r="K59" i="55"/>
  <c r="M46" i="62"/>
  <c r="M48" i="62"/>
  <c r="M54" i="62"/>
  <c r="J47" i="55"/>
  <c r="J49" i="55"/>
  <c r="J52" i="55"/>
  <c r="J55" i="55"/>
  <c r="J58" i="55"/>
  <c r="J40" i="62"/>
  <c r="N42" i="62"/>
  <c r="J44" i="62"/>
  <c r="N46" i="62"/>
  <c r="J59" i="62"/>
  <c r="I43" i="55"/>
  <c r="I49" i="55"/>
  <c r="I55" i="55"/>
  <c r="N40" i="55"/>
  <c r="J42" i="55"/>
  <c r="N44" i="55"/>
  <c r="J46" i="55"/>
  <c r="J48" i="55"/>
  <c r="N50" i="55"/>
  <c r="N53" i="55"/>
  <c r="J54" i="55"/>
  <c r="J57" i="55"/>
  <c r="N59" i="55"/>
  <c r="I41" i="62"/>
  <c r="J39" i="62"/>
  <c r="L40" i="62"/>
  <c r="N41" i="62"/>
  <c r="J43" i="62"/>
  <c r="L44" i="62"/>
  <c r="N45" i="62"/>
  <c r="J47" i="62"/>
  <c r="J49" i="62"/>
  <c r="L50" i="62"/>
  <c r="N51" i="62"/>
  <c r="J52" i="62"/>
  <c r="L53" i="62"/>
  <c r="J55" i="62"/>
  <c r="N56" i="62"/>
  <c r="J58" i="62"/>
  <c r="L59" i="62"/>
  <c r="H12" i="58"/>
  <c r="O40" i="55"/>
  <c r="M40" i="62"/>
  <c r="M44" i="62"/>
  <c r="M50" i="62"/>
  <c r="M53" i="62"/>
  <c r="M59" i="62"/>
  <c r="I45" i="55"/>
  <c r="I51" i="55"/>
  <c r="I56" i="55"/>
  <c r="J41" i="55"/>
  <c r="J45" i="55"/>
  <c r="J51" i="55"/>
  <c r="J56" i="55"/>
  <c r="N40" i="62"/>
  <c r="N44" i="62"/>
  <c r="N50" i="62"/>
  <c r="N53" i="62"/>
  <c r="N59" i="62"/>
  <c r="I46" i="55"/>
  <c r="I57" i="55"/>
  <c r="O39" i="55"/>
  <c r="K41" i="55"/>
  <c r="M42" i="55"/>
  <c r="O43" i="55"/>
  <c r="K45" i="55"/>
  <c r="M46" i="55"/>
  <c r="O47" i="55"/>
  <c r="M48" i="55"/>
  <c r="O49" i="55"/>
  <c r="K51" i="55"/>
  <c r="O52" i="55"/>
  <c r="M54" i="55"/>
  <c r="O55" i="55"/>
  <c r="K56" i="55"/>
  <c r="M57" i="55"/>
  <c r="O58" i="55"/>
  <c r="I44" i="62"/>
  <c r="I50" i="62"/>
  <c r="M39" i="62"/>
  <c r="O40" i="62"/>
  <c r="K42" i="62"/>
  <c r="M43" i="62"/>
  <c r="O44" i="62"/>
  <c r="K46" i="62"/>
  <c r="M47" i="62"/>
  <c r="K48" i="62"/>
  <c r="M49" i="62"/>
  <c r="O50" i="62"/>
  <c r="M52" i="62"/>
  <c r="O53" i="62"/>
  <c r="K54" i="62"/>
  <c r="M55" i="62"/>
  <c r="K57" i="62"/>
  <c r="M58" i="62"/>
  <c r="O59" i="62"/>
  <c r="H13" i="61"/>
  <c r="H8" i="49"/>
  <c r="H23" i="49"/>
  <c r="H19" i="58"/>
  <c r="H26" i="44"/>
  <c r="H84" i="44"/>
  <c r="H68" i="44"/>
  <c r="H48" i="44"/>
  <c r="H8" i="44"/>
  <c r="H92" i="44" l="1"/>
  <c r="H46" i="44"/>
  <c r="M13" i="61"/>
  <c r="Q13" i="61"/>
  <c r="R13" i="61"/>
  <c r="J13" i="61"/>
  <c r="I13" i="61"/>
  <c r="N13" i="61"/>
  <c r="S13" i="61"/>
  <c r="K13" i="61"/>
  <c r="T13" i="61"/>
  <c r="U13" i="61"/>
  <c r="L13" i="61"/>
  <c r="O13" i="61"/>
  <c r="P13" i="61"/>
  <c r="I30" i="49"/>
  <c r="I16" i="49"/>
  <c r="I26" i="44" l="1"/>
  <c r="I12" i="58"/>
  <c r="I84" i="44"/>
  <c r="I19" i="58"/>
  <c r="I11" i="44"/>
  <c r="I8" i="44" s="1"/>
  <c r="I68" i="44"/>
  <c r="I48" i="44"/>
  <c r="I23" i="49"/>
  <c r="I34" i="49" s="1"/>
  <c r="I8" i="49"/>
  <c r="Q18" i="58"/>
  <c r="P18" i="58"/>
  <c r="O18" i="58"/>
  <c r="N18" i="58"/>
  <c r="M18" i="58"/>
  <c r="L18" i="58"/>
  <c r="K18" i="58"/>
  <c r="J18" i="58"/>
  <c r="Q17" i="58"/>
  <c r="O17" i="58"/>
  <c r="N17" i="58"/>
  <c r="L17" i="58"/>
  <c r="K17" i="58"/>
  <c r="J17" i="58"/>
  <c r="BK12" i="58"/>
  <c r="BJ12" i="58"/>
  <c r="BI12" i="58"/>
  <c r="AY12" i="58"/>
  <c r="AX12" i="58"/>
  <c r="AW12" i="58"/>
  <c r="AM12" i="58"/>
  <c r="AL12" i="58"/>
  <c r="AK12" i="58"/>
  <c r="Y12" i="58"/>
  <c r="M17" i="58"/>
  <c r="X12" i="58" l="1"/>
  <c r="AV12" i="58"/>
  <c r="BH12" i="58"/>
  <c r="AS12" i="58"/>
  <c r="BL12" i="58"/>
  <c r="P12" i="58"/>
  <c r="BC12" i="58"/>
  <c r="BA12" i="58"/>
  <c r="AE12" i="58"/>
  <c r="BD12" i="58"/>
  <c r="AN12" i="58"/>
  <c r="AD12" i="58"/>
  <c r="AF12" i="58"/>
  <c r="U12" i="58"/>
  <c r="AG12" i="58"/>
  <c r="BE12" i="58"/>
  <c r="AO12" i="58"/>
  <c r="BB12" i="58"/>
  <c r="AZ12" i="58"/>
  <c r="AC12" i="58"/>
  <c r="V12" i="58"/>
  <c r="AT12" i="58"/>
  <c r="AU12" i="58"/>
  <c r="BG12" i="58"/>
  <c r="I46" i="44"/>
  <c r="W12" i="58"/>
  <c r="I92" i="44"/>
  <c r="BM12" i="58"/>
  <c r="R12" i="58"/>
  <c r="Z12" i="58"/>
  <c r="AH12" i="58"/>
  <c r="AP12" i="58"/>
  <c r="BF12" i="58"/>
  <c r="S12" i="58"/>
  <c r="AA12" i="58"/>
  <c r="AI12" i="58"/>
  <c r="AQ12" i="58"/>
  <c r="T12" i="58"/>
  <c r="AB12" i="58"/>
  <c r="AJ12" i="58"/>
  <c r="AR12" i="58"/>
  <c r="J23" i="49"/>
  <c r="J8" i="49"/>
  <c r="K19" i="58"/>
  <c r="M19" i="58"/>
  <c r="O19" i="58"/>
  <c r="J19" i="58"/>
  <c r="L19" i="58"/>
  <c r="N19" i="58"/>
  <c r="Q19" i="58"/>
  <c r="P17" i="58"/>
  <c r="Q12" i="58"/>
  <c r="J12" i="58"/>
  <c r="K12" i="58"/>
  <c r="L12" i="58"/>
  <c r="M12" i="58"/>
  <c r="N12" i="58"/>
  <c r="O12" i="58"/>
  <c r="P19" i="58" l="1"/>
  <c r="J68" i="44" l="1"/>
  <c r="J48" i="44"/>
  <c r="J92" i="44" l="1"/>
  <c r="J26" i="44"/>
  <c r="K26" i="44" l="1"/>
  <c r="K84" i="44"/>
  <c r="K8" i="49"/>
  <c r="K48" i="44"/>
  <c r="K68" i="44"/>
  <c r="K23" i="49"/>
  <c r="K8" i="44"/>
  <c r="K46" i="44" l="1"/>
  <c r="K92" i="44"/>
  <c r="Q48" i="44" l="1"/>
  <c r="U48" i="44"/>
  <c r="U84" i="44"/>
  <c r="U27" i="44"/>
  <c r="U26" i="44" s="1"/>
  <c r="Q11" i="44"/>
  <c r="Q8" i="44" s="1"/>
  <c r="Q84" i="44"/>
  <c r="U11" i="44"/>
  <c r="U8" i="44" s="1"/>
  <c r="Q27" i="44"/>
  <c r="Q26" i="44" s="1"/>
  <c r="T84" i="44"/>
  <c r="P27" i="44"/>
  <c r="P26" i="44" s="1"/>
  <c r="P48" i="44"/>
  <c r="T48" i="44"/>
  <c r="P84" i="44"/>
  <c r="P11" i="44"/>
  <c r="P8" i="44" s="1"/>
  <c r="T11" i="44"/>
  <c r="T8" i="44" s="1"/>
  <c r="T27" i="44"/>
  <c r="T26" i="44" s="1"/>
  <c r="U46" i="44" l="1"/>
  <c r="T46" i="44"/>
  <c r="Q46" i="44"/>
  <c r="P46" i="44"/>
  <c r="O8" i="44" l="1"/>
  <c r="J8" i="44" l="1"/>
  <c r="J46" i="44" s="1"/>
  <c r="F48" i="44" l="1"/>
  <c r="F68" i="44"/>
  <c r="F26" i="44"/>
  <c r="F8" i="44" l="1"/>
  <c r="F46" i="44" s="1"/>
  <c r="G50" i="62" l="1"/>
  <c r="L44" i="55" l="1"/>
  <c r="L40" i="55"/>
  <c r="L43" i="55"/>
  <c r="L52" i="55"/>
  <c r="L51" i="55"/>
  <c r="G43" i="62"/>
  <c r="L53" i="55"/>
  <c r="G53" i="62"/>
  <c r="L46" i="55"/>
  <c r="G54" i="62"/>
  <c r="L55" i="55"/>
  <c r="G59" i="62"/>
  <c r="G41" i="62"/>
  <c r="G46" i="62"/>
  <c r="L50" i="55"/>
  <c r="L59" i="55"/>
  <c r="G55" i="62"/>
  <c r="G40" i="62"/>
  <c r="G48" i="62"/>
  <c r="G39" i="62"/>
  <c r="G56" i="62"/>
  <c r="G53" i="55"/>
  <c r="L41" i="55"/>
  <c r="G42" i="62"/>
  <c r="G44" i="62"/>
  <c r="G47" i="62"/>
  <c r="L48" i="55"/>
  <c r="L56" i="55"/>
  <c r="L54" i="55"/>
  <c r="L39" i="55"/>
  <c r="G56" i="55" l="1"/>
  <c r="G39" i="55"/>
  <c r="G44" i="55"/>
  <c r="G59" i="55"/>
  <c r="G41" i="55"/>
  <c r="G55" i="55"/>
  <c r="G54" i="55"/>
  <c r="G52" i="55"/>
  <c r="G43" i="55"/>
  <c r="G45" i="62"/>
  <c r="G46" i="55"/>
  <c r="G50" i="55"/>
  <c r="G51" i="55"/>
  <c r="G48" i="55"/>
  <c r="G40" i="55"/>
  <c r="L45" i="55"/>
  <c r="L42" i="55"/>
  <c r="G45" i="55"/>
  <c r="G42" i="55"/>
  <c r="G49" i="62"/>
  <c r="G57" i="62"/>
  <c r="G47" i="55"/>
  <c r="L47" i="55" l="1"/>
  <c r="G51" i="62"/>
  <c r="L49" i="55"/>
  <c r="G57" i="55"/>
  <c r="G58" i="62" l="1"/>
  <c r="G49" i="55"/>
  <c r="L58" i="55"/>
  <c r="L57" i="55"/>
  <c r="G58" i="55"/>
  <c r="G52" i="62" l="1"/>
  <c r="F54" i="62" l="1"/>
  <c r="F44" i="62" l="1"/>
  <c r="F56" i="62"/>
  <c r="F39" i="62"/>
  <c r="F48" i="62"/>
  <c r="F42" i="62"/>
  <c r="F55" i="62"/>
  <c r="F41" i="62"/>
  <c r="F46" i="62"/>
  <c r="F43" i="62"/>
  <c r="F50" i="62"/>
  <c r="F40" i="62"/>
  <c r="F59" i="62"/>
  <c r="F53" i="62"/>
  <c r="F45" i="62" l="1"/>
  <c r="F47" i="62"/>
  <c r="F49" i="62" l="1"/>
  <c r="F57" i="62"/>
  <c r="F51" i="62"/>
  <c r="F58" i="62" l="1"/>
  <c r="F52" i="62" l="1"/>
  <c r="F46" i="55" l="1"/>
  <c r="F50" i="55"/>
  <c r="F40" i="55"/>
  <c r="F43" i="55"/>
  <c r="F52" i="55"/>
  <c r="F58" i="55"/>
  <c r="F55" i="55"/>
  <c r="F56" i="55"/>
  <c r="F41" i="55"/>
  <c r="F44" i="55"/>
  <c r="F53" i="55"/>
  <c r="F59" i="55"/>
  <c r="F48" i="55"/>
  <c r="F39" i="55"/>
  <c r="F54" i="55" l="1"/>
  <c r="F42" i="55"/>
  <c r="F45" i="55" l="1"/>
  <c r="F47" i="55" l="1"/>
  <c r="F49" i="55" l="1"/>
  <c r="F57" i="55" l="1"/>
  <c r="F51" i="55" l="1"/>
  <c r="F23" i="49" l="1"/>
  <c r="F8" i="49"/>
  <c r="I11" i="47" l="1"/>
  <c r="I8" i="47" s="1"/>
  <c r="I15" i="47" s="1"/>
  <c r="U68" i="44" l="1"/>
  <c r="U92" i="44" s="1"/>
  <c r="Q68" i="44" l="1"/>
  <c r="Q92" i="44" s="1"/>
  <c r="T68" i="44" l="1"/>
  <c r="T92" i="44" s="1"/>
  <c r="R68" i="44" l="1"/>
  <c r="R92" i="44" s="1"/>
  <c r="P68" i="44" l="1"/>
  <c r="P92" i="44" s="1"/>
</calcChain>
</file>

<file path=xl/sharedStrings.xml><?xml version="1.0" encoding="utf-8"?>
<sst xmlns="http://schemas.openxmlformats.org/spreadsheetml/2006/main" count="1522" uniqueCount="380">
  <si>
    <t>4T20</t>
  </si>
  <si>
    <t>1T21</t>
  </si>
  <si>
    <t>2T21</t>
  </si>
  <si>
    <t>EBIT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</si>
  <si>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</si>
  <si>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</si>
  <si>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</si>
  <si>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</si>
  <si>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</si>
  <si>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3T19</t>
  </si>
  <si>
    <t>2T19</t>
  </si>
  <si>
    <t>1T19</t>
  </si>
  <si>
    <t>3T18</t>
  </si>
  <si>
    <t>2T18</t>
  </si>
  <si>
    <t>1T18</t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</si>
  <si>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</si>
  <si>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</si>
  <si>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</si>
  <si>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</si>
  <si>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</si>
  <si>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</si>
  <si>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</si>
  <si>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</si>
  <si>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</si>
  <si>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</si>
  <si>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</si>
  <si>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</si>
  <si>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</si>
  <si>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</si>
  <si>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</si>
  <si>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</si>
  <si>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</si>
  <si>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</si>
  <si>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</si>
  <si>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</si>
  <si>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</si>
  <si>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</si>
  <si>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</si>
  <si>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</si>
  <si>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</si>
  <si>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</si>
  <si>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</si>
  <si>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</si>
  <si>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</si>
  <si>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</si>
  <si>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</si>
  <si>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</si>
  <si>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</si>
  <si>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</si>
  <si>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</si>
  <si>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</si>
  <si>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</si>
  <si>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</si>
  <si>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</si>
  <si>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</si>
  <si>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</si>
  <si>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</si>
  <si>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</si>
  <si>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</si>
  <si>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</si>
  <si>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</si>
  <si>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</si>
  <si>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</si>
  <si>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</si>
  <si>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</si>
  <si>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</si>
  <si>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</si>
  <si>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</si>
  <si>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CDCI</t>
  </si>
  <si>
    <t>Excluindo elementos excepcionais de R$ 481 milhões em 2018, R$ 145 milhões no 4T18, R$ 414 milhões no 2T18, R$ 350 milhões no 4T17, R$ 447 milhões no 2T17, R$ 703 milhões em 2017, além de R$ 288 milhões no 2T16.</t>
  </si>
  <si>
    <t>(1) Considera resultado de outros negócios complementares; (2) Resultado da equivalência patrimonial inclui o resultado de Cdiscount; (3) Lucro líquido após participação de acionistas não controladores.</t>
  </si>
  <si>
    <t>(1) Resultado de equivalência patrimonial incluiu o resultado da parceria com Bancolombia.</t>
  </si>
  <si>
    <t>(*) O GPA adquiriu o Grupo Éxito em 27 de novembro de 2019. Portanto, considera apenas o mês de Dezembro.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</si>
  <si>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</si>
  <si>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</si>
  <si>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</si>
  <si>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</si>
  <si>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</si>
  <si>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</si>
  <si>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Pão de Açúcar</t>
  </si>
  <si>
    <t>Extra Hiper</t>
  </si>
  <si>
    <t>Extra Supermercado</t>
  </si>
  <si>
    <t>Mercado Extra</t>
  </si>
  <si>
    <t>Compre Bem</t>
  </si>
  <si>
    <t>Mini Extra</t>
  </si>
  <si>
    <t>150 </t>
  </si>
  <si>
    <t>Minuto Pão de Açúcar</t>
  </si>
  <si>
    <t>Argentina</t>
  </si>
  <si>
    <t xml:space="preserve"> </t>
  </si>
  <si>
    <t>2Q21</t>
  </si>
  <si>
    <t>1Q21</t>
  </si>
  <si>
    <t>4Q20</t>
  </si>
  <si>
    <t>2Q20</t>
  </si>
  <si>
    <t>1Q20</t>
  </si>
  <si>
    <t>4Q19</t>
  </si>
  <si>
    <t>Gross Revenue</t>
  </si>
  <si>
    <t>Net Revenue</t>
  </si>
  <si>
    <t>Cost of Goods Sold</t>
  </si>
  <si>
    <t>Depreciation (Logistic)</t>
  </si>
  <si>
    <t>Gross Profit</t>
  </si>
  <si>
    <t>Selling Expenses</t>
  </si>
  <si>
    <t>General and Administrative Expenses</t>
  </si>
  <si>
    <t>Selling, General and Adm. Expenses</t>
  </si>
  <si>
    <t>Other Operating Revenue (Expenses)</t>
  </si>
  <si>
    <t>Operational Expenses</t>
  </si>
  <si>
    <t>Depreciation and Amortization</t>
  </si>
  <si>
    <t>Financial Revenue</t>
  </si>
  <si>
    <t>Financial Expenses</t>
  </si>
  <si>
    <t>Net Financial Result</t>
  </si>
  <si>
    <t>Income (Loss) Before Income Tax</t>
  </si>
  <si>
    <t>Income Tax</t>
  </si>
  <si>
    <t>Net Income (Loss) Company - continuing operations</t>
  </si>
  <si>
    <t>Net Result from discontinued operations</t>
  </si>
  <si>
    <t>Net Income (Loss) - Consolidated Company</t>
  </si>
  <si>
    <t>Minority Interest - Non-controlling - Consolidated</t>
  </si>
  <si>
    <t>Minority Interest - Non-controlling - discontinued operations</t>
  </si>
  <si>
    <t>EBITDA</t>
  </si>
  <si>
    <t>Adjusted EBITDA</t>
  </si>
  <si>
    <t>Adjusted EBITDA - Ex. non-recurring effects</t>
  </si>
  <si>
    <t xml:space="preserve">% Net Revenue </t>
  </si>
  <si>
    <t>Gross Profit (%)</t>
  </si>
  <si>
    <t>Selling Expenses (%)</t>
  </si>
  <si>
    <t>General and Administrative Expenses (%)</t>
  </si>
  <si>
    <t>Selling, General and Adm. Expenses (%)</t>
  </si>
  <si>
    <t>Equity Income (%)</t>
  </si>
  <si>
    <t>Other Operating Revenue (Expenses) (%)</t>
  </si>
  <si>
    <t>Operational Expenses (%)</t>
  </si>
  <si>
    <t>Depreciation and Amortization (%)</t>
  </si>
  <si>
    <t>Net Financial Result (%)</t>
  </si>
  <si>
    <t>Income (Loss) Before Income Tax (%)</t>
  </si>
  <si>
    <t>Income Tax (%)</t>
  </si>
  <si>
    <t>Net Income (Loss) - Consolidated Company (%)</t>
  </si>
  <si>
    <t>Minority Interest - Non-controlling - Consolidated (%)</t>
  </si>
  <si>
    <t>Net Income (Loss)  - Consolidated Controlling Shareholders (%)</t>
  </si>
  <si>
    <t>Adjusted EBITDA (%)</t>
  </si>
  <si>
    <t>Adjusted EBITDA - Ex. non-recurring effects (%)</t>
  </si>
  <si>
    <t>Gross Profit - Ex. non-recurring effects (%)</t>
  </si>
  <si>
    <t>(1) Considers the result of other complementary businesses</t>
  </si>
  <si>
    <t>(2) Equity income includes the result of Cdiscount</t>
  </si>
  <si>
    <t>(3) Net income after non-controlling interest.</t>
  </si>
  <si>
    <t>Excluding exceptional items in EBITDA in the amount of R$ 818 million in 4Q20 and 2020.</t>
  </si>
  <si>
    <t>Excluding exceptional items in Gross Profit in the amount of R$ 834 million in 4Q20 and 2020.</t>
  </si>
  <si>
    <t>(1) Considers the result of other complementary businesses.</t>
  </si>
  <si>
    <t>(2) Equity income includes the result of Cdiscount.</t>
  </si>
  <si>
    <t>GPA Brazil (R$ million) - Post IFRS 16</t>
  </si>
  <si>
    <t>Excluding exceptional items in EBITDA in the amount of R$ 45 million in 2Q18, and R$ 818 million in 4Q20 and 2020.</t>
  </si>
  <si>
    <t>Excluding exceptional items in Gross Profit in the amount of R$ 45 million in 2Q18 and R$ 834 million in 4Q20 and 2020.</t>
  </si>
  <si>
    <t>(1) Equity income includes FIC income.</t>
  </si>
  <si>
    <t>3Q20</t>
  </si>
  <si>
    <t>3Q19</t>
  </si>
  <si>
    <t>2Q19</t>
  </si>
  <si>
    <t>1Q19</t>
  </si>
  <si>
    <t>4Q18</t>
  </si>
  <si>
    <t>3Q18</t>
  </si>
  <si>
    <t>2Q18</t>
  </si>
  <si>
    <t>1Q18</t>
  </si>
  <si>
    <r>
      <t>4Q19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</si>
  <si>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t>Grupo Éxito (R$ million) - Post IFRS 16</t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</si>
  <si>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</si>
  <si>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</si>
  <si>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</si>
  <si>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</si>
  <si>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</si>
  <si>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(2)</t>
    </r>
  </si>
  <si>
    <t>(2) Net income after non-controlling interest.</t>
  </si>
  <si>
    <t>Excluding exceptional items of R$ 481 million in 2018, R$ 145 million in 4Q18 and R$ 414 million in 2Q18.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</si>
  <si>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</si>
  <si>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</si>
  <si>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</si>
  <si>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</si>
  <si>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</si>
  <si>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</si>
  <si>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</si>
  <si>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</si>
  <si>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</si>
  <si>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</si>
  <si>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</si>
  <si>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</si>
  <si>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GPA Consolidated (R$ million)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</si>
  <si>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</si>
  <si>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</si>
  <si>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</si>
  <si>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</si>
  <si>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</si>
  <si>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</si>
  <si>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</si>
  <si>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</si>
  <si>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</si>
  <si>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</si>
  <si>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</si>
  <si>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</si>
  <si>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</si>
  <si>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</si>
  <si>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</si>
  <si>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</si>
  <si>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</si>
  <si>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</si>
  <si>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</si>
  <si>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</si>
  <si>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Current Assets</t>
  </si>
  <si>
    <t>Cash and Marketable Securities</t>
  </si>
  <si>
    <t>Accounts Receivable</t>
  </si>
  <si>
    <t>Pre Dated Checks</t>
  </si>
  <si>
    <t>Receivable Funds (FIDC)</t>
  </si>
  <si>
    <t>Inventories</t>
  </si>
  <si>
    <t>Recoverable Taxes</t>
  </si>
  <si>
    <t>Noncurrent Assets for Sale</t>
  </si>
  <si>
    <t>Receivable Dividends</t>
  </si>
  <si>
    <t>Prepaid Expenses and Other Accounts Receivable</t>
  </si>
  <si>
    <t>Noncurrent Assets</t>
  </si>
  <si>
    <t>Long-Term Assets</t>
  </si>
  <si>
    <t>Financial Investments</t>
  </si>
  <si>
    <t>Paes Mendonca</t>
  </si>
  <si>
    <t>Others</t>
  </si>
  <si>
    <t>Financial tools</t>
  </si>
  <si>
    <t>Deferred Income Tax and Social Contribution</t>
  </si>
  <si>
    <t>Related Parties</t>
  </si>
  <si>
    <t>Judicial Deposits</t>
  </si>
  <si>
    <t xml:space="preserve">Prepaid Expenses and Other </t>
  </si>
  <si>
    <t>Investments</t>
  </si>
  <si>
    <t>Investment Properties</t>
  </si>
  <si>
    <t>Property and Equipment</t>
  </si>
  <si>
    <t>Intangible Assets</t>
  </si>
  <si>
    <t xml:space="preserve">     Credit Cards</t>
  </si>
  <si>
    <t xml:space="preserve">     Consumer Financing</t>
  </si>
  <si>
    <t xml:space="preserve">     Sales Voucher amd Trade Receivable</t>
  </si>
  <si>
    <t xml:space="preserve">     Pre Dated Checks</t>
  </si>
  <si>
    <t xml:space="preserve">     Allowance for Doubtful Accounts</t>
  </si>
  <si>
    <t xml:space="preserve">     Resulting from Commercial Agreements</t>
  </si>
  <si>
    <t xml:space="preserve">     Paes Mendonca</t>
  </si>
  <si>
    <t xml:space="preserve">     Others</t>
  </si>
  <si>
    <t>TOTAL ASSETS</t>
  </si>
  <si>
    <t>Current Liabilities</t>
  </si>
  <si>
    <t>Suppliers</t>
  </si>
  <si>
    <t>Related Suppliers</t>
  </si>
  <si>
    <t>Loans and Financing</t>
  </si>
  <si>
    <t>Debentures</t>
  </si>
  <si>
    <t>Lease Liability</t>
  </si>
  <si>
    <t>Payroll and Related Charges</t>
  </si>
  <si>
    <t>Taxes and Social Contribution Payable</t>
  </si>
  <si>
    <t>Dividends Proposed</t>
  </si>
  <si>
    <t>Financing and Purchase of Fixed Assets</t>
  </si>
  <si>
    <t>Rents</t>
  </si>
  <si>
    <t xml:space="preserve">
Acquisition of Non-Controlling Shareholder Participation</t>
  </si>
  <si>
    <t>Advertisement</t>
  </si>
  <si>
    <t>Provision for Restructuring</t>
  </si>
  <si>
    <t>Tax Installments</t>
  </si>
  <si>
    <t>Early Revenue</t>
  </si>
  <si>
    <t>Non-current Assets Held for Sale</t>
  </si>
  <si>
    <t>Long-Term Liabilities</t>
  </si>
  <si>
    <t>Financing and Purchase of Assets</t>
  </si>
  <si>
    <t>Deferred Taxes and Social Contribution</t>
  </si>
  <si>
    <t>Provision for Judicial Demand</t>
  </si>
  <si>
    <t>Provision for loss on Investment in Associates</t>
  </si>
  <si>
    <t>Shareholders' Equity</t>
  </si>
  <si>
    <t xml:space="preserve">
Attributed to controlling shareholders</t>
  </si>
  <si>
    <t>Capital</t>
  </si>
  <si>
    <t>Capital Reserves</t>
  </si>
  <si>
    <t>Profit Reserves</t>
  </si>
  <si>
    <t>Adjustment of equity valuation</t>
  </si>
  <si>
    <t>Other Comprehensive Income in Equity</t>
  </si>
  <si>
    <t>Minority Interest</t>
  </si>
  <si>
    <t>TOTAL LIABILITIES</t>
  </si>
  <si>
    <t>The above figures consider the cash &amp; carry operation (Assaí) up to 3Q20.</t>
  </si>
  <si>
    <t>The above figures consider the cash &amp; carry operation (Assaí) up to 3Q20 and the Via Varejo operation up to 1Q19.</t>
  </si>
  <si>
    <t>GPA Brazil (R$ million)</t>
  </si>
  <si>
    <t>Grupo Éxito (R$ million)</t>
  </si>
  <si>
    <t>(R$ million)</t>
  </si>
  <si>
    <t>Total Gross Debt</t>
  </si>
  <si>
    <t>Cash and Financial Investments</t>
  </si>
  <si>
    <t>Net Debt</t>
  </si>
  <si>
    <r>
      <t>Net Debt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</si>
  <si>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On balance receivables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</si>
  <si>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t>For calculation purposes, the Company does not consider lease liabilities related to IFRS 16.</t>
  </si>
  <si>
    <t>(2) Credit Card.</t>
  </si>
  <si>
    <t>(*) LTM Adjusted EBITDA Pro Forma.</t>
  </si>
  <si>
    <t>New stores, land acquisition and conversions</t>
  </si>
  <si>
    <t>Store renovations and maintenance</t>
  </si>
  <si>
    <t>Infrastructure and others</t>
  </si>
  <si>
    <t>Total Investments GPA Brazil</t>
  </si>
  <si>
    <t>Total Gross Investments Consolidated</t>
  </si>
  <si>
    <t>Asset Sale</t>
  </si>
  <si>
    <t>Total Net Investments Consolidated</t>
  </si>
  <si>
    <t>The above figures consider cash &amp; carry (Assaí) up to 3Q20 and Via Varejo up to 2Q19.</t>
  </si>
  <si>
    <t>Stores</t>
  </si>
  <si>
    <t xml:space="preserve">   Gas Stations</t>
  </si>
  <si>
    <t xml:space="preserve">   Drugstores</t>
  </si>
  <si>
    <t>Colombia</t>
  </si>
  <si>
    <t>Uruguay</t>
  </si>
  <si>
    <t xml:space="preserve">   Gross Margin</t>
  </si>
  <si>
    <t>SG&amp;A Expenses</t>
  </si>
  <si>
    <t>% of Net Revenue</t>
  </si>
  <si>
    <t>Adjusted EBITDA (²)</t>
  </si>
  <si>
    <t xml:space="preserve">   Adjusted EBITDA Margin (²)</t>
  </si>
  <si>
    <t xml:space="preserve">(1) GPA Brazil’s figures do not include the results of other businesses (Stix Fidelidade, Cheftime and James Delivery). </t>
  </si>
  <si>
    <t>(2) Income before interest, taxes, depreciation and amortization. Adjusted for Other Operating Revenue (Expenses).</t>
  </si>
  <si>
    <r>
      <t>Total Investments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</si>
  <si>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3Q21</t>
  </si>
  <si>
    <t>Specialized businesses</t>
  </si>
  <si>
    <t>4Q21</t>
  </si>
  <si>
    <t>(3) Excluding exceptional elements as indicated in the 4Q20 release.</t>
  </si>
  <si>
    <t>4Q20 
Excluding Tax Credits (³)</t>
  </si>
  <si>
    <t>Short-Term Debt</t>
  </si>
  <si>
    <t>Long-Term Debt</t>
  </si>
  <si>
    <t>Net Debt incl. on balance receivables</t>
  </si>
  <si>
    <r>
      <t>Net Debt incl. on balance receivables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</si>
  <si>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1Q22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</si>
  <si>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</si>
  <si>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(Pre-Spin-off)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</si>
  <si>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Pre-IFRS 16 (Pre-Spin-off)</t>
    </r>
  </si>
  <si>
    <r>
      <t>GPA Brazil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</t>
    </r>
  </si>
  <si>
    <t>Stores in Conversion / Analysis</t>
  </si>
  <si>
    <t>GPA Brazil (R$ million) - Post IFRS 16 (Post-Extra Hiper Transaction)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</si>
  <si>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Extra-Hiper Transaction)</t>
    </r>
  </si>
  <si>
    <t>2Q22</t>
  </si>
  <si>
    <t>4Q20 (³)</t>
  </si>
  <si>
    <t>Net Income (Loss) - Controlling Shareholders - continuing operations(3)</t>
  </si>
  <si>
    <t>Net Income (Loss) - Consolidated Controlling Shareholders(3)</t>
  </si>
  <si>
    <t>Minority Interest - Non-controlling - continuing operations</t>
  </si>
  <si>
    <t>Earnings before Interest, Taxes, Depreciation, Amortization - EBITDA</t>
  </si>
  <si>
    <t>Adjusted EBITDA(4)</t>
  </si>
  <si>
    <r>
      <t>Net Income (Loss) 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</si>
  <si>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</si>
  <si>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</si>
  <si>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Net Income (Loss)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</si>
  <si>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Net Income (Loss) - Company</t>
  </si>
  <si>
    <t>Net Income (Loss) -  Company</t>
  </si>
  <si>
    <t>Net Income (Loss) - Company (%)</t>
  </si>
  <si>
    <r>
      <t>Net Income (Loss)  - Consolidated Controlling Shareholders</t>
    </r>
    <r>
      <rPr>
        <vertAlign val="superscript"/>
        <sz val="10"/>
        <color theme="1"/>
        <rFont val="Calibri"/>
        <family val="2"/>
        <scheme val="minor"/>
      </rPr>
      <t>(3)</t>
    </r>
  </si>
  <si>
    <t>Credits with Related Parties - CP</t>
  </si>
  <si>
    <t>3Q22</t>
  </si>
  <si>
    <r>
      <t>Assaí</t>
    </r>
    <r>
      <rPr>
        <vertAlign val="superscript"/>
        <sz val="10"/>
        <color theme="1"/>
        <rFont val="Calibri"/>
        <family val="2"/>
        <scheme val="minor"/>
      </rPr>
      <t>¹</t>
    </r>
  </si>
  <si>
    <t>4Q22</t>
  </si>
  <si>
    <t>(1) Considers the result of other complementary businesses and does not include resut of Éxito which is now discontinued</t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</si>
  <si>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</si>
  <si>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</si>
  <si>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 adjusted by the Cdiscount</t>
  </si>
  <si>
    <t>1Q23</t>
  </si>
  <si>
    <t>(1) Éxito is now considered discontinued operations</t>
  </si>
  <si>
    <t>2Q23</t>
  </si>
  <si>
    <t>3Q23</t>
  </si>
  <si>
    <t>After 3Q22 does not consider Éxito</t>
  </si>
  <si>
    <t>(1) Post IFRS 16 EBITDA in the last 12 months. After 3Q22 does not consider Cnova's impact. 2Q22 and 2Q21 does not consider Cnovas and FIC impact</t>
  </si>
  <si>
    <t xml:space="preserve">(1) Post IFRS 16 EBITDA in the last 12 months. Does not consider the impact Cnova and Éxito </t>
  </si>
  <si>
    <t>4Q23</t>
  </si>
  <si>
    <t>GPA Brasil (R$ milhões)</t>
  </si>
  <si>
    <t>Os valores acima consideram a operação de cash &amp; carry (Assaí) até o 3T20 e da Via Varejo até o 2T19.</t>
  </si>
  <si>
    <t>Total Investiments of GPA Brasil - Gross</t>
  </si>
  <si>
    <t>Accounting View</t>
  </si>
  <si>
    <t>View Excluding BTS of new stores</t>
  </si>
  <si>
    <t>GPA Brazil - Sales Area ('000 m2)</t>
  </si>
  <si>
    <t>GPA Brazil - Number of Stores</t>
  </si>
  <si>
    <t>Grupo Éxito - Number of Stores</t>
  </si>
  <si>
    <t>Grupo Éxito - Sales Area ('000 m2)</t>
  </si>
  <si>
    <t>1Q24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</si>
  <si>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</t>
    </r>
  </si>
  <si>
    <t>Claims with Related Parties</t>
  </si>
  <si>
    <t>Extra Mercado</t>
  </si>
  <si>
    <t>Aliados</t>
  </si>
  <si>
    <t>GPA Brazil - Gross Revenue (R$ milllion)</t>
  </si>
  <si>
    <r>
      <t>Proximity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</si>
  <si>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Other Business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</si>
  <si>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</si>
  <si>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</si>
  <si>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Revenues mainly from commercial centers rentals agreements,Stix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</si>
  <si>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(3)</t>
    </r>
    <r>
      <rPr>
        <sz val="8"/>
        <color theme="1"/>
        <rFont val="Calibri"/>
        <family val="2"/>
        <scheme val="minor"/>
      </rPr>
      <t>Excludes Revenues from discontinued activities (Gas Stations, Extra Hiper and Drugstores)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</si>
  <si>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 IFRS 16</t>
    </r>
  </si>
  <si>
    <t>2Q24</t>
  </si>
  <si>
    <t>3Q24</t>
  </si>
  <si>
    <t>4Q24</t>
  </si>
  <si>
    <t>Income Tax and social contribution payable</t>
  </si>
  <si>
    <t>Financial Instruments</t>
  </si>
  <si>
    <t>1Q25</t>
  </si>
  <si>
    <t>2Q25</t>
  </si>
  <si>
    <t>3Q25</t>
  </si>
  <si>
    <t>4T22</t>
  </si>
  <si>
    <t>3T22</t>
  </si>
  <si>
    <t>2T22</t>
  </si>
  <si>
    <t>1T22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</si>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</sst>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_-;_-@_-"/>
    <numFmt numFmtId="243" formatCode="_-* #,##0.0_-;\-* #,##0.0_-;_-* &quot;-&quot;??_-;_-@_-"/>
  </numFmts>
  <fonts count="16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585857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vertAlign val="superscript"/>
      <sz val="8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0">
    <xf numFmtId="227" fontId="0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2">
    <xf numFmtId="227" fontId="0" fillId="0" borderId="0" xfId="0"/>
    <xf numFmtId="227" fontId="143" fillId="0" borderId="0" xfId="0" applyFont="1"/>
    <xf numFmtId="0" fontId="5" fillId="0" borderId="0" xfId="5442"/>
    <xf numFmtId="0" fontId="20" fillId="0" borderId="0" xfId="5442" applyFont="1" applyAlignment="1">
      <alignment wrapText="1"/>
    </xf>
    <xf numFmtId="178" fontId="5" fillId="0" borderId="0" xfId="5442" applyNumberFormat="1"/>
    <xf numFmtId="178" fontId="20" fillId="0" borderId="0" xfId="5442" applyNumberFormat="1" applyFont="1"/>
    <xf numFmtId="239" fontId="5" fillId="0" borderId="0" xfId="5442" applyNumberFormat="1"/>
    <xf numFmtId="239" fontId="20" fillId="0" borderId="0" xfId="5442" applyNumberFormat="1" applyFont="1" applyAlignment="1">
      <alignment wrapText="1"/>
    </xf>
    <xf numFmtId="0" fontId="144" fillId="0" borderId="0" xfId="5442" applyFont="1" applyAlignment="1">
      <alignment vertical="top"/>
    </xf>
    <xf numFmtId="0" fontId="145" fillId="0" borderId="0" xfId="5442" applyFont="1"/>
    <xf numFmtId="0" fontId="0" fillId="0" borderId="0" xfId="0" applyNumberFormat="1"/>
    <xf numFmtId="2" fontId="0" fillId="0" borderId="0" xfId="0" applyNumberFormat="1"/>
    <xf numFmtId="178" fontId="5" fillId="0" borderId="0" xfId="5442" applyNumberFormat="1" applyAlignment="1">
      <alignment horizontal="right" wrapText="1"/>
    </xf>
    <xf numFmtId="178" fontId="20" fillId="0" borderId="0" xfId="5442" applyNumberFormat="1" applyFont="1" applyAlignment="1">
      <alignment horizontal="right" wrapText="1"/>
    </xf>
    <xf numFmtId="178" fontId="5" fillId="0" borderId="0" xfId="5442" applyNumberFormat="1" applyAlignment="1">
      <alignment wrapText="1"/>
    </xf>
    <xf numFmtId="0" fontId="20" fillId="0" borderId="0" xfId="5442" applyFont="1" applyAlignment="1">
      <alignment horizontal="right" wrapText="1"/>
    </xf>
    <xf numFmtId="239" fontId="20" fillId="0" borderId="0" xfId="5442" applyNumberFormat="1" applyFont="1"/>
    <xf numFmtId="0" fontId="147" fillId="0" borderId="0" xfId="5442" applyFont="1"/>
    <xf numFmtId="178" fontId="147" fillId="0" borderId="0" xfId="5442" applyNumberFormat="1" applyFont="1" applyAlignment="1">
      <alignment horizontal="right" wrapText="1"/>
    </xf>
    <xf numFmtId="0" fontId="97" fillId="0" borderId="0" xfId="5442" applyFont="1"/>
    <xf numFmtId="178" fontId="97" fillId="0" borderId="0" xfId="5442" applyNumberFormat="1" applyFont="1" applyAlignment="1">
      <alignment horizontal="right" wrapText="1"/>
    </xf>
    <xf numFmtId="178" fontId="147" fillId="0" borderId="0" xfId="5442" applyNumberFormat="1" applyFont="1"/>
    <xf numFmtId="178" fontId="97" fillId="0" borderId="0" xfId="5442" applyNumberFormat="1" applyFont="1"/>
    <xf numFmtId="239" fontId="147" fillId="0" borderId="0" xfId="5442" applyNumberFormat="1" applyFont="1"/>
    <xf numFmtId="239" fontId="97" fillId="0" borderId="0" xfId="5442" applyNumberFormat="1" applyFont="1"/>
    <xf numFmtId="239" fontId="147" fillId="0" borderId="0" xfId="5442" applyNumberFormat="1" applyFont="1" applyAlignment="1">
      <alignment wrapText="1"/>
    </xf>
    <xf numFmtId="0" fontId="147" fillId="0" borderId="0" xfId="5442" applyFont="1" applyAlignment="1">
      <alignment wrapText="1"/>
    </xf>
    <xf numFmtId="0" fontId="150" fillId="0" borderId="21" xfId="5442" applyFont="1" applyBorder="1" applyAlignment="1">
      <alignment horizontal="left" vertical="center" indent="2"/>
    </xf>
    <xf numFmtId="0" fontId="150" fillId="79" borderId="0" xfId="5442" applyFont="1" applyFill="1"/>
    <xf numFmtId="178" fontId="97" fillId="0" borderId="0" xfId="5442" applyNumberFormat="1" applyFont="1" applyAlignment="1">
      <alignment wrapText="1"/>
    </xf>
    <xf numFmtId="1" fontId="147" fillId="0" borderId="0" xfId="5442" applyNumberFormat="1" applyFont="1" applyAlignment="1">
      <alignment horizontal="right" wrapText="1"/>
    </xf>
    <xf numFmtId="0" fontId="150" fillId="79" borderId="331" xfId="5442" applyFont="1" applyFill="1" applyBorder="1" applyAlignment="1">
      <alignment horizontal="center" vertical="center"/>
    </xf>
    <xf numFmtId="0" fontId="150" fillId="79" borderId="332" xfId="5442" applyFont="1" applyFill="1" applyBorder="1" applyAlignment="1">
      <alignment horizontal="center" vertical="center"/>
    </xf>
    <xf numFmtId="178" fontId="5" fillId="0" borderId="0" xfId="5442" applyNumberFormat="1" applyAlignment="1">
      <alignment horizontal="right"/>
    </xf>
    <xf numFmtId="178" fontId="97" fillId="0" borderId="0" xfId="5442" applyNumberFormat="1" applyFont="1" applyAlignment="1">
      <alignment horizontal="right"/>
    </xf>
    <xf numFmtId="178" fontId="147" fillId="0" borderId="0" xfId="5442" applyNumberFormat="1" applyFont="1" applyAlignment="1">
      <alignment horizontal="right"/>
    </xf>
    <xf numFmtId="0" fontId="147" fillId="0" borderId="0" xfId="5442" applyFont="1" applyAlignment="1">
      <alignment horizontal="right" wrapText="1"/>
    </xf>
    <xf numFmtId="3" fontId="147" fillId="0" borderId="0" xfId="5442" applyNumberFormat="1" applyFont="1" applyAlignment="1">
      <alignment horizontal="right" wrapText="1"/>
    </xf>
    <xf numFmtId="0" fontId="150" fillId="79" borderId="0" xfId="5442" applyFont="1" applyFill="1" applyAlignment="1">
      <alignment vertical="center"/>
    </xf>
    <xf numFmtId="0" fontId="5" fillId="0" borderId="0" xfId="5442" applyAlignment="1">
      <alignment horizontal="right"/>
    </xf>
    <xf numFmtId="178" fontId="17" fillId="0" borderId="0" xfId="5442" applyNumberFormat="1" applyFont="1" applyAlignment="1">
      <alignment horizontal="left"/>
    </xf>
    <xf numFmtId="178" fontId="17" fillId="0" borderId="0" xfId="5442" applyNumberFormat="1" applyFont="1" applyAlignment="1">
      <alignment horizontal="right"/>
    </xf>
    <xf numFmtId="178" fontId="150" fillId="79" borderId="0" xfId="5442" applyNumberFormat="1" applyFont="1" applyFill="1" applyAlignment="1">
      <alignment horizontal="left"/>
    </xf>
    <xf numFmtId="178" fontId="150" fillId="0" borderId="0" xfId="5442" applyNumberFormat="1" applyFont="1" applyAlignment="1">
      <alignment horizontal="left"/>
    </xf>
    <xf numFmtId="178" fontId="150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left" vertical="center"/>
    </xf>
    <xf numFmtId="178" fontId="152" fillId="0" borderId="0" xfId="5442" applyNumberFormat="1" applyFont="1" applyAlignment="1">
      <alignment vertical="center"/>
    </xf>
    <xf numFmtId="178" fontId="152" fillId="0" borderId="0" xfId="5442" applyNumberFormat="1" applyFont="1" applyAlignment="1">
      <alignment horizontal="center" vertical="center"/>
    </xf>
    <xf numFmtId="178" fontId="97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left" vertical="center" indent="2"/>
    </xf>
    <xf numFmtId="178" fontId="151" fillId="0" borderId="0" xfId="5442" applyNumberFormat="1" applyFont="1" applyAlignment="1">
      <alignment vertical="center"/>
    </xf>
    <xf numFmtId="0" fontId="145" fillId="0" borderId="0" xfId="5442" applyFont="1" applyAlignment="1">
      <alignment vertical="top"/>
    </xf>
    <xf numFmtId="0" fontId="145" fillId="0" borderId="0" xfId="5442" applyFont="1" applyAlignment="1">
      <alignment vertical="top" wrapText="1"/>
    </xf>
    <xf numFmtId="178" fontId="150" fillId="79" borderId="331" xfId="5442" applyNumberFormat="1" applyFont="1" applyFill="1" applyBorder="1" applyAlignment="1">
      <alignment horizontal="center" vertical="center"/>
    </xf>
    <xf numFmtId="178" fontId="152" fillId="0" borderId="0" xfId="5442" applyNumberFormat="1" applyFont="1" applyAlignment="1">
      <alignment horizontal="right" vertical="center" indent="2"/>
    </xf>
    <xf numFmtId="0" fontId="145" fillId="0" borderId="0" xfId="5442" applyFont="1" applyAlignment="1">
      <alignment vertical="center"/>
    </xf>
    <xf numFmtId="178" fontId="150" fillId="79" borderId="331" xfId="5442" applyNumberFormat="1" applyFont="1" applyFill="1" applyBorder="1" applyAlignment="1">
      <alignment horizontal="center"/>
    </xf>
    <xf numFmtId="0" fontId="145" fillId="0" borderId="0" xfId="5442" applyFont="1" applyAlignment="1">
      <alignment vertical="center" wrapText="1"/>
    </xf>
    <xf numFmtId="239" fontId="5" fillId="0" borderId="0" xfId="5442" applyNumberFormat="1" applyAlignment="1">
      <alignment horizontal="right"/>
    </xf>
    <xf numFmtId="178" fontId="5" fillId="0" borderId="0" xfId="5442" applyNumberFormat="1" applyAlignment="1">
      <alignment vertical="top"/>
    </xf>
    <xf numFmtId="0" fontId="5" fillId="0" borderId="0" xfId="5442" applyAlignment="1">
      <alignment vertical="top"/>
    </xf>
    <xf numFmtId="239" fontId="5" fillId="0" borderId="0" xfId="5442" applyNumberFormat="1" applyAlignment="1">
      <alignment vertical="top"/>
    </xf>
    <xf numFmtId="239" fontId="5" fillId="0" borderId="0" xfId="5442" applyNumberFormat="1" applyAlignment="1">
      <alignment horizontal="right" vertical="top"/>
    </xf>
    <xf numFmtId="178" fontId="5" fillId="0" borderId="0" xfId="5442" applyNumberFormat="1" applyAlignment="1">
      <alignment horizontal="right" vertical="top"/>
    </xf>
    <xf numFmtId="178" fontId="0" fillId="0" borderId="0" xfId="6308" applyNumberFormat="1" applyFont="1" applyFill="1" applyAlignment="1">
      <alignment horizontal="right"/>
    </xf>
    <xf numFmtId="178" fontId="97" fillId="0" borderId="21" xfId="5442" applyNumberFormat="1" applyFont="1" applyBorder="1" applyAlignment="1">
      <alignment horizontal="right"/>
    </xf>
    <xf numFmtId="178" fontId="147" fillId="0" borderId="21" xfId="5442" applyNumberFormat="1" applyFont="1" applyBorder="1" applyAlignment="1">
      <alignment horizontal="right"/>
    </xf>
    <xf numFmtId="0" fontId="147" fillId="0" borderId="0" xfId="5442" applyFont="1" applyAlignment="1">
      <alignment vertical="center"/>
    </xf>
    <xf numFmtId="0" fontId="147" fillId="0" borderId="77" xfId="5442" applyFont="1" applyBorder="1" applyAlignment="1">
      <alignment vertical="center"/>
    </xf>
    <xf numFmtId="240" fontId="147" fillId="0" borderId="77" xfId="55" applyNumberFormat="1" applyFont="1" applyFill="1" applyBorder="1" applyAlignment="1">
      <alignment horizontal="right" vertical="center"/>
    </xf>
    <xf numFmtId="0" fontId="147" fillId="0" borderId="0" xfId="5442" applyFont="1" applyAlignment="1">
      <alignment horizontal="left" vertical="center"/>
    </xf>
    <xf numFmtId="240" fontId="147" fillId="0" borderId="0" xfId="55" applyNumberFormat="1" applyFont="1" applyFill="1" applyBorder="1" applyAlignment="1">
      <alignment horizontal="right" vertical="center"/>
    </xf>
    <xf numFmtId="3" fontId="20" fillId="0" borderId="0" xfId="5442" applyNumberFormat="1" applyFont="1"/>
    <xf numFmtId="3" fontId="5" fillId="0" borderId="0" xfId="5442" applyNumberFormat="1"/>
    <xf numFmtId="178" fontId="147" fillId="0" borderId="333" xfId="5442" applyNumberFormat="1" applyFont="1" applyBorder="1"/>
    <xf numFmtId="178" fontId="97" fillId="0" borderId="0" xfId="5442" applyNumberFormat="1" applyFont="1" applyAlignment="1">
      <alignment horizontal="left" indent="1"/>
    </xf>
    <xf numFmtId="178" fontId="97" fillId="0" borderId="21" xfId="5442" applyNumberFormat="1" applyFont="1" applyBorder="1"/>
    <xf numFmtId="178" fontId="97" fillId="0" borderId="21" xfId="5442" applyNumberFormat="1" applyFont="1" applyBorder="1" applyAlignment="1">
      <alignment horizontal="left" indent="1"/>
    </xf>
    <xf numFmtId="171" fontId="97" fillId="0" borderId="0" xfId="5442" applyNumberFormat="1" applyFont="1"/>
    <xf numFmtId="239" fontId="150" fillId="0" borderId="0" xfId="5442" applyNumberFormat="1" applyFont="1" applyAlignment="1">
      <alignment horizontal="left"/>
    </xf>
    <xf numFmtId="0" fontId="150" fillId="0" borderId="334" xfId="5442" applyFont="1" applyBorder="1" applyAlignment="1">
      <alignment horizontal="center" vertical="center"/>
    </xf>
    <xf numFmtId="0" fontId="150" fillId="79" borderId="0" xfId="5442" applyFont="1" applyFill="1" applyAlignment="1">
      <alignment horizontal="center"/>
    </xf>
    <xf numFmtId="224" fontId="97" fillId="0" borderId="0" xfId="5442" applyNumberFormat="1" applyFont="1"/>
    <xf numFmtId="224" fontId="144" fillId="0" borderId="0" xfId="5442" applyNumberFormat="1" applyFont="1" applyAlignment="1">
      <alignment vertical="top"/>
    </xf>
    <xf numFmtId="224" fontId="5" fillId="0" borderId="0" xfId="5442" applyNumberFormat="1"/>
    <xf numFmtId="178" fontId="147" fillId="0" borderId="21" xfId="5442" applyNumberFormat="1" applyFont="1" applyBorder="1"/>
    <xf numFmtId="178" fontId="147" fillId="0" borderId="0" xfId="5442" applyNumberFormat="1" applyFont="1" applyAlignment="1">
      <alignment vertical="center"/>
    </xf>
    <xf numFmtId="178" fontId="97" fillId="0" borderId="21" xfId="5442" applyNumberFormat="1" applyFont="1" applyBorder="1" applyAlignment="1">
      <alignment horizontal="left" vertical="center" indent="2"/>
    </xf>
    <xf numFmtId="241" fontId="147" fillId="0" borderId="0" xfId="55" applyNumberFormat="1" applyFont="1" applyFill="1" applyBorder="1" applyAlignment="1">
      <alignment horizontal="right" vertical="center"/>
    </xf>
    <xf numFmtId="3" fontId="97" fillId="0" borderId="0" xfId="5442" applyNumberFormat="1" applyFont="1"/>
    <xf numFmtId="1" fontId="97" fillId="0" borderId="0" xfId="5442" applyNumberFormat="1" applyFont="1"/>
    <xf numFmtId="3" fontId="147" fillId="0" borderId="0" xfId="5442" applyNumberFormat="1" applyFont="1"/>
    <xf numFmtId="0" fontId="97" fillId="0" borderId="0" xfId="5442" applyFont="1" applyAlignment="1">
      <alignment horizontal="center"/>
    </xf>
    <xf numFmtId="0" fontId="150" fillId="79" borderId="332" xfId="5442" applyFont="1" applyFill="1" applyBorder="1" applyAlignment="1">
      <alignment horizontal="center" vertical="center" wrapText="1"/>
    </xf>
    <xf numFmtId="178" fontId="150" fillId="0" borderId="0" xfId="5442" applyNumberFormat="1" applyFont="1" applyAlignment="1">
      <alignment horizontal="right" vertical="top"/>
    </xf>
    <xf numFmtId="178" fontId="97" fillId="0" borderId="0" xfId="5442" applyNumberFormat="1" applyFont="1" applyAlignment="1">
      <alignment horizontal="right" vertical="top"/>
    </xf>
    <xf numFmtId="224" fontId="97" fillId="0" borderId="0" xfId="5442" applyNumberFormat="1" applyFont="1" applyAlignment="1">
      <alignment horizontal="right" vertical="top"/>
    </xf>
    <xf numFmtId="0" fontId="144" fillId="0" borderId="0" xfId="5442" applyFont="1" applyAlignment="1">
      <alignment horizontal="right" vertical="top"/>
    </xf>
    <xf numFmtId="0" fontId="145" fillId="0" borderId="0" xfId="5442" applyFont="1" applyAlignment="1">
      <alignment horizontal="right" vertical="top" wrapText="1"/>
    </xf>
    <xf numFmtId="1" fontId="147" fillId="0" borderId="0" xfId="5442" applyNumberFormat="1" applyFont="1"/>
    <xf numFmtId="0" fontId="147" fillId="0" borderId="21" xfId="5442" applyFont="1" applyBorder="1" applyAlignment="1">
      <alignment horizontal="left" vertical="center"/>
    </xf>
    <xf numFmtId="0" fontId="97" fillId="0" borderId="0" xfId="5442" applyFont="1" applyAlignment="1">
      <alignment horizontal="left" vertical="center"/>
    </xf>
    <xf numFmtId="0" fontId="97" fillId="0" borderId="21" xfId="5442" applyFont="1" applyBorder="1" applyAlignment="1">
      <alignment horizontal="left" vertical="center"/>
    </xf>
    <xf numFmtId="0" fontId="150" fillId="79" borderId="331" xfId="5442" applyFont="1" applyFill="1" applyBorder="1" applyAlignment="1">
      <alignment horizontal="center"/>
    </xf>
    <xf numFmtId="239" fontId="150" fillId="79" borderId="0" xfId="5442" applyNumberFormat="1" applyFont="1" applyFill="1" applyAlignment="1">
      <alignment horizontal="left" vertical="center"/>
    </xf>
    <xf numFmtId="239" fontId="150" fillId="0" borderId="0" xfId="5442" applyNumberFormat="1" applyFont="1" applyAlignment="1">
      <alignment horizontal="right"/>
    </xf>
    <xf numFmtId="239" fontId="150" fillId="79" borderId="331" xfId="5442" applyNumberFormat="1" applyFont="1" applyFill="1" applyBorder="1" applyAlignment="1">
      <alignment horizontal="center" vertical="center"/>
    </xf>
    <xf numFmtId="178" fontId="150" fillId="0" borderId="0" xfId="5442" applyNumberFormat="1" applyFont="1" applyAlignment="1">
      <alignment horizontal="center"/>
    </xf>
    <xf numFmtId="1" fontId="147" fillId="0" borderId="0" xfId="5442" applyNumberFormat="1" applyFont="1" applyAlignment="1">
      <alignment horizontal="right"/>
    </xf>
    <xf numFmtId="178" fontId="97" fillId="0" borderId="0" xfId="5442" applyNumberFormat="1" applyFont="1" applyAlignment="1">
      <alignment horizontal="right" vertical="center"/>
    </xf>
    <xf numFmtId="0" fontId="20" fillId="0" borderId="0" xfId="5442" applyFont="1"/>
    <xf numFmtId="178" fontId="20" fillId="0" borderId="0" xfId="5442" applyNumberFormat="1" applyFont="1" applyAlignment="1">
      <alignment wrapText="1"/>
    </xf>
    <xf numFmtId="227" fontId="154" fillId="0" borderId="0" xfId="0" applyFont="1"/>
    <xf numFmtId="241" fontId="5" fillId="0" borderId="0" xfId="5442" applyNumberFormat="1"/>
    <xf numFmtId="178" fontId="151" fillId="0" borderId="0" xfId="5442" applyNumberFormat="1" applyFont="1" applyAlignment="1">
      <alignment horizontal="left"/>
    </xf>
    <xf numFmtId="178" fontId="152" fillId="0" borderId="0" xfId="5442" applyNumberFormat="1" applyFont="1"/>
    <xf numFmtId="178" fontId="151" fillId="0" borderId="0" xfId="5442" applyNumberFormat="1" applyFont="1"/>
    <xf numFmtId="0" fontId="145" fillId="0" borderId="0" xfId="5442" applyFont="1" applyAlignment="1">
      <alignment wrapText="1"/>
    </xf>
    <xf numFmtId="178" fontId="152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right" vertical="center"/>
    </xf>
    <xf numFmtId="178" fontId="152" fillId="0" borderId="0" xfId="5442" applyNumberFormat="1" applyFont="1" applyAlignment="1">
      <alignment horizontal="right" vertical="center"/>
    </xf>
    <xf numFmtId="0" fontId="145" fillId="0" borderId="0" xfId="5442" applyFont="1" applyAlignment="1">
      <alignment horizontal="right" vertical="center"/>
    </xf>
    <xf numFmtId="178" fontId="97" fillId="0" borderId="0" xfId="5442" applyNumberFormat="1" applyFont="1" applyAlignment="1">
      <alignment horizontal="right" indent="1"/>
    </xf>
    <xf numFmtId="178" fontId="97" fillId="0" borderId="21" xfId="5442" applyNumberFormat="1" applyFont="1" applyBorder="1" applyAlignment="1">
      <alignment horizontal="right" indent="1"/>
    </xf>
    <xf numFmtId="242" fontId="5" fillId="0" borderId="0" xfId="5442" applyNumberFormat="1"/>
    <xf numFmtId="3" fontId="147" fillId="0" borderId="0" xfId="5442" applyNumberFormat="1" applyFont="1" applyAlignment="1">
      <alignment horizontal="right"/>
    </xf>
    <xf numFmtId="239" fontId="147" fillId="0" borderId="0" xfId="5442" applyNumberFormat="1" applyFont="1" applyAlignment="1">
      <alignment horizontal="right" wrapText="1"/>
    </xf>
    <xf numFmtId="178" fontId="152" fillId="0" borderId="0" xfId="5442" applyNumberFormat="1" applyFont="1" applyAlignment="1">
      <alignment horizontal="left"/>
    </xf>
    <xf numFmtId="0" fontId="155" fillId="0" borderId="0" xfId="5442" applyFont="1"/>
    <xf numFmtId="0" fontId="97" fillId="0" borderId="0" xfId="5442" applyFont="1" applyAlignment="1">
      <alignment horizontal="left" indent="1"/>
    </xf>
    <xf numFmtId="0" fontId="147" fillId="0" borderId="0" xfId="5442" applyFont="1" applyAlignment="1">
      <alignment horizontal="left" indent="1"/>
    </xf>
    <xf numFmtId="178" fontId="156" fillId="0" borderId="333" xfId="5442" applyNumberFormat="1" applyFont="1" applyBorder="1" applyAlignment="1">
      <alignment horizontal="left"/>
    </xf>
    <xf numFmtId="0" fontId="150" fillId="79" borderId="331" xfId="5442" applyFont="1" applyFill="1" applyBorder="1" applyAlignment="1">
      <alignment horizontal="center" vertical="center" wrapText="1"/>
    </xf>
    <xf numFmtId="243" fontId="147" fillId="0" borderId="0" xfId="6309" applyNumberFormat="1" applyFont="1" applyFill="1"/>
    <xf numFmtId="239" fontId="17" fillId="79" borderId="331" xfId="5442" applyNumberFormat="1" applyFont="1" applyFill="1" applyBorder="1" applyAlignment="1">
      <alignment horizontal="center" vertical="center"/>
    </xf>
    <xf numFmtId="239" fontId="17" fillId="79" borderId="335" xfId="5442" applyNumberFormat="1" applyFont="1" applyFill="1" applyBorder="1" applyAlignment="1">
      <alignment horizontal="center" vertical="center"/>
    </xf>
    <xf numFmtId="239" fontId="21" fillId="0" borderId="0" xfId="5442" applyNumberFormat="1" applyFont="1" applyAlignment="1">
      <alignment horizontal="left"/>
    </xf>
    <xf numFmtId="239" fontId="17" fillId="0" borderId="0" xfId="5442" applyNumberFormat="1" applyFont="1" applyAlignment="1">
      <alignment horizontal="left"/>
    </xf>
    <xf numFmtId="0" fontId="97" fillId="0" borderId="0" xfId="5442" applyFont="1" applyAlignment="1">
      <alignment vertical="center"/>
    </xf>
    <xf numFmtId="178" fontId="157" fillId="0" borderId="0" xfId="5442" applyNumberFormat="1" applyFont="1" applyAlignment="1">
      <alignment horizontal="right"/>
    </xf>
    <xf numFmtId="0" fontId="147" fillId="0" borderId="78" xfId="5442" applyFont="1" applyBorder="1" applyAlignment="1">
      <alignment vertical="center"/>
    </xf>
    <xf numFmtId="178" fontId="147" fillId="0" borderId="78" xfId="5442" applyNumberFormat="1" applyFont="1" applyBorder="1" applyAlignment="1">
      <alignment horizontal="right"/>
    </xf>
    <xf numFmtId="0" fontId="150" fillId="79" borderId="331" xfId="5442" quotePrefix="1" applyFont="1" applyFill="1" applyBorder="1" applyAlignment="1">
      <alignment horizontal="center" vertical="center" wrapText="1"/>
    </xf>
    <xf numFmtId="3" fontId="147" fillId="80" borderId="336" xfId="5442" applyNumberFormat="1" applyFont="1" applyFill="1" applyBorder="1"/>
    <xf numFmtId="178" fontId="97" fillId="80" borderId="336" xfId="5442" applyNumberFormat="1" applyFont="1" applyFill="1" applyBorder="1" applyAlignment="1">
      <alignment horizontal="right" wrapText="1"/>
    </xf>
    <xf numFmtId="178" fontId="147" fillId="80" borderId="336" xfId="5442" applyNumberFormat="1" applyFont="1" applyFill="1" applyBorder="1"/>
    <xf numFmtId="178" fontId="97" fillId="80" borderId="336" xfId="5442" applyNumberFormat="1" applyFont="1" applyFill="1" applyBorder="1"/>
    <xf numFmtId="243" fontId="147" fillId="80" borderId="336" xfId="6309" applyNumberFormat="1" applyFont="1" applyFill="1" applyBorder="1"/>
    <xf numFmtId="239" fontId="97" fillId="80" borderId="336" xfId="5442" applyNumberFormat="1" applyFont="1" applyFill="1" applyBorder="1"/>
    <xf numFmtId="239" fontId="147" fillId="80" borderId="336" xfId="5442" applyNumberFormat="1" applyFont="1" applyFill="1" applyBorder="1"/>
    <xf numFmtId="239" fontId="147" fillId="80" borderId="336" xfId="5442" applyNumberFormat="1" applyFont="1" applyFill="1" applyBorder="1" applyAlignment="1">
      <alignment wrapText="1"/>
    </xf>
  </cellXfs>
  <cellStyles count="6310">
    <cellStyle name="#.##0,0000" xfId="383" xr:uid="{00000000-0005-0000-0000-000000000000}"/>
    <cellStyle name="?? [0]_4??? ? 5?" xfId="1164" xr:uid="{00000000-0005-0000-0000-000001000000}"/>
    <cellStyle name="?????? [0]_3Com" xfId="1165" xr:uid="{00000000-0005-0000-0000-000002000000}"/>
    <cellStyle name="???????? [0]_18.04" xfId="1166" xr:uid="{00000000-0005-0000-0000-000003000000}"/>
    <cellStyle name="?????????? [0]_18.04" xfId="1167" xr:uid="{00000000-0005-0000-0000-000004000000}"/>
    <cellStyle name="??????????_18.04" xfId="1168" xr:uid="{00000000-0005-0000-0000-000005000000}"/>
    <cellStyle name="????????_18.04" xfId="1169" xr:uid="{00000000-0005-0000-0000-000006000000}"/>
    <cellStyle name="???????_3Com" xfId="1170" xr:uid="{00000000-0005-0000-0000-000007000000}"/>
    <cellStyle name="??????_3Com" xfId="1171" xr:uid="{00000000-0005-0000-0000-000008000000}"/>
    <cellStyle name="????[0]_BOOK1" xfId="1172" xr:uid="{00000000-0005-0000-0000-000009000000}"/>
    <cellStyle name="????_BOOK1" xfId="1173" xr:uid="{00000000-0005-0000-0000-00000A000000}"/>
    <cellStyle name="???_95" xfId="1174" xr:uid="{00000000-0005-0000-0000-00000B000000}"/>
    <cellStyle name="??[0]_BOOK1" xfId="1175" xr:uid="{00000000-0005-0000-0000-00000C000000}"/>
    <cellStyle name="??_3???" xfId="1176" xr:uid="{00000000-0005-0000-0000-00000D000000}"/>
    <cellStyle name="_PERSONAL" xfId="384" xr:uid="{00000000-0005-0000-0000-00000E000000}"/>
    <cellStyle name="_PERSONAL 2" xfId="1783" xr:uid="{00000000-0005-0000-0000-00000F000000}"/>
    <cellStyle name="_PERSONAL 3" xfId="2422" xr:uid="{00000000-0005-0000-0000-000010000000}"/>
    <cellStyle name="_PERSONAL_PERSONAL" xfId="385" xr:uid="{00000000-0005-0000-0000-000011000000}"/>
    <cellStyle name="_PERSONAL_PERSONAL 2" xfId="1784" xr:uid="{00000000-0005-0000-0000-000012000000}"/>
    <cellStyle name="_PERSONAL_PERSONAL 3" xfId="2423" xr:uid="{00000000-0005-0000-0000-000013000000}"/>
    <cellStyle name="_PERSONAL_PERSONAL_1" xfId="386" xr:uid="{00000000-0005-0000-0000-000014000000}"/>
    <cellStyle name="_PERSONAL_PERSONAL_1 2" xfId="1785" xr:uid="{00000000-0005-0000-0000-000015000000}"/>
    <cellStyle name="_PERSONAL_PERSONAL_1 3" xfId="2424" xr:uid="{00000000-0005-0000-0000-000016000000}"/>
    <cellStyle name="_PERSONAL_PERSONAL_2" xfId="387" xr:uid="{00000000-0005-0000-0000-000017000000}"/>
    <cellStyle name="_PERSONAL_PERSONAL_2 2" xfId="1786" xr:uid="{00000000-0005-0000-0000-000018000000}"/>
    <cellStyle name="_PERSONAL_PERSONAL_2 3" xfId="2425" xr:uid="{00000000-0005-0000-0000-000019000000}"/>
    <cellStyle name="_PERSONAL_PERSONAL_3" xfId="388" xr:uid="{00000000-0005-0000-0000-00001A000000}"/>
    <cellStyle name="_PERSONAL_PERSONAL_3 2" xfId="1787" xr:uid="{00000000-0005-0000-0000-00001B000000}"/>
    <cellStyle name="_PERSONAL_PERSONAL_3 3" xfId="2426" xr:uid="{00000000-0005-0000-0000-00001C000000}"/>
    <cellStyle name="_Projeção Refrescos Guararapes" xfId="389" xr:uid="{00000000-0005-0000-0000-00001D000000}"/>
    <cellStyle name="_Projeção Refrescos Guararapes 2" xfId="1788" xr:uid="{00000000-0005-0000-0000-00001E000000}"/>
    <cellStyle name="_Projeção Refrescos Guararapes 3" xfId="2427" xr:uid="{00000000-0005-0000-0000-00001F000000}"/>
    <cellStyle name="£ BP" xfId="390" xr:uid="{00000000-0005-0000-0000-000020000000}"/>
    <cellStyle name="£ BP 2" xfId="1789" xr:uid="{00000000-0005-0000-0000-000021000000}"/>
    <cellStyle name="£ BP 3" xfId="2428" xr:uid="{00000000-0005-0000-0000-000022000000}"/>
    <cellStyle name="¥ JY" xfId="391" xr:uid="{00000000-0005-0000-0000-000023000000}"/>
    <cellStyle name="¥ JY 2" xfId="1790" xr:uid="{00000000-0005-0000-0000-000024000000}"/>
    <cellStyle name="¥ JY 3" xfId="2429" xr:uid="{00000000-0005-0000-0000-000025000000}"/>
    <cellStyle name="=C:\WINDOWS\SYSTEM32\COMMAND.COM" xfId="392" xr:uid="{00000000-0005-0000-0000-000026000000}"/>
    <cellStyle name="=C:\WINNT\SYSTEM32\COMMAND.COM" xfId="2430" xr:uid="{00000000-0005-0000-0000-000027000000}"/>
    <cellStyle name="•W€_laroux" xfId="1177" xr:uid="{00000000-0005-0000-0000-000028000000}"/>
    <cellStyle name="•W_laroux" xfId="393" xr:uid="{00000000-0005-0000-0000-000029000000}"/>
    <cellStyle name="0000" xfId="394" xr:uid="{00000000-0005-0000-0000-00002A000000}"/>
    <cellStyle name="0000 2" xfId="1791" xr:uid="{00000000-0005-0000-0000-00002B000000}"/>
    <cellStyle name="0000 3" xfId="2431" xr:uid="{00000000-0005-0000-0000-00002C000000}"/>
    <cellStyle name="000000" xfId="395" xr:uid="{00000000-0005-0000-0000-00002D000000}"/>
    <cellStyle name="000000 2" xfId="1792" xr:uid="{00000000-0005-0000-0000-00002E000000}"/>
    <cellStyle name="000000 3" xfId="2432" xr:uid="{00000000-0005-0000-0000-00002F000000}"/>
    <cellStyle name="000x" xfId="1114" xr:uid="{00000000-0005-0000-0000-000030000000}"/>
    <cellStyle name="1" xfId="396" xr:uid="{00000000-0005-0000-0000-000031000000}"/>
    <cellStyle name="1 2" xfId="1793" xr:uid="{00000000-0005-0000-0000-000032000000}"/>
    <cellStyle name="1 3" xfId="2433" xr:uid="{00000000-0005-0000-0000-000033000000}"/>
    <cellStyle name="20% - Accent1" xfId="12" xr:uid="{00000000-0005-0000-0000-000034000000}"/>
    <cellStyle name="20% - Accent1 2" xfId="1794" xr:uid="{00000000-0005-0000-0000-000035000000}"/>
    <cellStyle name="20% - Accent1 3" xfId="2434" xr:uid="{00000000-0005-0000-0000-000036000000}"/>
    <cellStyle name="20% - Accent2" xfId="16" xr:uid="{00000000-0005-0000-0000-000037000000}"/>
    <cellStyle name="20% - Accent2 2" xfId="1795" xr:uid="{00000000-0005-0000-0000-000038000000}"/>
    <cellStyle name="20% - Accent2 3" xfId="2435" xr:uid="{00000000-0005-0000-0000-000039000000}"/>
    <cellStyle name="20% - Accent3" xfId="20" xr:uid="{00000000-0005-0000-0000-00003A000000}"/>
    <cellStyle name="20% - Accent3 2" xfId="1796" xr:uid="{00000000-0005-0000-0000-00003B000000}"/>
    <cellStyle name="20% - Accent3 3" xfId="2436" xr:uid="{00000000-0005-0000-0000-00003C000000}"/>
    <cellStyle name="20% - Accent4" xfId="24" xr:uid="{00000000-0005-0000-0000-00003D000000}"/>
    <cellStyle name="20% - Accent4 2" xfId="1797" xr:uid="{00000000-0005-0000-0000-00003E000000}"/>
    <cellStyle name="20% - Accent4 3" xfId="2437" xr:uid="{00000000-0005-0000-0000-00003F000000}"/>
    <cellStyle name="20% - Accent5" xfId="28" xr:uid="{00000000-0005-0000-0000-000040000000}"/>
    <cellStyle name="20% - Accent5 2" xfId="1798" xr:uid="{00000000-0005-0000-0000-000041000000}"/>
    <cellStyle name="20% - Accent5 3" xfId="2438" xr:uid="{00000000-0005-0000-0000-000042000000}"/>
    <cellStyle name="20% - Accent6" xfId="32" xr:uid="{00000000-0005-0000-0000-000043000000}"/>
    <cellStyle name="20% - Accent6 2" xfId="1799" xr:uid="{00000000-0005-0000-0000-000044000000}"/>
    <cellStyle name="20% - Accent6 3" xfId="2439" xr:uid="{00000000-0005-0000-0000-000045000000}"/>
    <cellStyle name="20% - Ênfase1 2" xfId="281" xr:uid="{00000000-0005-0000-0000-000046000000}"/>
    <cellStyle name="20% - Ênfase1 2 2" xfId="397" xr:uid="{00000000-0005-0000-0000-000047000000}"/>
    <cellStyle name="20% - Ênfase1 2 2 2" xfId="1800" xr:uid="{00000000-0005-0000-0000-000048000000}"/>
    <cellStyle name="20% - Ênfase1 2 2 3" xfId="2441" xr:uid="{00000000-0005-0000-0000-000049000000}"/>
    <cellStyle name="20% - Ênfase1 2 3" xfId="1718" xr:uid="{00000000-0005-0000-0000-00004A000000}"/>
    <cellStyle name="20% - Ênfase1 2 3 2" xfId="2442" xr:uid="{00000000-0005-0000-0000-00004B000000}"/>
    <cellStyle name="20% - Ênfase1 2 4" xfId="2443" xr:uid="{00000000-0005-0000-0000-00004C000000}"/>
    <cellStyle name="20% - Ênfase1 2 5" xfId="2440" xr:uid="{00000000-0005-0000-0000-00004D000000}"/>
    <cellStyle name="20% - Ênfase1 2_Plan2" xfId="2444" xr:uid="{00000000-0005-0000-0000-00004E000000}"/>
    <cellStyle name="20% - Ênfase1 3" xfId="398" xr:uid="{00000000-0005-0000-0000-00004F000000}"/>
    <cellStyle name="20% - Ênfase1 3 2" xfId="1801" xr:uid="{00000000-0005-0000-0000-000050000000}"/>
    <cellStyle name="20% - Ênfase1 3 3" xfId="2445" xr:uid="{00000000-0005-0000-0000-000051000000}"/>
    <cellStyle name="20% - Ênfase1 3_Income statement" xfId="1178" xr:uid="{00000000-0005-0000-0000-000052000000}"/>
    <cellStyle name="20% - Ênfase1 4" xfId="399" xr:uid="{00000000-0005-0000-0000-000053000000}"/>
    <cellStyle name="20% - Ênfase1 4 2" xfId="1802" xr:uid="{00000000-0005-0000-0000-000054000000}"/>
    <cellStyle name="20% - Ênfase1 4 3" xfId="2446" xr:uid="{00000000-0005-0000-0000-000055000000}"/>
    <cellStyle name="20% - Ênfase1 4_Income statement" xfId="1179" xr:uid="{00000000-0005-0000-0000-000056000000}"/>
    <cellStyle name="20% - Ênfase1 5" xfId="400" xr:uid="{00000000-0005-0000-0000-000057000000}"/>
    <cellStyle name="20% - Ênfase1 5 2" xfId="1803" xr:uid="{00000000-0005-0000-0000-000058000000}"/>
    <cellStyle name="20% - Ênfase1 5 3" xfId="2447" xr:uid="{00000000-0005-0000-0000-000059000000}"/>
    <cellStyle name="20% - Ênfase1 5_Income statement" xfId="1180" xr:uid="{00000000-0005-0000-0000-00005A000000}"/>
    <cellStyle name="20% - Ênfase1 6" xfId="401" xr:uid="{00000000-0005-0000-0000-00005B000000}"/>
    <cellStyle name="20% - Ênfase1 6 2" xfId="1804" xr:uid="{00000000-0005-0000-0000-00005C000000}"/>
    <cellStyle name="20% - Ênfase1 6 3" xfId="2448" xr:uid="{00000000-0005-0000-0000-00005D000000}"/>
    <cellStyle name="20% - Ênfase1 6_Income statement" xfId="1181" xr:uid="{00000000-0005-0000-0000-00005E000000}"/>
    <cellStyle name="20% - Ênfase1 7" xfId="1527" xr:uid="{00000000-0005-0000-0000-00005F000000}"/>
    <cellStyle name="20% - Ênfase1 7 2" xfId="5078" xr:uid="{00000000-0005-0000-0000-000060000000}"/>
    <cellStyle name="20% - Ênfase1 8" xfId="4199" xr:uid="{00000000-0005-0000-0000-000061000000}"/>
    <cellStyle name="20% - Ênfase2 2" xfId="282" xr:uid="{00000000-0005-0000-0000-000062000000}"/>
    <cellStyle name="20% - Ênfase2 2 2" xfId="402" xr:uid="{00000000-0005-0000-0000-000063000000}"/>
    <cellStyle name="20% - Ênfase2 2 2 2" xfId="1805" xr:uid="{00000000-0005-0000-0000-000064000000}"/>
    <cellStyle name="20% - Ênfase2 2 2 3" xfId="2450" xr:uid="{00000000-0005-0000-0000-000065000000}"/>
    <cellStyle name="20% - Ênfase2 2 3" xfId="1719" xr:uid="{00000000-0005-0000-0000-000066000000}"/>
    <cellStyle name="20% - Ênfase2 2 3 2" xfId="2451" xr:uid="{00000000-0005-0000-0000-000067000000}"/>
    <cellStyle name="20% - Ênfase2 2 4" xfId="2452" xr:uid="{00000000-0005-0000-0000-000068000000}"/>
    <cellStyle name="20% - Ênfase2 2 5" xfId="2449" xr:uid="{00000000-0005-0000-0000-000069000000}"/>
    <cellStyle name="20% - Ênfase2 2_Plan2" xfId="2453" xr:uid="{00000000-0005-0000-0000-00006A000000}"/>
    <cellStyle name="20% - Ênfase2 3" xfId="403" xr:uid="{00000000-0005-0000-0000-00006B000000}"/>
    <cellStyle name="20% - Ênfase2 3 2" xfId="1806" xr:uid="{00000000-0005-0000-0000-00006C000000}"/>
    <cellStyle name="20% - Ênfase2 3 3" xfId="2454" xr:uid="{00000000-0005-0000-0000-00006D000000}"/>
    <cellStyle name="20% - Ênfase2 3_Income statement" xfId="1182" xr:uid="{00000000-0005-0000-0000-00006E000000}"/>
    <cellStyle name="20% - Ênfase2 4" xfId="404" xr:uid="{00000000-0005-0000-0000-00006F000000}"/>
    <cellStyle name="20% - Ênfase2 4 2" xfId="1807" xr:uid="{00000000-0005-0000-0000-000070000000}"/>
    <cellStyle name="20% - Ênfase2 4 3" xfId="2455" xr:uid="{00000000-0005-0000-0000-000071000000}"/>
    <cellStyle name="20% - Ênfase2 4_Income statement" xfId="1183" xr:uid="{00000000-0005-0000-0000-000072000000}"/>
    <cellStyle name="20% - Ênfase2 5" xfId="405" xr:uid="{00000000-0005-0000-0000-000073000000}"/>
    <cellStyle name="20% - Ênfase2 5 2" xfId="1808" xr:uid="{00000000-0005-0000-0000-000074000000}"/>
    <cellStyle name="20% - Ênfase2 5 3" xfId="2456" xr:uid="{00000000-0005-0000-0000-000075000000}"/>
    <cellStyle name="20% - Ênfase2 5_Income statement" xfId="1184" xr:uid="{00000000-0005-0000-0000-000076000000}"/>
    <cellStyle name="20% - Ênfase2 6" xfId="406" xr:uid="{00000000-0005-0000-0000-000077000000}"/>
    <cellStyle name="20% - Ênfase2 6 2" xfId="1809" xr:uid="{00000000-0005-0000-0000-000078000000}"/>
    <cellStyle name="20% - Ênfase2 6 3" xfId="2457" xr:uid="{00000000-0005-0000-0000-000079000000}"/>
    <cellStyle name="20% - Ênfase2 6_Income statement" xfId="1185" xr:uid="{00000000-0005-0000-0000-00007A000000}"/>
    <cellStyle name="20% - Ênfase2 7" xfId="1531" xr:uid="{00000000-0005-0000-0000-00007B000000}"/>
    <cellStyle name="20% - Ênfase2 7 2" xfId="5082" xr:uid="{00000000-0005-0000-0000-00007C000000}"/>
    <cellStyle name="20% - Ênfase2 8" xfId="4203" xr:uid="{00000000-0005-0000-0000-00007D000000}"/>
    <cellStyle name="20% - Ênfase3 2" xfId="283" xr:uid="{00000000-0005-0000-0000-00007E000000}"/>
    <cellStyle name="20% - Ênfase3 2 2" xfId="407" xr:uid="{00000000-0005-0000-0000-00007F000000}"/>
    <cellStyle name="20% - Ênfase3 2 2 2" xfId="1810" xr:uid="{00000000-0005-0000-0000-000080000000}"/>
    <cellStyle name="20% - Ênfase3 2 2 3" xfId="2459" xr:uid="{00000000-0005-0000-0000-000081000000}"/>
    <cellStyle name="20% - Ênfase3 2 3" xfId="1720" xr:uid="{00000000-0005-0000-0000-000082000000}"/>
    <cellStyle name="20% - Ênfase3 2 3 2" xfId="2460" xr:uid="{00000000-0005-0000-0000-000083000000}"/>
    <cellStyle name="20% - Ênfase3 2 4" xfId="2461" xr:uid="{00000000-0005-0000-0000-000084000000}"/>
    <cellStyle name="20% - Ênfase3 2 5" xfId="2458" xr:uid="{00000000-0005-0000-0000-000085000000}"/>
    <cellStyle name="20% - Ênfase3 2_Plan2" xfId="2462" xr:uid="{00000000-0005-0000-0000-000086000000}"/>
    <cellStyle name="20% - Ênfase3 3" xfId="408" xr:uid="{00000000-0005-0000-0000-000087000000}"/>
    <cellStyle name="20% - Ênfase3 3 2" xfId="1811" xr:uid="{00000000-0005-0000-0000-000088000000}"/>
    <cellStyle name="20% - Ênfase3 3 3" xfId="2463" xr:uid="{00000000-0005-0000-0000-000089000000}"/>
    <cellStyle name="20% - Ênfase3 3_Income statement" xfId="1186" xr:uid="{00000000-0005-0000-0000-00008A000000}"/>
    <cellStyle name="20% - Ênfase3 4" xfId="409" xr:uid="{00000000-0005-0000-0000-00008B000000}"/>
    <cellStyle name="20% - Ênfase3 4 2" xfId="1812" xr:uid="{00000000-0005-0000-0000-00008C000000}"/>
    <cellStyle name="20% - Ênfase3 4 3" xfId="2464" xr:uid="{00000000-0005-0000-0000-00008D000000}"/>
    <cellStyle name="20% - Ênfase3 4_Income statement" xfId="1187" xr:uid="{00000000-0005-0000-0000-00008E000000}"/>
    <cellStyle name="20% - Ênfase3 5" xfId="410" xr:uid="{00000000-0005-0000-0000-00008F000000}"/>
    <cellStyle name="20% - Ênfase3 5 2" xfId="1813" xr:uid="{00000000-0005-0000-0000-000090000000}"/>
    <cellStyle name="20% - Ênfase3 5 3" xfId="2465" xr:uid="{00000000-0005-0000-0000-000091000000}"/>
    <cellStyle name="20% - Ênfase3 5_Income statement" xfId="1188" xr:uid="{00000000-0005-0000-0000-000092000000}"/>
    <cellStyle name="20% - Ênfase3 6" xfId="411" xr:uid="{00000000-0005-0000-0000-000093000000}"/>
    <cellStyle name="20% - Ênfase3 6 2" xfId="1814" xr:uid="{00000000-0005-0000-0000-000094000000}"/>
    <cellStyle name="20% - Ênfase3 6 3" xfId="2466" xr:uid="{00000000-0005-0000-0000-000095000000}"/>
    <cellStyle name="20% - Ênfase3 6_Income statement" xfId="1189" xr:uid="{00000000-0005-0000-0000-000096000000}"/>
    <cellStyle name="20% - Ênfase3 7" xfId="1535" xr:uid="{00000000-0005-0000-0000-000097000000}"/>
    <cellStyle name="20% - Ênfase3 7 2" xfId="5086" xr:uid="{00000000-0005-0000-0000-000098000000}"/>
    <cellStyle name="20% - Ênfase3 8" xfId="4207" xr:uid="{00000000-0005-0000-0000-000099000000}"/>
    <cellStyle name="20% - Ênfase4 2" xfId="284" xr:uid="{00000000-0005-0000-0000-00009A000000}"/>
    <cellStyle name="20% - Ênfase4 2 2" xfId="412" xr:uid="{00000000-0005-0000-0000-00009B000000}"/>
    <cellStyle name="20% - Ênfase4 2 2 2" xfId="1815" xr:uid="{00000000-0005-0000-0000-00009C000000}"/>
    <cellStyle name="20% - Ênfase4 2 2 3" xfId="2468" xr:uid="{00000000-0005-0000-0000-00009D000000}"/>
    <cellStyle name="20% - Ênfase4 2 3" xfId="1721" xr:uid="{00000000-0005-0000-0000-00009E000000}"/>
    <cellStyle name="20% - Ênfase4 2 3 2" xfId="2469" xr:uid="{00000000-0005-0000-0000-00009F000000}"/>
    <cellStyle name="20% - Ênfase4 2 4" xfId="2470" xr:uid="{00000000-0005-0000-0000-0000A0000000}"/>
    <cellStyle name="20% - Ênfase4 2 5" xfId="2467" xr:uid="{00000000-0005-0000-0000-0000A1000000}"/>
    <cellStyle name="20% - Ênfase4 2_Plan2" xfId="2471" xr:uid="{00000000-0005-0000-0000-0000A2000000}"/>
    <cellStyle name="20% - Ênfase4 3" xfId="413" xr:uid="{00000000-0005-0000-0000-0000A3000000}"/>
    <cellStyle name="20% - Ênfase4 3 2" xfId="1816" xr:uid="{00000000-0005-0000-0000-0000A4000000}"/>
    <cellStyle name="20% - Ênfase4 3 3" xfId="2472" xr:uid="{00000000-0005-0000-0000-0000A5000000}"/>
    <cellStyle name="20% - Ênfase4 3_Income statement" xfId="1190" xr:uid="{00000000-0005-0000-0000-0000A6000000}"/>
    <cellStyle name="20% - Ênfase4 4" xfId="414" xr:uid="{00000000-0005-0000-0000-0000A7000000}"/>
    <cellStyle name="20% - Ênfase4 4 2" xfId="1817" xr:uid="{00000000-0005-0000-0000-0000A8000000}"/>
    <cellStyle name="20% - Ênfase4 4 3" xfId="2473" xr:uid="{00000000-0005-0000-0000-0000A9000000}"/>
    <cellStyle name="20% - Ênfase4 4_Income statement" xfId="1191" xr:uid="{00000000-0005-0000-0000-0000AA000000}"/>
    <cellStyle name="20% - Ênfase4 5" xfId="415" xr:uid="{00000000-0005-0000-0000-0000AB000000}"/>
    <cellStyle name="20% - Ênfase4 5 2" xfId="1818" xr:uid="{00000000-0005-0000-0000-0000AC000000}"/>
    <cellStyle name="20% - Ênfase4 5 3" xfId="2474" xr:uid="{00000000-0005-0000-0000-0000AD000000}"/>
    <cellStyle name="20% - Ênfase4 5_Income statement" xfId="1192" xr:uid="{00000000-0005-0000-0000-0000AE000000}"/>
    <cellStyle name="20% - Ênfase4 6" xfId="416" xr:uid="{00000000-0005-0000-0000-0000AF000000}"/>
    <cellStyle name="20% - Ênfase4 6 2" xfId="1819" xr:uid="{00000000-0005-0000-0000-0000B0000000}"/>
    <cellStyle name="20% - Ênfase4 6 3" xfId="2475" xr:uid="{00000000-0005-0000-0000-0000B1000000}"/>
    <cellStyle name="20% - Ênfase4 6_Income statement" xfId="1193" xr:uid="{00000000-0005-0000-0000-0000B2000000}"/>
    <cellStyle name="20% - Ênfase4 7" xfId="1539" xr:uid="{00000000-0005-0000-0000-0000B3000000}"/>
    <cellStyle name="20% - Ênfase4 7 2" xfId="5090" xr:uid="{00000000-0005-0000-0000-0000B4000000}"/>
    <cellStyle name="20% - Ênfase4 8" xfId="4211" xr:uid="{00000000-0005-0000-0000-0000B5000000}"/>
    <cellStyle name="20% - Ênfase5 2" xfId="285" xr:uid="{00000000-0005-0000-0000-0000B6000000}"/>
    <cellStyle name="20% - Ênfase5 2 2" xfId="417" xr:uid="{00000000-0005-0000-0000-0000B7000000}"/>
    <cellStyle name="20% - Ênfase5 2 2 2" xfId="1820" xr:uid="{00000000-0005-0000-0000-0000B8000000}"/>
    <cellStyle name="20% - Ênfase5 2 2 3" xfId="2477" xr:uid="{00000000-0005-0000-0000-0000B9000000}"/>
    <cellStyle name="20% - Ênfase5 2 3" xfId="1722" xr:uid="{00000000-0005-0000-0000-0000BA000000}"/>
    <cellStyle name="20% - Ênfase5 2 3 2" xfId="2478" xr:uid="{00000000-0005-0000-0000-0000BB000000}"/>
    <cellStyle name="20% - Ênfase5 2 4" xfId="2479" xr:uid="{00000000-0005-0000-0000-0000BC000000}"/>
    <cellStyle name="20% - Ênfase5 2 5" xfId="2476" xr:uid="{00000000-0005-0000-0000-0000BD000000}"/>
    <cellStyle name="20% - Ênfase5 2_Plan2" xfId="2480" xr:uid="{00000000-0005-0000-0000-0000BE000000}"/>
    <cellStyle name="20% - Ênfase5 3" xfId="418" xr:uid="{00000000-0005-0000-0000-0000BF000000}"/>
    <cellStyle name="20% - Ênfase5 3 2" xfId="1821" xr:uid="{00000000-0005-0000-0000-0000C0000000}"/>
    <cellStyle name="20% - Ênfase5 3 3" xfId="2481" xr:uid="{00000000-0005-0000-0000-0000C1000000}"/>
    <cellStyle name="20% - Ênfase5 3_Income statement" xfId="1194" xr:uid="{00000000-0005-0000-0000-0000C2000000}"/>
    <cellStyle name="20% - Ênfase5 4" xfId="419" xr:uid="{00000000-0005-0000-0000-0000C3000000}"/>
    <cellStyle name="20% - Ênfase5 4 2" xfId="1822" xr:uid="{00000000-0005-0000-0000-0000C4000000}"/>
    <cellStyle name="20% - Ênfase5 4 3" xfId="2482" xr:uid="{00000000-0005-0000-0000-0000C5000000}"/>
    <cellStyle name="20% - Ênfase5 4_Income statement" xfId="1195" xr:uid="{00000000-0005-0000-0000-0000C6000000}"/>
    <cellStyle name="20% - Ênfase5 5" xfId="420" xr:uid="{00000000-0005-0000-0000-0000C7000000}"/>
    <cellStyle name="20% - Ênfase5 5 2" xfId="1823" xr:uid="{00000000-0005-0000-0000-0000C8000000}"/>
    <cellStyle name="20% - Ênfase5 5 3" xfId="2483" xr:uid="{00000000-0005-0000-0000-0000C9000000}"/>
    <cellStyle name="20% - Ênfase5 5_Income statement" xfId="1196" xr:uid="{00000000-0005-0000-0000-0000CA000000}"/>
    <cellStyle name="20% - Ênfase5 6" xfId="421" xr:uid="{00000000-0005-0000-0000-0000CB000000}"/>
    <cellStyle name="20% - Ênfase5 6 2" xfId="1824" xr:uid="{00000000-0005-0000-0000-0000CC000000}"/>
    <cellStyle name="20% - Ênfase5 6 3" xfId="2484" xr:uid="{00000000-0005-0000-0000-0000CD000000}"/>
    <cellStyle name="20% - Ênfase5 6_Income statement" xfId="1197" xr:uid="{00000000-0005-0000-0000-0000CE000000}"/>
    <cellStyle name="20% - Ênfase5 7" xfId="1543" xr:uid="{00000000-0005-0000-0000-0000CF000000}"/>
    <cellStyle name="20% - Ênfase5 7 2" xfId="5094" xr:uid="{00000000-0005-0000-0000-0000D0000000}"/>
    <cellStyle name="20% - Ênfase5 8" xfId="4215" xr:uid="{00000000-0005-0000-0000-0000D1000000}"/>
    <cellStyle name="20% - Ênfase6 2" xfId="286" xr:uid="{00000000-0005-0000-0000-0000D2000000}"/>
    <cellStyle name="20% - Ênfase6 2 2" xfId="422" xr:uid="{00000000-0005-0000-0000-0000D3000000}"/>
    <cellStyle name="20% - Ênfase6 2 2 2" xfId="1825" xr:uid="{00000000-0005-0000-0000-0000D4000000}"/>
    <cellStyle name="20% - Ênfase6 2 2 3" xfId="2486" xr:uid="{00000000-0005-0000-0000-0000D5000000}"/>
    <cellStyle name="20% - Ênfase6 2 3" xfId="1723" xr:uid="{00000000-0005-0000-0000-0000D6000000}"/>
    <cellStyle name="20% - Ênfase6 2 3 2" xfId="2487" xr:uid="{00000000-0005-0000-0000-0000D7000000}"/>
    <cellStyle name="20% - Ênfase6 2 4" xfId="2488" xr:uid="{00000000-0005-0000-0000-0000D8000000}"/>
    <cellStyle name="20% - Ênfase6 2 5" xfId="2485" xr:uid="{00000000-0005-0000-0000-0000D9000000}"/>
    <cellStyle name="20% - Ênfase6 2_Plan2" xfId="2489" xr:uid="{00000000-0005-0000-0000-0000DA000000}"/>
    <cellStyle name="20% - Ênfase6 3" xfId="423" xr:uid="{00000000-0005-0000-0000-0000DB000000}"/>
    <cellStyle name="20% - Ênfase6 3 2" xfId="1826" xr:uid="{00000000-0005-0000-0000-0000DC000000}"/>
    <cellStyle name="20% - Ênfase6 3 3" xfId="2490" xr:uid="{00000000-0005-0000-0000-0000DD000000}"/>
    <cellStyle name="20% - Ênfase6 3_Income statement" xfId="1198" xr:uid="{00000000-0005-0000-0000-0000DE000000}"/>
    <cellStyle name="20% - Ênfase6 4" xfId="424" xr:uid="{00000000-0005-0000-0000-0000DF000000}"/>
    <cellStyle name="20% - Ênfase6 4 2" xfId="1827" xr:uid="{00000000-0005-0000-0000-0000E0000000}"/>
    <cellStyle name="20% - Ênfase6 4 3" xfId="2491" xr:uid="{00000000-0005-0000-0000-0000E1000000}"/>
    <cellStyle name="20% - Ênfase6 4_Income statement" xfId="1199" xr:uid="{00000000-0005-0000-0000-0000E2000000}"/>
    <cellStyle name="20% - Ênfase6 5" xfId="425" xr:uid="{00000000-0005-0000-0000-0000E3000000}"/>
    <cellStyle name="20% - Ênfase6 5 2" xfId="1828" xr:uid="{00000000-0005-0000-0000-0000E4000000}"/>
    <cellStyle name="20% - Ênfase6 5 3" xfId="2492" xr:uid="{00000000-0005-0000-0000-0000E5000000}"/>
    <cellStyle name="20% - Ênfase6 5_Income statement" xfId="1200" xr:uid="{00000000-0005-0000-0000-0000E6000000}"/>
    <cellStyle name="20% - Ênfase6 6" xfId="426" xr:uid="{00000000-0005-0000-0000-0000E7000000}"/>
    <cellStyle name="20% - Ênfase6 6 2" xfId="1829" xr:uid="{00000000-0005-0000-0000-0000E8000000}"/>
    <cellStyle name="20% - Ênfase6 6 3" xfId="2493" xr:uid="{00000000-0005-0000-0000-0000E9000000}"/>
    <cellStyle name="20% - Ênfase6 6_Income statement" xfId="1201" xr:uid="{00000000-0005-0000-0000-0000EA000000}"/>
    <cellStyle name="20% - Ênfase6 7" xfId="1547" xr:uid="{00000000-0005-0000-0000-0000EB000000}"/>
    <cellStyle name="20% - Ênfase6 7 2" xfId="5098" xr:uid="{00000000-0005-0000-0000-0000EC000000}"/>
    <cellStyle name="20% - Ênfase6 8" xfId="4219" xr:uid="{00000000-0005-0000-0000-0000ED000000}"/>
    <cellStyle name="40% - Accent1" xfId="13" xr:uid="{00000000-0005-0000-0000-0000EE000000}"/>
    <cellStyle name="40% - Accent1 2" xfId="1830" xr:uid="{00000000-0005-0000-0000-0000EF000000}"/>
    <cellStyle name="40% - Accent1 3" xfId="2494" xr:uid="{00000000-0005-0000-0000-0000F0000000}"/>
    <cellStyle name="40% - Accent2" xfId="17" xr:uid="{00000000-0005-0000-0000-0000F1000000}"/>
    <cellStyle name="40% - Accent2 2" xfId="1831" xr:uid="{00000000-0005-0000-0000-0000F2000000}"/>
    <cellStyle name="40% - Accent2 3" xfId="2495" xr:uid="{00000000-0005-0000-0000-0000F3000000}"/>
    <cellStyle name="40% - Accent3" xfId="21" xr:uid="{00000000-0005-0000-0000-0000F4000000}"/>
    <cellStyle name="40% - Accent3 2" xfId="1832" xr:uid="{00000000-0005-0000-0000-0000F5000000}"/>
    <cellStyle name="40% - Accent3 3" xfId="2496" xr:uid="{00000000-0005-0000-0000-0000F6000000}"/>
    <cellStyle name="40% - Accent4" xfId="25" xr:uid="{00000000-0005-0000-0000-0000F7000000}"/>
    <cellStyle name="40% - Accent4 2" xfId="1833" xr:uid="{00000000-0005-0000-0000-0000F8000000}"/>
    <cellStyle name="40% - Accent4 3" xfId="2497" xr:uid="{00000000-0005-0000-0000-0000F9000000}"/>
    <cellStyle name="40% - Accent5" xfId="29" xr:uid="{00000000-0005-0000-0000-0000FA000000}"/>
    <cellStyle name="40% - Accent5 2" xfId="1834" xr:uid="{00000000-0005-0000-0000-0000FB000000}"/>
    <cellStyle name="40% - Accent5 3" xfId="2498" xr:uid="{00000000-0005-0000-0000-0000FC000000}"/>
    <cellStyle name="40% - Accent6" xfId="33" xr:uid="{00000000-0005-0000-0000-0000FD000000}"/>
    <cellStyle name="40% - Accent6 2" xfId="1835" xr:uid="{00000000-0005-0000-0000-0000FE000000}"/>
    <cellStyle name="40% - Accent6 3" xfId="2499" xr:uid="{00000000-0005-0000-0000-0000FF000000}"/>
    <cellStyle name="40% - Ênfase1 2" xfId="287" xr:uid="{00000000-0005-0000-0000-000000010000}"/>
    <cellStyle name="40% - Ênfase1 2 2" xfId="427" xr:uid="{00000000-0005-0000-0000-000001010000}"/>
    <cellStyle name="40% - Ênfase1 2 2 2" xfId="1836" xr:uid="{00000000-0005-0000-0000-000002010000}"/>
    <cellStyle name="40% - Ênfase1 2 2 3" xfId="2501" xr:uid="{00000000-0005-0000-0000-000003010000}"/>
    <cellStyle name="40% - Ênfase1 2 3" xfId="1724" xr:uid="{00000000-0005-0000-0000-000004010000}"/>
    <cellStyle name="40% - Ênfase1 2 3 2" xfId="2502" xr:uid="{00000000-0005-0000-0000-000005010000}"/>
    <cellStyle name="40% - Ênfase1 2 4" xfId="2503" xr:uid="{00000000-0005-0000-0000-000006010000}"/>
    <cellStyle name="40% - Ênfase1 2 5" xfId="2500" xr:uid="{00000000-0005-0000-0000-000007010000}"/>
    <cellStyle name="40% - Ênfase1 2_Plan2" xfId="2504" xr:uid="{00000000-0005-0000-0000-000008010000}"/>
    <cellStyle name="40% - Ênfase1 3" xfId="428" xr:uid="{00000000-0005-0000-0000-000009010000}"/>
    <cellStyle name="40% - Ênfase1 3 2" xfId="1837" xr:uid="{00000000-0005-0000-0000-00000A010000}"/>
    <cellStyle name="40% - Ênfase1 3 3" xfId="2505" xr:uid="{00000000-0005-0000-0000-00000B010000}"/>
    <cellStyle name="40% - Ênfase1 3_Income statement" xfId="1202" xr:uid="{00000000-0005-0000-0000-00000C010000}"/>
    <cellStyle name="40% - Ênfase1 4" xfId="429" xr:uid="{00000000-0005-0000-0000-00000D010000}"/>
    <cellStyle name="40% - Ênfase1 4 2" xfId="1838" xr:uid="{00000000-0005-0000-0000-00000E010000}"/>
    <cellStyle name="40% - Ênfase1 4 3" xfId="2506" xr:uid="{00000000-0005-0000-0000-00000F010000}"/>
    <cellStyle name="40% - Ênfase1 4_Income statement" xfId="1203" xr:uid="{00000000-0005-0000-0000-000010010000}"/>
    <cellStyle name="40% - Ênfase1 5" xfId="430" xr:uid="{00000000-0005-0000-0000-000011010000}"/>
    <cellStyle name="40% - Ênfase1 5 2" xfId="1839" xr:uid="{00000000-0005-0000-0000-000012010000}"/>
    <cellStyle name="40% - Ênfase1 5 3" xfId="2507" xr:uid="{00000000-0005-0000-0000-000013010000}"/>
    <cellStyle name="40% - Ênfase1 5_Income statement" xfId="1204" xr:uid="{00000000-0005-0000-0000-000014010000}"/>
    <cellStyle name="40% - Ênfase1 6" xfId="431" xr:uid="{00000000-0005-0000-0000-000015010000}"/>
    <cellStyle name="40% - Ênfase1 6 2" xfId="1840" xr:uid="{00000000-0005-0000-0000-000016010000}"/>
    <cellStyle name="40% - Ênfase1 6 3" xfId="2508" xr:uid="{00000000-0005-0000-0000-000017010000}"/>
    <cellStyle name="40% - Ênfase1 6_Income statement" xfId="1205" xr:uid="{00000000-0005-0000-0000-000018010000}"/>
    <cellStyle name="40% - Ênfase1 7" xfId="1528" xr:uid="{00000000-0005-0000-0000-000019010000}"/>
    <cellStyle name="40% - Ênfase1 7 2" xfId="5079" xr:uid="{00000000-0005-0000-0000-00001A010000}"/>
    <cellStyle name="40% - Ênfase1 8" xfId="4200" xr:uid="{00000000-0005-0000-0000-00001B010000}"/>
    <cellStyle name="40% - Ênfase2 2" xfId="288" xr:uid="{00000000-0005-0000-0000-00001C010000}"/>
    <cellStyle name="40% - Ênfase2 2 2" xfId="432" xr:uid="{00000000-0005-0000-0000-00001D010000}"/>
    <cellStyle name="40% - Ênfase2 2 2 2" xfId="1841" xr:uid="{00000000-0005-0000-0000-00001E010000}"/>
    <cellStyle name="40% - Ênfase2 2 2 3" xfId="2510" xr:uid="{00000000-0005-0000-0000-00001F010000}"/>
    <cellStyle name="40% - Ênfase2 2 3" xfId="1725" xr:uid="{00000000-0005-0000-0000-000020010000}"/>
    <cellStyle name="40% - Ênfase2 2 3 2" xfId="2511" xr:uid="{00000000-0005-0000-0000-000021010000}"/>
    <cellStyle name="40% - Ênfase2 2 4" xfId="2512" xr:uid="{00000000-0005-0000-0000-000022010000}"/>
    <cellStyle name="40% - Ênfase2 2 5" xfId="2509" xr:uid="{00000000-0005-0000-0000-000023010000}"/>
    <cellStyle name="40% - Ênfase2 2_Plan2" xfId="2513" xr:uid="{00000000-0005-0000-0000-000024010000}"/>
    <cellStyle name="40% - Ênfase2 3" xfId="433" xr:uid="{00000000-0005-0000-0000-000025010000}"/>
    <cellStyle name="40% - Ênfase2 3 2" xfId="1842" xr:uid="{00000000-0005-0000-0000-000026010000}"/>
    <cellStyle name="40% - Ênfase2 3 3" xfId="2514" xr:uid="{00000000-0005-0000-0000-000027010000}"/>
    <cellStyle name="40% - Ênfase2 3_Income statement" xfId="1206" xr:uid="{00000000-0005-0000-0000-000028010000}"/>
    <cellStyle name="40% - Ênfase2 4" xfId="434" xr:uid="{00000000-0005-0000-0000-000029010000}"/>
    <cellStyle name="40% - Ênfase2 4 2" xfId="1843" xr:uid="{00000000-0005-0000-0000-00002A010000}"/>
    <cellStyle name="40% - Ênfase2 4 3" xfId="2515" xr:uid="{00000000-0005-0000-0000-00002B010000}"/>
    <cellStyle name="40% - Ênfase2 4_Income statement" xfId="1207" xr:uid="{00000000-0005-0000-0000-00002C010000}"/>
    <cellStyle name="40% - Ênfase2 5" xfId="435" xr:uid="{00000000-0005-0000-0000-00002D010000}"/>
    <cellStyle name="40% - Ênfase2 5 2" xfId="1844" xr:uid="{00000000-0005-0000-0000-00002E010000}"/>
    <cellStyle name="40% - Ênfase2 5 3" xfId="2516" xr:uid="{00000000-0005-0000-0000-00002F010000}"/>
    <cellStyle name="40% - Ênfase2 5_Income statement" xfId="1208" xr:uid="{00000000-0005-0000-0000-000030010000}"/>
    <cellStyle name="40% - Ênfase2 6" xfId="436" xr:uid="{00000000-0005-0000-0000-000031010000}"/>
    <cellStyle name="40% - Ênfase2 6 2" xfId="1845" xr:uid="{00000000-0005-0000-0000-000032010000}"/>
    <cellStyle name="40% - Ênfase2 6 3" xfId="2517" xr:uid="{00000000-0005-0000-0000-000033010000}"/>
    <cellStyle name="40% - Ênfase2 6_Income statement" xfId="1209" xr:uid="{00000000-0005-0000-0000-000034010000}"/>
    <cellStyle name="40% - Ênfase2 7" xfId="1532" xr:uid="{00000000-0005-0000-0000-000035010000}"/>
    <cellStyle name="40% - Ênfase2 7 2" xfId="5083" xr:uid="{00000000-0005-0000-0000-000036010000}"/>
    <cellStyle name="40% - Ênfase2 8" xfId="4204" xr:uid="{00000000-0005-0000-0000-000037010000}"/>
    <cellStyle name="40% - Ênfase3 2" xfId="289" xr:uid="{00000000-0005-0000-0000-000038010000}"/>
    <cellStyle name="40% - Ênfase3 2 2" xfId="437" xr:uid="{00000000-0005-0000-0000-000039010000}"/>
    <cellStyle name="40% - Ênfase3 2 2 2" xfId="1846" xr:uid="{00000000-0005-0000-0000-00003A010000}"/>
    <cellStyle name="40% - Ênfase3 2 2 3" xfId="2519" xr:uid="{00000000-0005-0000-0000-00003B010000}"/>
    <cellStyle name="40% - Ênfase3 2 3" xfId="1726" xr:uid="{00000000-0005-0000-0000-00003C010000}"/>
    <cellStyle name="40% - Ênfase3 2 3 2" xfId="2520" xr:uid="{00000000-0005-0000-0000-00003D010000}"/>
    <cellStyle name="40% - Ênfase3 2 4" xfId="2521" xr:uid="{00000000-0005-0000-0000-00003E010000}"/>
    <cellStyle name="40% - Ênfase3 2 5" xfId="2518" xr:uid="{00000000-0005-0000-0000-00003F010000}"/>
    <cellStyle name="40% - Ênfase3 2_Plan2" xfId="2522" xr:uid="{00000000-0005-0000-0000-000040010000}"/>
    <cellStyle name="40% - Ênfase3 3" xfId="438" xr:uid="{00000000-0005-0000-0000-000041010000}"/>
    <cellStyle name="40% - Ênfase3 3 2" xfId="1847" xr:uid="{00000000-0005-0000-0000-000042010000}"/>
    <cellStyle name="40% - Ênfase3 3 3" xfId="2523" xr:uid="{00000000-0005-0000-0000-000043010000}"/>
    <cellStyle name="40% - Ênfase3 3_Income statement" xfId="1210" xr:uid="{00000000-0005-0000-0000-000044010000}"/>
    <cellStyle name="40% - Ênfase3 4" xfId="439" xr:uid="{00000000-0005-0000-0000-000045010000}"/>
    <cellStyle name="40% - Ênfase3 4 2" xfId="1848" xr:uid="{00000000-0005-0000-0000-000046010000}"/>
    <cellStyle name="40% - Ênfase3 4 3" xfId="2524" xr:uid="{00000000-0005-0000-0000-000047010000}"/>
    <cellStyle name="40% - Ênfase3 4_Income statement" xfId="1211" xr:uid="{00000000-0005-0000-0000-000048010000}"/>
    <cellStyle name="40% - Ênfase3 5" xfId="440" xr:uid="{00000000-0005-0000-0000-000049010000}"/>
    <cellStyle name="40% - Ênfase3 5 2" xfId="1849" xr:uid="{00000000-0005-0000-0000-00004A010000}"/>
    <cellStyle name="40% - Ênfase3 5 3" xfId="2525" xr:uid="{00000000-0005-0000-0000-00004B010000}"/>
    <cellStyle name="40% - Ênfase3 5_Income statement" xfId="1212" xr:uid="{00000000-0005-0000-0000-00004C010000}"/>
    <cellStyle name="40% - Ênfase3 6" xfId="441" xr:uid="{00000000-0005-0000-0000-00004D010000}"/>
    <cellStyle name="40% - Ênfase3 6 2" xfId="1850" xr:uid="{00000000-0005-0000-0000-00004E010000}"/>
    <cellStyle name="40% - Ênfase3 6 3" xfId="2526" xr:uid="{00000000-0005-0000-0000-00004F010000}"/>
    <cellStyle name="40% - Ênfase3 6_Income statement" xfId="1213" xr:uid="{00000000-0005-0000-0000-000050010000}"/>
    <cellStyle name="40% - Ênfase3 7" xfId="1536" xr:uid="{00000000-0005-0000-0000-000051010000}"/>
    <cellStyle name="40% - Ênfase3 7 2" xfId="5087" xr:uid="{00000000-0005-0000-0000-000052010000}"/>
    <cellStyle name="40% - Ênfase3 8" xfId="4208" xr:uid="{00000000-0005-0000-0000-000053010000}"/>
    <cellStyle name="40% - Ênfase4 2" xfId="290" xr:uid="{00000000-0005-0000-0000-000054010000}"/>
    <cellStyle name="40% - Ênfase4 2 2" xfId="442" xr:uid="{00000000-0005-0000-0000-000055010000}"/>
    <cellStyle name="40% - Ênfase4 2 2 2" xfId="1851" xr:uid="{00000000-0005-0000-0000-000056010000}"/>
    <cellStyle name="40% - Ênfase4 2 2 3" xfId="2528" xr:uid="{00000000-0005-0000-0000-000057010000}"/>
    <cellStyle name="40% - Ênfase4 2 3" xfId="1727" xr:uid="{00000000-0005-0000-0000-000058010000}"/>
    <cellStyle name="40% - Ênfase4 2 3 2" xfId="2529" xr:uid="{00000000-0005-0000-0000-000059010000}"/>
    <cellStyle name="40% - Ênfase4 2 4" xfId="2530" xr:uid="{00000000-0005-0000-0000-00005A010000}"/>
    <cellStyle name="40% - Ênfase4 2 5" xfId="2527" xr:uid="{00000000-0005-0000-0000-00005B010000}"/>
    <cellStyle name="40% - Ênfase4 2_Plan2" xfId="2531" xr:uid="{00000000-0005-0000-0000-00005C010000}"/>
    <cellStyle name="40% - Ênfase4 3" xfId="443" xr:uid="{00000000-0005-0000-0000-00005D010000}"/>
    <cellStyle name="40% - Ênfase4 3 2" xfId="1852" xr:uid="{00000000-0005-0000-0000-00005E010000}"/>
    <cellStyle name="40% - Ênfase4 3 3" xfId="2532" xr:uid="{00000000-0005-0000-0000-00005F010000}"/>
    <cellStyle name="40% - Ênfase4 3_Income statement" xfId="1214" xr:uid="{00000000-0005-0000-0000-000060010000}"/>
    <cellStyle name="40% - Ênfase4 4" xfId="444" xr:uid="{00000000-0005-0000-0000-000061010000}"/>
    <cellStyle name="40% - Ênfase4 4 2" xfId="1853" xr:uid="{00000000-0005-0000-0000-000062010000}"/>
    <cellStyle name="40% - Ênfase4 4 3" xfId="2533" xr:uid="{00000000-0005-0000-0000-000063010000}"/>
    <cellStyle name="40% - Ênfase4 4_Income statement" xfId="1215" xr:uid="{00000000-0005-0000-0000-000064010000}"/>
    <cellStyle name="40% - Ênfase4 5" xfId="445" xr:uid="{00000000-0005-0000-0000-000065010000}"/>
    <cellStyle name="40% - Ênfase4 5 2" xfId="1854" xr:uid="{00000000-0005-0000-0000-000066010000}"/>
    <cellStyle name="40% - Ênfase4 5 3" xfId="2534" xr:uid="{00000000-0005-0000-0000-000067010000}"/>
    <cellStyle name="40% - Ênfase4 5_Income statement" xfId="1216" xr:uid="{00000000-0005-0000-0000-000068010000}"/>
    <cellStyle name="40% - Ênfase4 6" xfId="446" xr:uid="{00000000-0005-0000-0000-000069010000}"/>
    <cellStyle name="40% - Ênfase4 6 2" xfId="1855" xr:uid="{00000000-0005-0000-0000-00006A010000}"/>
    <cellStyle name="40% - Ênfase4 6 3" xfId="2535" xr:uid="{00000000-0005-0000-0000-00006B010000}"/>
    <cellStyle name="40% - Ênfase4 6_Income statement" xfId="1217" xr:uid="{00000000-0005-0000-0000-00006C010000}"/>
    <cellStyle name="40% - Ênfase4 7" xfId="1540" xr:uid="{00000000-0005-0000-0000-00006D010000}"/>
    <cellStyle name="40% - Ênfase4 7 2" xfId="5091" xr:uid="{00000000-0005-0000-0000-00006E010000}"/>
    <cellStyle name="40% - Ênfase4 8" xfId="4212" xr:uid="{00000000-0005-0000-0000-00006F010000}"/>
    <cellStyle name="40% - Ênfase5 2" xfId="291" xr:uid="{00000000-0005-0000-0000-000070010000}"/>
    <cellStyle name="40% - Ênfase5 2 2" xfId="447" xr:uid="{00000000-0005-0000-0000-000071010000}"/>
    <cellStyle name="40% - Ênfase5 2 2 2" xfId="1856" xr:uid="{00000000-0005-0000-0000-000072010000}"/>
    <cellStyle name="40% - Ênfase5 2 2 3" xfId="2537" xr:uid="{00000000-0005-0000-0000-000073010000}"/>
    <cellStyle name="40% - Ênfase5 2 3" xfId="1728" xr:uid="{00000000-0005-0000-0000-000074010000}"/>
    <cellStyle name="40% - Ênfase5 2 3 2" xfId="2538" xr:uid="{00000000-0005-0000-0000-000075010000}"/>
    <cellStyle name="40% - Ênfase5 2 4" xfId="2539" xr:uid="{00000000-0005-0000-0000-000076010000}"/>
    <cellStyle name="40% - Ênfase5 2 5" xfId="2536" xr:uid="{00000000-0005-0000-0000-000077010000}"/>
    <cellStyle name="40% - Ênfase5 2_Plan2" xfId="2540" xr:uid="{00000000-0005-0000-0000-000078010000}"/>
    <cellStyle name="40% - Ênfase5 3" xfId="448" xr:uid="{00000000-0005-0000-0000-000079010000}"/>
    <cellStyle name="40% - Ênfase5 3 2" xfId="1857" xr:uid="{00000000-0005-0000-0000-00007A010000}"/>
    <cellStyle name="40% - Ênfase5 3 3" xfId="2541" xr:uid="{00000000-0005-0000-0000-00007B010000}"/>
    <cellStyle name="40% - Ênfase5 3_Income statement" xfId="1218" xr:uid="{00000000-0005-0000-0000-00007C010000}"/>
    <cellStyle name="40% - Ênfase5 4" xfId="449" xr:uid="{00000000-0005-0000-0000-00007D010000}"/>
    <cellStyle name="40% - Ênfase5 4 2" xfId="1858" xr:uid="{00000000-0005-0000-0000-00007E010000}"/>
    <cellStyle name="40% - Ênfase5 4 3" xfId="2542" xr:uid="{00000000-0005-0000-0000-00007F010000}"/>
    <cellStyle name="40% - Ênfase5 4_Income statement" xfId="1219" xr:uid="{00000000-0005-0000-0000-000080010000}"/>
    <cellStyle name="40% - Ênfase5 5" xfId="450" xr:uid="{00000000-0005-0000-0000-000081010000}"/>
    <cellStyle name="40% - Ênfase5 5 2" xfId="1859" xr:uid="{00000000-0005-0000-0000-000082010000}"/>
    <cellStyle name="40% - Ênfase5 5 3" xfId="2543" xr:uid="{00000000-0005-0000-0000-000083010000}"/>
    <cellStyle name="40% - Ênfase5 5_Income statement" xfId="1220" xr:uid="{00000000-0005-0000-0000-000084010000}"/>
    <cellStyle name="40% - Ênfase5 6" xfId="451" xr:uid="{00000000-0005-0000-0000-000085010000}"/>
    <cellStyle name="40% - Ênfase5 6 2" xfId="1860" xr:uid="{00000000-0005-0000-0000-000086010000}"/>
    <cellStyle name="40% - Ênfase5 6 3" xfId="2544" xr:uid="{00000000-0005-0000-0000-000087010000}"/>
    <cellStyle name="40% - Ênfase5 6_Income statement" xfId="1221" xr:uid="{00000000-0005-0000-0000-000088010000}"/>
    <cellStyle name="40% - Ênfase5 7" xfId="1544" xr:uid="{00000000-0005-0000-0000-000089010000}"/>
    <cellStyle name="40% - Ênfase5 7 2" xfId="5095" xr:uid="{00000000-0005-0000-0000-00008A010000}"/>
    <cellStyle name="40% - Ênfase5 8" xfId="4216" xr:uid="{00000000-0005-0000-0000-00008B010000}"/>
    <cellStyle name="40% - Ênfase6 2" xfId="292" xr:uid="{00000000-0005-0000-0000-00008C010000}"/>
    <cellStyle name="40% - Ênfase6 2 2" xfId="452" xr:uid="{00000000-0005-0000-0000-00008D010000}"/>
    <cellStyle name="40% - Ênfase6 2 2 2" xfId="1861" xr:uid="{00000000-0005-0000-0000-00008E010000}"/>
    <cellStyle name="40% - Ênfase6 2 2 3" xfId="2546" xr:uid="{00000000-0005-0000-0000-00008F010000}"/>
    <cellStyle name="40% - Ênfase6 2 3" xfId="1729" xr:uid="{00000000-0005-0000-0000-000090010000}"/>
    <cellStyle name="40% - Ênfase6 2 3 2" xfId="2547" xr:uid="{00000000-0005-0000-0000-000091010000}"/>
    <cellStyle name="40% - Ênfase6 2 4" xfId="2548" xr:uid="{00000000-0005-0000-0000-000092010000}"/>
    <cellStyle name="40% - Ênfase6 2 5" xfId="2545" xr:uid="{00000000-0005-0000-0000-000093010000}"/>
    <cellStyle name="40% - Ênfase6 2_Plan2" xfId="2549" xr:uid="{00000000-0005-0000-0000-000094010000}"/>
    <cellStyle name="40% - Ênfase6 3" xfId="453" xr:uid="{00000000-0005-0000-0000-000095010000}"/>
    <cellStyle name="40% - Ênfase6 3 2" xfId="1862" xr:uid="{00000000-0005-0000-0000-000096010000}"/>
    <cellStyle name="40% - Ênfase6 3 3" xfId="2550" xr:uid="{00000000-0005-0000-0000-000097010000}"/>
    <cellStyle name="40% - Ênfase6 3_Income statement" xfId="1222" xr:uid="{00000000-0005-0000-0000-000098010000}"/>
    <cellStyle name="40% - Ênfase6 4" xfId="454" xr:uid="{00000000-0005-0000-0000-000099010000}"/>
    <cellStyle name="40% - Ênfase6 4 2" xfId="1863" xr:uid="{00000000-0005-0000-0000-00009A010000}"/>
    <cellStyle name="40% - Ênfase6 4 3" xfId="2551" xr:uid="{00000000-0005-0000-0000-00009B010000}"/>
    <cellStyle name="40% - Ênfase6 4_Income statement" xfId="1223" xr:uid="{00000000-0005-0000-0000-00009C010000}"/>
    <cellStyle name="40% - Ênfase6 5" xfId="455" xr:uid="{00000000-0005-0000-0000-00009D010000}"/>
    <cellStyle name="40% - Ênfase6 5 2" xfId="1864" xr:uid="{00000000-0005-0000-0000-00009E010000}"/>
    <cellStyle name="40% - Ênfase6 5 3" xfId="2552" xr:uid="{00000000-0005-0000-0000-00009F010000}"/>
    <cellStyle name="40% - Ênfase6 5_Income statement" xfId="1224" xr:uid="{00000000-0005-0000-0000-0000A0010000}"/>
    <cellStyle name="40% - Ênfase6 6" xfId="456" xr:uid="{00000000-0005-0000-0000-0000A1010000}"/>
    <cellStyle name="40% - Ênfase6 6 2" xfId="1865" xr:uid="{00000000-0005-0000-0000-0000A2010000}"/>
    <cellStyle name="40% - Ênfase6 6 3" xfId="2553" xr:uid="{00000000-0005-0000-0000-0000A3010000}"/>
    <cellStyle name="40% - Ênfase6 6_Income statement" xfId="1225" xr:uid="{00000000-0005-0000-0000-0000A4010000}"/>
    <cellStyle name="40% - Ênfase6 7" xfId="1548" xr:uid="{00000000-0005-0000-0000-0000A5010000}"/>
    <cellStyle name="40% - Ênfase6 7 2" xfId="5099" xr:uid="{00000000-0005-0000-0000-0000A6010000}"/>
    <cellStyle name="40% - Ênfase6 8" xfId="4220" xr:uid="{00000000-0005-0000-0000-0000A7010000}"/>
    <cellStyle name="60% - Accent1" xfId="14" xr:uid="{00000000-0005-0000-0000-0000A8010000}"/>
    <cellStyle name="60% - Accent1 2" xfId="1866" xr:uid="{00000000-0005-0000-0000-0000A9010000}"/>
    <cellStyle name="60% - Accent1 3" xfId="2554" xr:uid="{00000000-0005-0000-0000-0000AA010000}"/>
    <cellStyle name="60% - Accent2" xfId="18" xr:uid="{00000000-0005-0000-0000-0000AB010000}"/>
    <cellStyle name="60% - Accent2 2" xfId="1867" xr:uid="{00000000-0005-0000-0000-0000AC010000}"/>
    <cellStyle name="60% - Accent2 3" xfId="2555" xr:uid="{00000000-0005-0000-0000-0000AD010000}"/>
    <cellStyle name="60% - Accent3" xfId="22" xr:uid="{00000000-0005-0000-0000-0000AE010000}"/>
    <cellStyle name="60% - Accent3 2" xfId="1868" xr:uid="{00000000-0005-0000-0000-0000AF010000}"/>
    <cellStyle name="60% - Accent3 3" xfId="2556" xr:uid="{00000000-0005-0000-0000-0000B0010000}"/>
    <cellStyle name="60% - Accent4" xfId="26" xr:uid="{00000000-0005-0000-0000-0000B1010000}"/>
    <cellStyle name="60% - Accent4 2" xfId="1869" xr:uid="{00000000-0005-0000-0000-0000B2010000}"/>
    <cellStyle name="60% - Accent4 3" xfId="2557" xr:uid="{00000000-0005-0000-0000-0000B3010000}"/>
    <cellStyle name="60% - Accent5" xfId="30" xr:uid="{00000000-0005-0000-0000-0000B4010000}"/>
    <cellStyle name="60% - Accent5 2" xfId="1870" xr:uid="{00000000-0005-0000-0000-0000B5010000}"/>
    <cellStyle name="60% - Accent5 3" xfId="2558" xr:uid="{00000000-0005-0000-0000-0000B6010000}"/>
    <cellStyle name="60% - Accent6" xfId="34" xr:uid="{00000000-0005-0000-0000-0000B7010000}"/>
    <cellStyle name="60% - Accent6 2" xfId="1871" xr:uid="{00000000-0005-0000-0000-0000B8010000}"/>
    <cellStyle name="60% - Accent6 3" xfId="2559" xr:uid="{00000000-0005-0000-0000-0000B9010000}"/>
    <cellStyle name="60% - Ênfase1 2" xfId="293" xr:uid="{00000000-0005-0000-0000-0000BA010000}"/>
    <cellStyle name="60% - Ênfase1 2 2" xfId="457" xr:uid="{00000000-0005-0000-0000-0000BB010000}"/>
    <cellStyle name="60% - Ênfase1 2 2 2" xfId="1872" xr:uid="{00000000-0005-0000-0000-0000BC010000}"/>
    <cellStyle name="60% - Ênfase1 2 2 3" xfId="2561" xr:uid="{00000000-0005-0000-0000-0000BD010000}"/>
    <cellStyle name="60% - Ênfase1 2 3" xfId="1730" xr:uid="{00000000-0005-0000-0000-0000BE010000}"/>
    <cellStyle name="60% - Ênfase1 2 3 2" xfId="2562" xr:uid="{00000000-0005-0000-0000-0000BF010000}"/>
    <cellStyle name="60% - Ênfase1 2 4" xfId="2563" xr:uid="{00000000-0005-0000-0000-0000C0010000}"/>
    <cellStyle name="60% - Ênfase1 2 5" xfId="2560" xr:uid="{00000000-0005-0000-0000-0000C1010000}"/>
    <cellStyle name="60% - Ênfase1 2_Plan2" xfId="2564" xr:uid="{00000000-0005-0000-0000-0000C2010000}"/>
    <cellStyle name="60% - Ênfase1 3" xfId="458" xr:uid="{00000000-0005-0000-0000-0000C3010000}"/>
    <cellStyle name="60% - Ênfase1 3 2" xfId="1873" xr:uid="{00000000-0005-0000-0000-0000C4010000}"/>
    <cellStyle name="60% - Ênfase1 3 3" xfId="2565" xr:uid="{00000000-0005-0000-0000-0000C5010000}"/>
    <cellStyle name="60% - Ênfase1 3_Income statement" xfId="1226" xr:uid="{00000000-0005-0000-0000-0000C6010000}"/>
    <cellStyle name="60% - Ênfase1 4" xfId="459" xr:uid="{00000000-0005-0000-0000-0000C7010000}"/>
    <cellStyle name="60% - Ênfase1 4 2" xfId="1874" xr:uid="{00000000-0005-0000-0000-0000C8010000}"/>
    <cellStyle name="60% - Ênfase1 4 3" xfId="2566" xr:uid="{00000000-0005-0000-0000-0000C9010000}"/>
    <cellStyle name="60% - Ênfase1 4_Income statement" xfId="1227" xr:uid="{00000000-0005-0000-0000-0000CA010000}"/>
    <cellStyle name="60% - Ênfase1 5" xfId="460" xr:uid="{00000000-0005-0000-0000-0000CB010000}"/>
    <cellStyle name="60% - Ênfase1 5 2" xfId="1875" xr:uid="{00000000-0005-0000-0000-0000CC010000}"/>
    <cellStyle name="60% - Ênfase1 5 3" xfId="2567" xr:uid="{00000000-0005-0000-0000-0000CD010000}"/>
    <cellStyle name="60% - Ênfase1 5_Income statement" xfId="1228" xr:uid="{00000000-0005-0000-0000-0000CE010000}"/>
    <cellStyle name="60% - Ênfase1 6" xfId="461" xr:uid="{00000000-0005-0000-0000-0000CF010000}"/>
    <cellStyle name="60% - Ênfase1 6 2" xfId="1876" xr:uid="{00000000-0005-0000-0000-0000D0010000}"/>
    <cellStyle name="60% - Ênfase1 6 3" xfId="2568" xr:uid="{00000000-0005-0000-0000-0000D1010000}"/>
    <cellStyle name="60% - Ênfase1 6_Income statement" xfId="1229" xr:uid="{00000000-0005-0000-0000-0000D2010000}"/>
    <cellStyle name="60% - Ênfase1 7" xfId="1529" xr:uid="{00000000-0005-0000-0000-0000D3010000}"/>
    <cellStyle name="60% - Ênfase1 7 2" xfId="5080" xr:uid="{00000000-0005-0000-0000-0000D4010000}"/>
    <cellStyle name="60% - Ênfase1 8" xfId="4201" xr:uid="{00000000-0005-0000-0000-0000D5010000}"/>
    <cellStyle name="60% - Ênfase2 2" xfId="294" xr:uid="{00000000-0005-0000-0000-0000D6010000}"/>
    <cellStyle name="60% - Ênfase2 2 2" xfId="462" xr:uid="{00000000-0005-0000-0000-0000D7010000}"/>
    <cellStyle name="60% - Ênfase2 2 2 2" xfId="1877" xr:uid="{00000000-0005-0000-0000-0000D8010000}"/>
    <cellStyle name="60% - Ênfase2 2 2 3" xfId="2570" xr:uid="{00000000-0005-0000-0000-0000D9010000}"/>
    <cellStyle name="60% - Ênfase2 2 3" xfId="1731" xr:uid="{00000000-0005-0000-0000-0000DA010000}"/>
    <cellStyle name="60% - Ênfase2 2 3 2" xfId="2571" xr:uid="{00000000-0005-0000-0000-0000DB010000}"/>
    <cellStyle name="60% - Ênfase2 2 4" xfId="2572" xr:uid="{00000000-0005-0000-0000-0000DC010000}"/>
    <cellStyle name="60% - Ênfase2 2 5" xfId="2569" xr:uid="{00000000-0005-0000-0000-0000DD010000}"/>
    <cellStyle name="60% - Ênfase2 2_Plan2" xfId="2573" xr:uid="{00000000-0005-0000-0000-0000DE010000}"/>
    <cellStyle name="60% - Ênfase2 3" xfId="463" xr:uid="{00000000-0005-0000-0000-0000DF010000}"/>
    <cellStyle name="60% - Ênfase2 3 2" xfId="1878" xr:uid="{00000000-0005-0000-0000-0000E0010000}"/>
    <cellStyle name="60% - Ênfase2 3 3" xfId="2574" xr:uid="{00000000-0005-0000-0000-0000E1010000}"/>
    <cellStyle name="60% - Ênfase2 3_Income statement" xfId="1230" xr:uid="{00000000-0005-0000-0000-0000E2010000}"/>
    <cellStyle name="60% - Ênfase2 4" xfId="464" xr:uid="{00000000-0005-0000-0000-0000E3010000}"/>
    <cellStyle name="60% - Ênfase2 4 2" xfId="1879" xr:uid="{00000000-0005-0000-0000-0000E4010000}"/>
    <cellStyle name="60% - Ênfase2 4 3" xfId="2575" xr:uid="{00000000-0005-0000-0000-0000E5010000}"/>
    <cellStyle name="60% - Ênfase2 4_Income statement" xfId="1231" xr:uid="{00000000-0005-0000-0000-0000E6010000}"/>
    <cellStyle name="60% - Ênfase2 5" xfId="465" xr:uid="{00000000-0005-0000-0000-0000E7010000}"/>
    <cellStyle name="60% - Ênfase2 5 2" xfId="1880" xr:uid="{00000000-0005-0000-0000-0000E8010000}"/>
    <cellStyle name="60% - Ênfase2 5 3" xfId="2576" xr:uid="{00000000-0005-0000-0000-0000E9010000}"/>
    <cellStyle name="60% - Ênfase2 5_Income statement" xfId="1232" xr:uid="{00000000-0005-0000-0000-0000EA010000}"/>
    <cellStyle name="60% - Ênfase2 6" xfId="466" xr:uid="{00000000-0005-0000-0000-0000EB010000}"/>
    <cellStyle name="60% - Ênfase2 6 2" xfId="1881" xr:uid="{00000000-0005-0000-0000-0000EC010000}"/>
    <cellStyle name="60% - Ênfase2 6 3" xfId="2577" xr:uid="{00000000-0005-0000-0000-0000ED010000}"/>
    <cellStyle name="60% - Ênfase2 6_Income statement" xfId="1233" xr:uid="{00000000-0005-0000-0000-0000EE010000}"/>
    <cellStyle name="60% - Ênfase2 7" xfId="1533" xr:uid="{00000000-0005-0000-0000-0000EF010000}"/>
    <cellStyle name="60% - Ênfase2 7 2" xfId="5084" xr:uid="{00000000-0005-0000-0000-0000F0010000}"/>
    <cellStyle name="60% - Ênfase2 8" xfId="4205" xr:uid="{00000000-0005-0000-0000-0000F1010000}"/>
    <cellStyle name="60% - Ênfase3 2" xfId="295" xr:uid="{00000000-0005-0000-0000-0000F2010000}"/>
    <cellStyle name="60% - Ênfase3 2 2" xfId="467" xr:uid="{00000000-0005-0000-0000-0000F3010000}"/>
    <cellStyle name="60% - Ênfase3 2 2 2" xfId="1882" xr:uid="{00000000-0005-0000-0000-0000F4010000}"/>
    <cellStyle name="60% - Ênfase3 2 2 3" xfId="2579" xr:uid="{00000000-0005-0000-0000-0000F5010000}"/>
    <cellStyle name="60% - Ênfase3 2 3" xfId="1732" xr:uid="{00000000-0005-0000-0000-0000F6010000}"/>
    <cellStyle name="60% - Ênfase3 2 3 2" xfId="2580" xr:uid="{00000000-0005-0000-0000-0000F7010000}"/>
    <cellStyle name="60% - Ênfase3 2 4" xfId="2581" xr:uid="{00000000-0005-0000-0000-0000F8010000}"/>
    <cellStyle name="60% - Ênfase3 2 5" xfId="2578" xr:uid="{00000000-0005-0000-0000-0000F9010000}"/>
    <cellStyle name="60% - Ênfase3 2_Plan2" xfId="2582" xr:uid="{00000000-0005-0000-0000-0000FA010000}"/>
    <cellStyle name="60% - Ênfase3 3" xfId="468" xr:uid="{00000000-0005-0000-0000-0000FB010000}"/>
    <cellStyle name="60% - Ênfase3 3 2" xfId="1883" xr:uid="{00000000-0005-0000-0000-0000FC010000}"/>
    <cellStyle name="60% - Ênfase3 3 3" xfId="2583" xr:uid="{00000000-0005-0000-0000-0000FD010000}"/>
    <cellStyle name="60% - Ênfase3 3_Income statement" xfId="1234" xr:uid="{00000000-0005-0000-0000-0000FE010000}"/>
    <cellStyle name="60% - Ênfase3 4" xfId="469" xr:uid="{00000000-0005-0000-0000-0000FF010000}"/>
    <cellStyle name="60% - Ênfase3 4 2" xfId="1884" xr:uid="{00000000-0005-0000-0000-000000020000}"/>
    <cellStyle name="60% - Ênfase3 4 3" xfId="2584" xr:uid="{00000000-0005-0000-0000-000001020000}"/>
    <cellStyle name="60% - Ênfase3 4_Income statement" xfId="1235" xr:uid="{00000000-0005-0000-0000-000002020000}"/>
    <cellStyle name="60% - Ênfase3 5" xfId="470" xr:uid="{00000000-0005-0000-0000-000003020000}"/>
    <cellStyle name="60% - Ênfase3 5 2" xfId="1885" xr:uid="{00000000-0005-0000-0000-000004020000}"/>
    <cellStyle name="60% - Ênfase3 5 3" xfId="2585" xr:uid="{00000000-0005-0000-0000-000005020000}"/>
    <cellStyle name="60% - Ênfase3 5_Income statement" xfId="1236" xr:uid="{00000000-0005-0000-0000-000006020000}"/>
    <cellStyle name="60% - Ênfase3 6" xfId="471" xr:uid="{00000000-0005-0000-0000-000007020000}"/>
    <cellStyle name="60% - Ênfase3 6 2" xfId="1886" xr:uid="{00000000-0005-0000-0000-000008020000}"/>
    <cellStyle name="60% - Ênfase3 6 3" xfId="2586" xr:uid="{00000000-0005-0000-0000-000009020000}"/>
    <cellStyle name="60% - Ênfase3 6_Income statement" xfId="1237" xr:uid="{00000000-0005-0000-0000-00000A020000}"/>
    <cellStyle name="60% - Ênfase3 7" xfId="1537" xr:uid="{00000000-0005-0000-0000-00000B020000}"/>
    <cellStyle name="60% - Ênfase3 7 2" xfId="5088" xr:uid="{00000000-0005-0000-0000-00000C020000}"/>
    <cellStyle name="60% - Ênfase3 8" xfId="4209" xr:uid="{00000000-0005-0000-0000-00000D020000}"/>
    <cellStyle name="60% - Ênfase4 2" xfId="296" xr:uid="{00000000-0005-0000-0000-00000E020000}"/>
    <cellStyle name="60% - Ênfase4 2 2" xfId="472" xr:uid="{00000000-0005-0000-0000-00000F020000}"/>
    <cellStyle name="60% - Ênfase4 2 2 2" xfId="1887" xr:uid="{00000000-0005-0000-0000-000010020000}"/>
    <cellStyle name="60% - Ênfase4 2 2 3" xfId="2588" xr:uid="{00000000-0005-0000-0000-000011020000}"/>
    <cellStyle name="60% - Ênfase4 2 3" xfId="1733" xr:uid="{00000000-0005-0000-0000-000012020000}"/>
    <cellStyle name="60% - Ênfase4 2 3 2" xfId="2589" xr:uid="{00000000-0005-0000-0000-000013020000}"/>
    <cellStyle name="60% - Ênfase4 2 4" xfId="2590" xr:uid="{00000000-0005-0000-0000-000014020000}"/>
    <cellStyle name="60% - Ênfase4 2 5" xfId="2587" xr:uid="{00000000-0005-0000-0000-000015020000}"/>
    <cellStyle name="60% - Ênfase4 2_Plan2" xfId="2591" xr:uid="{00000000-0005-0000-0000-000016020000}"/>
    <cellStyle name="60% - Ênfase4 3" xfId="473" xr:uid="{00000000-0005-0000-0000-000017020000}"/>
    <cellStyle name="60% - Ênfase4 3 2" xfId="1888" xr:uid="{00000000-0005-0000-0000-000018020000}"/>
    <cellStyle name="60% - Ênfase4 3 3" xfId="2592" xr:uid="{00000000-0005-0000-0000-000019020000}"/>
    <cellStyle name="60% - Ênfase4 3_Income statement" xfId="1238" xr:uid="{00000000-0005-0000-0000-00001A020000}"/>
    <cellStyle name="60% - Ênfase4 4" xfId="474" xr:uid="{00000000-0005-0000-0000-00001B020000}"/>
    <cellStyle name="60% - Ênfase4 4 2" xfId="1889" xr:uid="{00000000-0005-0000-0000-00001C020000}"/>
    <cellStyle name="60% - Ênfase4 4 3" xfId="2593" xr:uid="{00000000-0005-0000-0000-00001D020000}"/>
    <cellStyle name="60% - Ênfase4 4_Income statement" xfId="1239" xr:uid="{00000000-0005-0000-0000-00001E020000}"/>
    <cellStyle name="60% - Ênfase4 5" xfId="475" xr:uid="{00000000-0005-0000-0000-00001F020000}"/>
    <cellStyle name="60% - Ênfase4 5 2" xfId="1890" xr:uid="{00000000-0005-0000-0000-000020020000}"/>
    <cellStyle name="60% - Ênfase4 5 3" xfId="2594" xr:uid="{00000000-0005-0000-0000-000021020000}"/>
    <cellStyle name="60% - Ênfase4 5_Income statement" xfId="1240" xr:uid="{00000000-0005-0000-0000-000022020000}"/>
    <cellStyle name="60% - Ênfase4 6" xfId="476" xr:uid="{00000000-0005-0000-0000-000023020000}"/>
    <cellStyle name="60% - Ênfase4 6 2" xfId="1891" xr:uid="{00000000-0005-0000-0000-000024020000}"/>
    <cellStyle name="60% - Ênfase4 6 3" xfId="2595" xr:uid="{00000000-0005-0000-0000-000025020000}"/>
    <cellStyle name="60% - Ênfase4 6_Income statement" xfId="1241" xr:uid="{00000000-0005-0000-0000-000026020000}"/>
    <cellStyle name="60% - Ênfase4 7" xfId="1541" xr:uid="{00000000-0005-0000-0000-000027020000}"/>
    <cellStyle name="60% - Ênfase4 7 2" xfId="5092" xr:uid="{00000000-0005-0000-0000-000028020000}"/>
    <cellStyle name="60% - Ênfase4 8" xfId="4213" xr:uid="{00000000-0005-0000-0000-000029020000}"/>
    <cellStyle name="60% - Ênfase5 2" xfId="297" xr:uid="{00000000-0005-0000-0000-00002A020000}"/>
    <cellStyle name="60% - Ênfase5 2 2" xfId="477" xr:uid="{00000000-0005-0000-0000-00002B020000}"/>
    <cellStyle name="60% - Ênfase5 2 2 2" xfId="1892" xr:uid="{00000000-0005-0000-0000-00002C020000}"/>
    <cellStyle name="60% - Ênfase5 2 2 3" xfId="2597" xr:uid="{00000000-0005-0000-0000-00002D020000}"/>
    <cellStyle name="60% - Ênfase5 2 3" xfId="1734" xr:uid="{00000000-0005-0000-0000-00002E020000}"/>
    <cellStyle name="60% - Ênfase5 2 3 2" xfId="2598" xr:uid="{00000000-0005-0000-0000-00002F020000}"/>
    <cellStyle name="60% - Ênfase5 2 4" xfId="2599" xr:uid="{00000000-0005-0000-0000-000030020000}"/>
    <cellStyle name="60% - Ênfase5 2 5" xfId="2596" xr:uid="{00000000-0005-0000-0000-000031020000}"/>
    <cellStyle name="60% - Ênfase5 2_Plan2" xfId="2600" xr:uid="{00000000-0005-0000-0000-000032020000}"/>
    <cellStyle name="60% - Ênfase5 3" xfId="478" xr:uid="{00000000-0005-0000-0000-000033020000}"/>
    <cellStyle name="60% - Ênfase5 3 2" xfId="1893" xr:uid="{00000000-0005-0000-0000-000034020000}"/>
    <cellStyle name="60% - Ênfase5 3 3" xfId="2601" xr:uid="{00000000-0005-0000-0000-000035020000}"/>
    <cellStyle name="60% - Ênfase5 3_Income statement" xfId="1242" xr:uid="{00000000-0005-0000-0000-000036020000}"/>
    <cellStyle name="60% - Ênfase5 4" xfId="479" xr:uid="{00000000-0005-0000-0000-000037020000}"/>
    <cellStyle name="60% - Ênfase5 4 2" xfId="1894" xr:uid="{00000000-0005-0000-0000-000038020000}"/>
    <cellStyle name="60% - Ênfase5 4 3" xfId="2602" xr:uid="{00000000-0005-0000-0000-000039020000}"/>
    <cellStyle name="60% - Ênfase5 4_Income statement" xfId="1243" xr:uid="{00000000-0005-0000-0000-00003A020000}"/>
    <cellStyle name="60% - Ênfase5 5" xfId="480" xr:uid="{00000000-0005-0000-0000-00003B020000}"/>
    <cellStyle name="60% - Ênfase5 5 2" xfId="1895" xr:uid="{00000000-0005-0000-0000-00003C020000}"/>
    <cellStyle name="60% - Ênfase5 5 3" xfId="2603" xr:uid="{00000000-0005-0000-0000-00003D020000}"/>
    <cellStyle name="60% - Ênfase5 5_Income statement" xfId="1244" xr:uid="{00000000-0005-0000-0000-00003E020000}"/>
    <cellStyle name="60% - Ênfase5 6" xfId="481" xr:uid="{00000000-0005-0000-0000-00003F020000}"/>
    <cellStyle name="60% - Ênfase5 6 2" xfId="1896" xr:uid="{00000000-0005-0000-0000-000040020000}"/>
    <cellStyle name="60% - Ênfase5 6 3" xfId="2604" xr:uid="{00000000-0005-0000-0000-000041020000}"/>
    <cellStyle name="60% - Ênfase5 6_Income statement" xfId="1245" xr:uid="{00000000-0005-0000-0000-000042020000}"/>
    <cellStyle name="60% - Ênfase5 7" xfId="1545" xr:uid="{00000000-0005-0000-0000-000043020000}"/>
    <cellStyle name="60% - Ênfase5 7 2" xfId="5096" xr:uid="{00000000-0005-0000-0000-000044020000}"/>
    <cellStyle name="60% - Ênfase5 8" xfId="4217" xr:uid="{00000000-0005-0000-0000-000045020000}"/>
    <cellStyle name="60% - Ênfase6 2" xfId="298" xr:uid="{00000000-0005-0000-0000-000046020000}"/>
    <cellStyle name="60% - Ênfase6 2 2" xfId="482" xr:uid="{00000000-0005-0000-0000-000047020000}"/>
    <cellStyle name="60% - Ênfase6 2 2 2" xfId="1897" xr:uid="{00000000-0005-0000-0000-000048020000}"/>
    <cellStyle name="60% - Ênfase6 2 2 3" xfId="2606" xr:uid="{00000000-0005-0000-0000-000049020000}"/>
    <cellStyle name="60% - Ênfase6 2 3" xfId="1735" xr:uid="{00000000-0005-0000-0000-00004A020000}"/>
    <cellStyle name="60% - Ênfase6 2 3 2" xfId="2607" xr:uid="{00000000-0005-0000-0000-00004B020000}"/>
    <cellStyle name="60% - Ênfase6 2 4" xfId="2608" xr:uid="{00000000-0005-0000-0000-00004C020000}"/>
    <cellStyle name="60% - Ênfase6 2 5" xfId="2605" xr:uid="{00000000-0005-0000-0000-00004D020000}"/>
    <cellStyle name="60% - Ênfase6 2_Plan2" xfId="2609" xr:uid="{00000000-0005-0000-0000-00004E020000}"/>
    <cellStyle name="60% - Ênfase6 3" xfId="483" xr:uid="{00000000-0005-0000-0000-00004F020000}"/>
    <cellStyle name="60% - Ênfase6 3 2" xfId="1898" xr:uid="{00000000-0005-0000-0000-000050020000}"/>
    <cellStyle name="60% - Ênfase6 3 3" xfId="2610" xr:uid="{00000000-0005-0000-0000-000051020000}"/>
    <cellStyle name="60% - Ênfase6 3_Income statement" xfId="1246" xr:uid="{00000000-0005-0000-0000-000052020000}"/>
    <cellStyle name="60% - Ênfase6 4" xfId="484" xr:uid="{00000000-0005-0000-0000-000053020000}"/>
    <cellStyle name="60% - Ênfase6 4 2" xfId="1899" xr:uid="{00000000-0005-0000-0000-000054020000}"/>
    <cellStyle name="60% - Ênfase6 4 3" xfId="2611" xr:uid="{00000000-0005-0000-0000-000055020000}"/>
    <cellStyle name="60% - Ênfase6 4_Income statement" xfId="1247" xr:uid="{00000000-0005-0000-0000-000056020000}"/>
    <cellStyle name="60% - Ênfase6 5" xfId="485" xr:uid="{00000000-0005-0000-0000-000057020000}"/>
    <cellStyle name="60% - Ênfase6 5 2" xfId="1900" xr:uid="{00000000-0005-0000-0000-000058020000}"/>
    <cellStyle name="60% - Ênfase6 5 3" xfId="2612" xr:uid="{00000000-0005-0000-0000-000059020000}"/>
    <cellStyle name="60% - Ênfase6 5_Income statement" xfId="1248" xr:uid="{00000000-0005-0000-0000-00005A020000}"/>
    <cellStyle name="60% - Ênfase6 6" xfId="486" xr:uid="{00000000-0005-0000-0000-00005B020000}"/>
    <cellStyle name="60% - Ênfase6 6 2" xfId="1901" xr:uid="{00000000-0005-0000-0000-00005C020000}"/>
    <cellStyle name="60% - Ênfase6 6 3" xfId="2613" xr:uid="{00000000-0005-0000-0000-00005D020000}"/>
    <cellStyle name="60% - Ênfase6 6_Income statement" xfId="1249" xr:uid="{00000000-0005-0000-0000-00005E020000}"/>
    <cellStyle name="60% - Ênfase6 7" xfId="1549" xr:uid="{00000000-0005-0000-0000-00005F020000}"/>
    <cellStyle name="60% - Ênfase6 7 2" xfId="5100" xr:uid="{00000000-0005-0000-0000-000060020000}"/>
    <cellStyle name="60% - Ênfase6 8" xfId="4221" xr:uid="{00000000-0005-0000-0000-000061020000}"/>
    <cellStyle name="A3 297 x 420 mm" xfId="487" xr:uid="{00000000-0005-0000-0000-000062020000}"/>
    <cellStyle name="A3 297 x 420 mm 2" xfId="1902" xr:uid="{00000000-0005-0000-0000-000063020000}"/>
    <cellStyle name="A3 297 x 420 mm 3" xfId="2614" xr:uid="{00000000-0005-0000-0000-000064020000}"/>
    <cellStyle name="Accent1" xfId="11" xr:uid="{00000000-0005-0000-0000-000065020000}"/>
    <cellStyle name="Accent1 2" xfId="1903" xr:uid="{00000000-0005-0000-0000-000066020000}"/>
    <cellStyle name="Accent1 3" xfId="2615" xr:uid="{00000000-0005-0000-0000-000067020000}"/>
    <cellStyle name="Accent2" xfId="15" xr:uid="{00000000-0005-0000-0000-000068020000}"/>
    <cellStyle name="Accent2 2" xfId="1904" xr:uid="{00000000-0005-0000-0000-000069020000}"/>
    <cellStyle name="Accent2 3" xfId="2616" xr:uid="{00000000-0005-0000-0000-00006A020000}"/>
    <cellStyle name="Accent3" xfId="19" xr:uid="{00000000-0005-0000-0000-00006B020000}"/>
    <cellStyle name="Accent3 2" xfId="1905" xr:uid="{00000000-0005-0000-0000-00006C020000}"/>
    <cellStyle name="Accent3 3" xfId="2617" xr:uid="{00000000-0005-0000-0000-00006D020000}"/>
    <cellStyle name="Accent4" xfId="23" xr:uid="{00000000-0005-0000-0000-00006E020000}"/>
    <cellStyle name="Accent4 2" xfId="1906" xr:uid="{00000000-0005-0000-0000-00006F020000}"/>
    <cellStyle name="Accent4 3" xfId="2618" xr:uid="{00000000-0005-0000-0000-000070020000}"/>
    <cellStyle name="Accent5" xfId="27" xr:uid="{00000000-0005-0000-0000-000071020000}"/>
    <cellStyle name="Accent5 2" xfId="1907" xr:uid="{00000000-0005-0000-0000-000072020000}"/>
    <cellStyle name="Accent5 3" xfId="2619" xr:uid="{00000000-0005-0000-0000-000073020000}"/>
    <cellStyle name="Accent6" xfId="31" xr:uid="{00000000-0005-0000-0000-000074020000}"/>
    <cellStyle name="Accent6 2" xfId="1908" xr:uid="{00000000-0005-0000-0000-000075020000}"/>
    <cellStyle name="Accent6 3" xfId="2620" xr:uid="{00000000-0005-0000-0000-000076020000}"/>
    <cellStyle name="Alexandre" xfId="488" xr:uid="{00000000-0005-0000-0000-000077020000}"/>
    <cellStyle name="Alexandre 2" xfId="4222" xr:uid="{00000000-0005-0000-0000-000078020000}"/>
    <cellStyle name="apolo" xfId="489" xr:uid="{00000000-0005-0000-0000-000079020000}"/>
    <cellStyle name="apolo 2" xfId="1909" xr:uid="{00000000-0005-0000-0000-00007A020000}"/>
    <cellStyle name="apolo 3" xfId="2622" xr:uid="{00000000-0005-0000-0000-00007B020000}"/>
    <cellStyle name="Array" xfId="490" xr:uid="{00000000-0005-0000-0000-00007C020000}"/>
    <cellStyle name="Array 2" xfId="1910" xr:uid="{00000000-0005-0000-0000-00007D020000}"/>
    <cellStyle name="Array 2 2" xfId="2624" xr:uid="{00000000-0005-0000-0000-00007E020000}"/>
    <cellStyle name="Array 3" xfId="2625" xr:uid="{00000000-0005-0000-0000-00007F020000}"/>
    <cellStyle name="Array 4" xfId="2626" xr:uid="{00000000-0005-0000-0000-000080020000}"/>
    <cellStyle name="Array 5" xfId="2623" xr:uid="{00000000-0005-0000-0000-000081020000}"/>
    <cellStyle name="Array Enter" xfId="491" xr:uid="{00000000-0005-0000-0000-000082020000}"/>
    <cellStyle name="Array Enter 2" xfId="1911" xr:uid="{00000000-0005-0000-0000-000083020000}"/>
    <cellStyle name="Array Enter 2 2" xfId="2628" xr:uid="{00000000-0005-0000-0000-000084020000}"/>
    <cellStyle name="Array Enter 3" xfId="2629" xr:uid="{00000000-0005-0000-0000-000085020000}"/>
    <cellStyle name="Array Enter 4" xfId="2630" xr:uid="{00000000-0005-0000-0000-000086020000}"/>
    <cellStyle name="Array Enter 5" xfId="2627" xr:uid="{00000000-0005-0000-0000-000087020000}"/>
    <cellStyle name="Array_Plan2" xfId="2631" xr:uid="{00000000-0005-0000-0000-000088020000}"/>
    <cellStyle name="b475" xfId="492" xr:uid="{00000000-0005-0000-0000-000089020000}"/>
    <cellStyle name="Bad" xfId="6" xr:uid="{00000000-0005-0000-0000-00008A020000}"/>
    <cellStyle name="Bad 2" xfId="1912" xr:uid="{00000000-0005-0000-0000-00008B020000}"/>
    <cellStyle name="Bad 3" xfId="2632" xr:uid="{00000000-0005-0000-0000-00008C020000}"/>
    <cellStyle name="blank" xfId="493" xr:uid="{00000000-0005-0000-0000-00008D020000}"/>
    <cellStyle name="blank 2" xfId="1913" xr:uid="{00000000-0005-0000-0000-00008E020000}"/>
    <cellStyle name="blank 3" xfId="2633" xr:uid="{00000000-0005-0000-0000-00008F020000}"/>
    <cellStyle name="Bold/Border" xfId="494" xr:uid="{00000000-0005-0000-0000-000090020000}"/>
    <cellStyle name="Bold/Border 2" xfId="1914" xr:uid="{00000000-0005-0000-0000-000091020000}"/>
    <cellStyle name="Bold/Border 2 2" xfId="2636" xr:uid="{00000000-0005-0000-0000-000092020000}"/>
    <cellStyle name="Bold/Border 2 2 2" xfId="2637" xr:uid="{00000000-0005-0000-0000-000093020000}"/>
    <cellStyle name="Bold/Border 2 2 2 2" xfId="2638" xr:uid="{00000000-0005-0000-0000-000094020000}"/>
    <cellStyle name="Bold/Border 2 2 2 2 2" xfId="2639" xr:uid="{00000000-0005-0000-0000-000095020000}"/>
    <cellStyle name="Bold/Border 2 2 2 2 2 2" xfId="2640" xr:uid="{00000000-0005-0000-0000-000096020000}"/>
    <cellStyle name="Bold/Border 2 2 2 2 2 2 2" xfId="2641" xr:uid="{00000000-0005-0000-0000-000097020000}"/>
    <cellStyle name="Bold/Border 2 2 2 2 2 2 2 2" xfId="2642" xr:uid="{00000000-0005-0000-0000-000098020000}"/>
    <cellStyle name="Bold/Border 2 2 2 2 2 2 2 2 2" xfId="4264" xr:uid="{00000000-0005-0000-0000-000099020000}"/>
    <cellStyle name="Bold/Border 2 2 2 2 2 2 2 2 2 2" xfId="5037" xr:uid="{00000000-0005-0000-0000-00009A020000}"/>
    <cellStyle name="Bold/Border 2 2 2 2 2 2 2 2 3" xfId="4263" xr:uid="{00000000-0005-0000-0000-00009B020000}"/>
    <cellStyle name="Bold/Border 2 2 2 2 2 2 2 2 3 2" xfId="5127" xr:uid="{00000000-0005-0000-0000-00009C020000}"/>
    <cellStyle name="Bold/Border 2 2 2 2 2 2 2 2 4" xfId="5183" xr:uid="{00000000-0005-0000-0000-00009D020000}"/>
    <cellStyle name="Bold/Border 2 2 2 2 2 2 2 3" xfId="4254" xr:uid="{00000000-0005-0000-0000-00009E020000}"/>
    <cellStyle name="Bold/Border 2 2 2 2 2 2 2 3 2" xfId="5040" xr:uid="{00000000-0005-0000-0000-00009F020000}"/>
    <cellStyle name="Bold/Border 2 2 2 2 2 2 2 4" xfId="5182" xr:uid="{00000000-0005-0000-0000-0000A0020000}"/>
    <cellStyle name="Bold/Border 2 2 2 2 2 2 3" xfId="2643" xr:uid="{00000000-0005-0000-0000-0000A1020000}"/>
    <cellStyle name="Bold/Border 2 2 2 2 2 2 3 2" xfId="4266" xr:uid="{00000000-0005-0000-0000-0000A2020000}"/>
    <cellStyle name="Bold/Border 2 2 2 2 2 2 3 2 2" xfId="5126" xr:uid="{00000000-0005-0000-0000-0000A3020000}"/>
    <cellStyle name="Bold/Border 2 2 2 2 2 2 3 3" xfId="4265" xr:uid="{00000000-0005-0000-0000-0000A4020000}"/>
    <cellStyle name="Bold/Border 2 2 2 2 2 2 3 3 2" xfId="5125" xr:uid="{00000000-0005-0000-0000-0000A5020000}"/>
    <cellStyle name="Bold/Border 2 2 2 2 2 2 3 4" xfId="5184" xr:uid="{00000000-0005-0000-0000-0000A6020000}"/>
    <cellStyle name="Bold/Border 2 2 2 2 2 2 4" xfId="4250" xr:uid="{00000000-0005-0000-0000-0000A7020000}"/>
    <cellStyle name="Bold/Border 2 2 2 2 2 2 4 2" xfId="5135" xr:uid="{00000000-0005-0000-0000-0000A8020000}"/>
    <cellStyle name="Bold/Border 2 2 2 2 2 2 5" xfId="5181" xr:uid="{00000000-0005-0000-0000-0000A9020000}"/>
    <cellStyle name="Bold/Border 2 2 2 2 2 2_Plan2" xfId="2644" xr:uid="{00000000-0005-0000-0000-0000AA020000}"/>
    <cellStyle name="Bold/Border 2 2 2 2 2 3" xfId="2645" xr:uid="{00000000-0005-0000-0000-0000AB020000}"/>
    <cellStyle name="Bold/Border 2 2 2 2 2 3 2" xfId="4268" xr:uid="{00000000-0005-0000-0000-0000AC020000}"/>
    <cellStyle name="Bold/Border 2 2 2 2 2 3 2 2" xfId="5123" xr:uid="{00000000-0005-0000-0000-0000AD020000}"/>
    <cellStyle name="Bold/Border 2 2 2 2 2 3 3" xfId="4267" xr:uid="{00000000-0005-0000-0000-0000AE020000}"/>
    <cellStyle name="Bold/Border 2 2 2 2 2 3 3 2" xfId="5036" xr:uid="{00000000-0005-0000-0000-0000AF020000}"/>
    <cellStyle name="Bold/Border 2 2 2 2 2 3 4" xfId="5185" xr:uid="{00000000-0005-0000-0000-0000B0020000}"/>
    <cellStyle name="Bold/Border 2 2 2 2 2 4" xfId="4248" xr:uid="{00000000-0005-0000-0000-0000B1020000}"/>
    <cellStyle name="Bold/Border 2 2 2 2 2 4 2" xfId="5042" xr:uid="{00000000-0005-0000-0000-0000B2020000}"/>
    <cellStyle name="Bold/Border 2 2 2 2 2 5" xfId="5180" xr:uid="{00000000-0005-0000-0000-0000B3020000}"/>
    <cellStyle name="Bold/Border 2 2 2 2 3" xfId="2646" xr:uid="{00000000-0005-0000-0000-0000B4020000}"/>
    <cellStyle name="Bold/Border 2 2 2 2 3 2" xfId="4270" xr:uid="{00000000-0005-0000-0000-0000B5020000}"/>
    <cellStyle name="Bold/Border 2 2 2 2 3 2 2" xfId="5035" xr:uid="{00000000-0005-0000-0000-0000B6020000}"/>
    <cellStyle name="Bold/Border 2 2 2 2 3 3" xfId="4269" xr:uid="{00000000-0005-0000-0000-0000B7020000}"/>
    <cellStyle name="Bold/Border 2 2 2 2 3 3 2" xfId="5124" xr:uid="{00000000-0005-0000-0000-0000B8020000}"/>
    <cellStyle name="Bold/Border 2 2 2 2 3 4" xfId="5186" xr:uid="{00000000-0005-0000-0000-0000B9020000}"/>
    <cellStyle name="Bold/Border 2 2 2 2 4" xfId="4244" xr:uid="{00000000-0005-0000-0000-0000BA020000}"/>
    <cellStyle name="Bold/Border 2 2 2 2 4 2" xfId="5137" xr:uid="{00000000-0005-0000-0000-0000BB020000}"/>
    <cellStyle name="Bold/Border 2 2 2 2 5" xfId="5179" xr:uid="{00000000-0005-0000-0000-0000BC020000}"/>
    <cellStyle name="Bold/Border 2 2 2 2_Plan2" xfId="2647" xr:uid="{00000000-0005-0000-0000-0000BD020000}"/>
    <cellStyle name="Bold/Border 2 2 2 3" xfId="2648" xr:uid="{00000000-0005-0000-0000-0000BE020000}"/>
    <cellStyle name="Bold/Border 2 2 2 3 2" xfId="4272" xr:uid="{00000000-0005-0000-0000-0000BF020000}"/>
    <cellStyle name="Bold/Border 2 2 2 3 2 2" xfId="5116" xr:uid="{00000000-0005-0000-0000-0000C0020000}"/>
    <cellStyle name="Bold/Border 2 2 2 3 3" xfId="4271" xr:uid="{00000000-0005-0000-0000-0000C1020000}"/>
    <cellStyle name="Bold/Border 2 2 2 3 3 2" xfId="5034" xr:uid="{00000000-0005-0000-0000-0000C2020000}"/>
    <cellStyle name="Bold/Border 2 2 2 3 4" xfId="5187" xr:uid="{00000000-0005-0000-0000-0000C3020000}"/>
    <cellStyle name="Bold/Border 2 2 2 4" xfId="4241" xr:uid="{00000000-0005-0000-0000-0000C4020000}"/>
    <cellStyle name="Bold/Border 2 2 2 4 2" xfId="5045" xr:uid="{00000000-0005-0000-0000-0000C5020000}"/>
    <cellStyle name="Bold/Border 2 2 2 5" xfId="5178" xr:uid="{00000000-0005-0000-0000-0000C6020000}"/>
    <cellStyle name="Bold/Border 2 2 3" xfId="2649" xr:uid="{00000000-0005-0000-0000-0000C7020000}"/>
    <cellStyle name="Bold/Border 2 2 3 2" xfId="4274" xr:uid="{00000000-0005-0000-0000-0000C8020000}"/>
    <cellStyle name="Bold/Border 2 2 3 2 2" xfId="5033" xr:uid="{00000000-0005-0000-0000-0000C9020000}"/>
    <cellStyle name="Bold/Border 2 2 3 3" xfId="4273" xr:uid="{00000000-0005-0000-0000-0000CA020000}"/>
    <cellStyle name="Bold/Border 2 2 3 3 2" xfId="5121" xr:uid="{00000000-0005-0000-0000-0000CB020000}"/>
    <cellStyle name="Bold/Border 2 2 3 4" xfId="5188" xr:uid="{00000000-0005-0000-0000-0000CC020000}"/>
    <cellStyle name="Bold/Border 2 2 4" xfId="4234" xr:uid="{00000000-0005-0000-0000-0000CD020000}"/>
    <cellStyle name="Bold/Border 2 2 4 2" xfId="5048" xr:uid="{00000000-0005-0000-0000-0000CE020000}"/>
    <cellStyle name="Bold/Border 2 2 5" xfId="5177" xr:uid="{00000000-0005-0000-0000-0000CF020000}"/>
    <cellStyle name="Bold/Border 2 2_Plan2" xfId="2650" xr:uid="{00000000-0005-0000-0000-0000D0020000}"/>
    <cellStyle name="Bold/Border 2 3" xfId="2651" xr:uid="{00000000-0005-0000-0000-0000D1020000}"/>
    <cellStyle name="Bold/Border 2 3 2" xfId="2652" xr:uid="{00000000-0005-0000-0000-0000D2020000}"/>
    <cellStyle name="Bold/Border 2 3 2 2" xfId="2653" xr:uid="{00000000-0005-0000-0000-0000D3020000}"/>
    <cellStyle name="Bold/Border 2 3 2 2 2" xfId="2654" xr:uid="{00000000-0005-0000-0000-0000D4020000}"/>
    <cellStyle name="Bold/Border 2 3 2 2 2 2" xfId="2655" xr:uid="{00000000-0005-0000-0000-0000D5020000}"/>
    <cellStyle name="Bold/Border 2 3 2 2 2 2 2" xfId="2656" xr:uid="{00000000-0005-0000-0000-0000D6020000}"/>
    <cellStyle name="Bold/Border 2 3 2 2 2 2 2 2" xfId="4276" xr:uid="{00000000-0005-0000-0000-0000D7020000}"/>
    <cellStyle name="Bold/Border 2 3 2 2 2 2 2 2 2" xfId="5120" xr:uid="{00000000-0005-0000-0000-0000D8020000}"/>
    <cellStyle name="Bold/Border 2 3 2 2 2 2 2 3" xfId="4275" xr:uid="{00000000-0005-0000-0000-0000D9020000}"/>
    <cellStyle name="Bold/Border 2 3 2 2 2 2 2 3 2" xfId="5119" xr:uid="{00000000-0005-0000-0000-0000DA020000}"/>
    <cellStyle name="Bold/Border 2 3 2 2 2 2 2 4" xfId="5194" xr:uid="{00000000-0005-0000-0000-0000DB020000}"/>
    <cellStyle name="Bold/Border 2 3 2 2 2 2 3" xfId="4255" xr:uid="{00000000-0005-0000-0000-0000DC020000}"/>
    <cellStyle name="Bold/Border 2 3 2 2 2 2 3 2" xfId="5130" xr:uid="{00000000-0005-0000-0000-0000DD020000}"/>
    <cellStyle name="Bold/Border 2 3 2 2 2 2 4" xfId="5193" xr:uid="{00000000-0005-0000-0000-0000DE020000}"/>
    <cellStyle name="Bold/Border 2 3 2 2 2 3" xfId="2657" xr:uid="{00000000-0005-0000-0000-0000DF020000}"/>
    <cellStyle name="Bold/Border 2 3 2 2 2 3 2" xfId="4278" xr:uid="{00000000-0005-0000-0000-0000E0020000}"/>
    <cellStyle name="Bold/Border 2 3 2 2 2 3 2 2" xfId="5117" xr:uid="{00000000-0005-0000-0000-0000E1020000}"/>
    <cellStyle name="Bold/Border 2 3 2 2 2 3 3" xfId="4277" xr:uid="{00000000-0005-0000-0000-0000E2020000}"/>
    <cellStyle name="Bold/Border 2 3 2 2 2 3 3 2" xfId="5032" xr:uid="{00000000-0005-0000-0000-0000E3020000}"/>
    <cellStyle name="Bold/Border 2 3 2 2 2 3 4" xfId="5195" xr:uid="{00000000-0005-0000-0000-0000E4020000}"/>
    <cellStyle name="Bold/Border 2 3 2 2 2 4" xfId="4251" xr:uid="{00000000-0005-0000-0000-0000E5020000}"/>
    <cellStyle name="Bold/Border 2 3 2 2 2 4 2" xfId="5041" xr:uid="{00000000-0005-0000-0000-0000E6020000}"/>
    <cellStyle name="Bold/Border 2 3 2 2 2 5" xfId="5192" xr:uid="{00000000-0005-0000-0000-0000E7020000}"/>
    <cellStyle name="Bold/Border 2 3 2 2 2_Plan2" xfId="2658" xr:uid="{00000000-0005-0000-0000-0000E8020000}"/>
    <cellStyle name="Bold/Border 2 3 2 2 3" xfId="2659" xr:uid="{00000000-0005-0000-0000-0000E9020000}"/>
    <cellStyle name="Bold/Border 2 3 2 2 3 2" xfId="4280" xr:uid="{00000000-0005-0000-0000-0000EA020000}"/>
    <cellStyle name="Bold/Border 2 3 2 2 3 2 2" xfId="5031" xr:uid="{00000000-0005-0000-0000-0000EB020000}"/>
    <cellStyle name="Bold/Border 2 3 2 2 3 3" xfId="4279" xr:uid="{00000000-0005-0000-0000-0000EC020000}"/>
    <cellStyle name="Bold/Border 2 3 2 2 3 3 2" xfId="5118" xr:uid="{00000000-0005-0000-0000-0000ED020000}"/>
    <cellStyle name="Bold/Border 2 3 2 2 3 4" xfId="5196" xr:uid="{00000000-0005-0000-0000-0000EE020000}"/>
    <cellStyle name="Bold/Border 2 3 2 2 4" xfId="4247" xr:uid="{00000000-0005-0000-0000-0000EF020000}"/>
    <cellStyle name="Bold/Border 2 3 2 2 4 2" xfId="5136" xr:uid="{00000000-0005-0000-0000-0000F0020000}"/>
    <cellStyle name="Bold/Border 2 3 2 2 5" xfId="5191" xr:uid="{00000000-0005-0000-0000-0000F1020000}"/>
    <cellStyle name="Bold/Border 2 3 2 3" xfId="2660" xr:uid="{00000000-0005-0000-0000-0000F2020000}"/>
    <cellStyle name="Bold/Border 2 3 2 3 2" xfId="4282" xr:uid="{00000000-0005-0000-0000-0000F3020000}"/>
    <cellStyle name="Bold/Border 2 3 2 3 2 2" xfId="5115" xr:uid="{00000000-0005-0000-0000-0000F4020000}"/>
    <cellStyle name="Bold/Border 2 3 2 3 3" xfId="4281" xr:uid="{00000000-0005-0000-0000-0000F5020000}"/>
    <cellStyle name="Bold/Border 2 3 2 3 3 2" xfId="5030" xr:uid="{00000000-0005-0000-0000-0000F6020000}"/>
    <cellStyle name="Bold/Border 2 3 2 3 4" xfId="5197" xr:uid="{00000000-0005-0000-0000-0000F7020000}"/>
    <cellStyle name="Bold/Border 2 3 2 4" xfId="4239" xr:uid="{00000000-0005-0000-0000-0000F8020000}"/>
    <cellStyle name="Bold/Border 2 3 2 4 2" xfId="5139" xr:uid="{00000000-0005-0000-0000-0000F9020000}"/>
    <cellStyle name="Bold/Border 2 3 2 5" xfId="5190" xr:uid="{00000000-0005-0000-0000-0000FA020000}"/>
    <cellStyle name="Bold/Border 2 3 2_Plan2" xfId="2661" xr:uid="{00000000-0005-0000-0000-0000FB020000}"/>
    <cellStyle name="Bold/Border 2 3 3" xfId="2662" xr:uid="{00000000-0005-0000-0000-0000FC020000}"/>
    <cellStyle name="Bold/Border 2 3 3 2" xfId="4284" xr:uid="{00000000-0005-0000-0000-0000FD020000}"/>
    <cellStyle name="Bold/Border 2 3 3 2 2" xfId="5113" xr:uid="{00000000-0005-0000-0000-0000FE020000}"/>
    <cellStyle name="Bold/Border 2 3 3 3" xfId="4283" xr:uid="{00000000-0005-0000-0000-0000FF020000}"/>
    <cellStyle name="Bold/Border 2 3 3 3 2" xfId="5029" xr:uid="{00000000-0005-0000-0000-000000030000}"/>
    <cellStyle name="Bold/Border 2 3 3 4" xfId="5198" xr:uid="{00000000-0005-0000-0000-000001030000}"/>
    <cellStyle name="Bold/Border 2 3 4" xfId="4237" xr:uid="{00000000-0005-0000-0000-000002030000}"/>
    <cellStyle name="Bold/Border 2 3 4 2" xfId="5047" xr:uid="{00000000-0005-0000-0000-000003030000}"/>
    <cellStyle name="Bold/Border 2 3 5" xfId="5189" xr:uid="{00000000-0005-0000-0000-000004030000}"/>
    <cellStyle name="Bold/Border 2 4" xfId="2663" xr:uid="{00000000-0005-0000-0000-000005030000}"/>
    <cellStyle name="Bold/Border 2 4 2" xfId="2664" xr:uid="{00000000-0005-0000-0000-000006030000}"/>
    <cellStyle name="Bold/Border 2 4 2 2" xfId="4286" xr:uid="{00000000-0005-0000-0000-000007030000}"/>
    <cellStyle name="Bold/Border 2 4 2 2 2" xfId="5028" xr:uid="{00000000-0005-0000-0000-000008030000}"/>
    <cellStyle name="Bold/Border 2 4 2 3" xfId="4285" xr:uid="{00000000-0005-0000-0000-000009030000}"/>
    <cellStyle name="Bold/Border 2 4 2 3 2" xfId="5114" xr:uid="{00000000-0005-0000-0000-00000A030000}"/>
    <cellStyle name="Bold/Border 2 4 2 4" xfId="5200" xr:uid="{00000000-0005-0000-0000-00000B030000}"/>
    <cellStyle name="Bold/Border 2 4 3" xfId="4256" xr:uid="{00000000-0005-0000-0000-00000C030000}"/>
    <cellStyle name="Bold/Border 2 4 3 2" xfId="5131" xr:uid="{00000000-0005-0000-0000-00000D030000}"/>
    <cellStyle name="Bold/Border 2 4 4" xfId="5199" xr:uid="{00000000-0005-0000-0000-00000E030000}"/>
    <cellStyle name="Bold/Border 2 5" xfId="2665" xr:uid="{00000000-0005-0000-0000-00000F030000}"/>
    <cellStyle name="Bold/Border 2 5 2" xfId="5201" xr:uid="{00000000-0005-0000-0000-000010030000}"/>
    <cellStyle name="Bold/Border 2 5 3" xfId="5002" xr:uid="{00000000-0005-0000-0000-000011030000}"/>
    <cellStyle name="Bold/Border 2 5 3 2" xfId="5241" xr:uid="{00000000-0005-0000-0000-000012030000}"/>
    <cellStyle name="Bold/Border 2 6" xfId="2666" xr:uid="{00000000-0005-0000-0000-000013030000}"/>
    <cellStyle name="Bold/Border 2 6 2" xfId="5202" xr:uid="{00000000-0005-0000-0000-000014030000}"/>
    <cellStyle name="Bold/Border 2 6 3" xfId="5003" xr:uid="{00000000-0005-0000-0000-000015030000}"/>
    <cellStyle name="Bold/Border 2 6 3 2" xfId="5242" xr:uid="{00000000-0005-0000-0000-000016030000}"/>
    <cellStyle name="Bold/Border 2 7" xfId="5176" xr:uid="{00000000-0005-0000-0000-000017030000}"/>
    <cellStyle name="Bold/Border 2 8" xfId="2635" xr:uid="{00000000-0005-0000-0000-000018030000}"/>
    <cellStyle name="Bold/Border 2_Plan2" xfId="2667" xr:uid="{00000000-0005-0000-0000-000019030000}"/>
    <cellStyle name="Bold/Border 3" xfId="2668" xr:uid="{00000000-0005-0000-0000-00001A030000}"/>
    <cellStyle name="Bold/Border 3 2" xfId="2669" xr:uid="{00000000-0005-0000-0000-00001B030000}"/>
    <cellStyle name="Bold/Border 3 2 2" xfId="2670" xr:uid="{00000000-0005-0000-0000-00001C030000}"/>
    <cellStyle name="Bold/Border 3 2 2 2" xfId="2671" xr:uid="{00000000-0005-0000-0000-00001D030000}"/>
    <cellStyle name="Bold/Border 3 2 2 2 2" xfId="2672" xr:uid="{00000000-0005-0000-0000-00001E030000}"/>
    <cellStyle name="Bold/Border 3 2 2 2 2 2" xfId="2673" xr:uid="{00000000-0005-0000-0000-00001F030000}"/>
    <cellStyle name="Bold/Border 3 2 2 2 2 2 2" xfId="2674" xr:uid="{00000000-0005-0000-0000-000020030000}"/>
    <cellStyle name="Bold/Border 3 2 2 2 2 2 2 2" xfId="4288" xr:uid="{00000000-0005-0000-0000-000021030000}"/>
    <cellStyle name="Bold/Border 3 2 2 2 2 2 2 2 2" xfId="5112" xr:uid="{00000000-0005-0000-0000-000022030000}"/>
    <cellStyle name="Bold/Border 3 2 2 2 2 2 2 3" xfId="4287" xr:uid="{00000000-0005-0000-0000-000023030000}"/>
    <cellStyle name="Bold/Border 3 2 2 2 2 2 2 3 2" xfId="5111" xr:uid="{00000000-0005-0000-0000-000024030000}"/>
    <cellStyle name="Bold/Border 3 2 2 2 2 2 2 4" xfId="5209" xr:uid="{00000000-0005-0000-0000-000025030000}"/>
    <cellStyle name="Bold/Border 3 2 2 2 2 2 3" xfId="4257" xr:uid="{00000000-0005-0000-0000-000026030000}"/>
    <cellStyle name="Bold/Border 3 2 2 2 2 2 3 2" xfId="5039" xr:uid="{00000000-0005-0000-0000-000027030000}"/>
    <cellStyle name="Bold/Border 3 2 2 2 2 2 4" xfId="5208" xr:uid="{00000000-0005-0000-0000-000028030000}"/>
    <cellStyle name="Bold/Border 3 2 2 2 2 3" xfId="2675" xr:uid="{00000000-0005-0000-0000-000029030000}"/>
    <cellStyle name="Bold/Border 3 2 2 2 2 3 2" xfId="4290" xr:uid="{00000000-0005-0000-0000-00002A030000}"/>
    <cellStyle name="Bold/Border 3 2 2 2 2 3 2 2" xfId="5109" xr:uid="{00000000-0005-0000-0000-00002B030000}"/>
    <cellStyle name="Bold/Border 3 2 2 2 2 3 3" xfId="4289" xr:uid="{00000000-0005-0000-0000-00002C030000}"/>
    <cellStyle name="Bold/Border 3 2 2 2 2 3 3 2" xfId="5027" xr:uid="{00000000-0005-0000-0000-00002D030000}"/>
    <cellStyle name="Bold/Border 3 2 2 2 2 3 4" xfId="5210" xr:uid="{00000000-0005-0000-0000-00002E030000}"/>
    <cellStyle name="Bold/Border 3 2 2 2 2 4" xfId="4252" xr:uid="{00000000-0005-0000-0000-00002F030000}"/>
    <cellStyle name="Bold/Border 3 2 2 2 2 4 2" xfId="5132" xr:uid="{00000000-0005-0000-0000-000030030000}"/>
    <cellStyle name="Bold/Border 3 2 2 2 2 5" xfId="5207" xr:uid="{00000000-0005-0000-0000-000031030000}"/>
    <cellStyle name="Bold/Border 3 2 2 2 2_Plan2" xfId="2676" xr:uid="{00000000-0005-0000-0000-000032030000}"/>
    <cellStyle name="Bold/Border 3 2 2 2 3" xfId="2677" xr:uid="{00000000-0005-0000-0000-000033030000}"/>
    <cellStyle name="Bold/Border 3 2 2 2 3 2" xfId="4292" xr:uid="{00000000-0005-0000-0000-000034030000}"/>
    <cellStyle name="Bold/Border 3 2 2 2 3 2 2" xfId="5026" xr:uid="{00000000-0005-0000-0000-000035030000}"/>
    <cellStyle name="Bold/Border 3 2 2 2 3 3" xfId="4291" xr:uid="{00000000-0005-0000-0000-000036030000}"/>
    <cellStyle name="Bold/Border 3 2 2 2 3 3 2" xfId="5110" xr:uid="{00000000-0005-0000-0000-000037030000}"/>
    <cellStyle name="Bold/Border 3 2 2 2 3 4" xfId="5211" xr:uid="{00000000-0005-0000-0000-000038030000}"/>
    <cellStyle name="Bold/Border 3 2 2 2 4" xfId="4246" xr:uid="{00000000-0005-0000-0000-000039030000}"/>
    <cellStyle name="Bold/Border 3 2 2 2 4 2" xfId="5129" xr:uid="{00000000-0005-0000-0000-00003A030000}"/>
    <cellStyle name="Bold/Border 3 2 2 2 5" xfId="5206" xr:uid="{00000000-0005-0000-0000-00003B030000}"/>
    <cellStyle name="Bold/Border 3 2 2 3" xfId="2678" xr:uid="{00000000-0005-0000-0000-00003C030000}"/>
    <cellStyle name="Bold/Border 3 2 2 3 2" xfId="4294" xr:uid="{00000000-0005-0000-0000-00003D030000}"/>
    <cellStyle name="Bold/Border 3 2 2 3 2 2" xfId="5108" xr:uid="{00000000-0005-0000-0000-00003E030000}"/>
    <cellStyle name="Bold/Border 3 2 2 3 3" xfId="4293" xr:uid="{00000000-0005-0000-0000-00003F030000}"/>
    <cellStyle name="Bold/Border 3 2 2 3 3 2" xfId="5025" xr:uid="{00000000-0005-0000-0000-000040030000}"/>
    <cellStyle name="Bold/Border 3 2 2 3 4" xfId="5212" xr:uid="{00000000-0005-0000-0000-000041030000}"/>
    <cellStyle name="Bold/Border 3 2 2 4" xfId="4243" xr:uid="{00000000-0005-0000-0000-000042030000}"/>
    <cellStyle name="Bold/Border 3 2 2 4 2" xfId="5101" xr:uid="{00000000-0005-0000-0000-000043030000}"/>
    <cellStyle name="Bold/Border 3 2 2 5" xfId="5205" xr:uid="{00000000-0005-0000-0000-000044030000}"/>
    <cellStyle name="Bold/Border 3 2 2_Plan2" xfId="2679" xr:uid="{00000000-0005-0000-0000-000045030000}"/>
    <cellStyle name="Bold/Border 3 2 3" xfId="2680" xr:uid="{00000000-0005-0000-0000-000046030000}"/>
    <cellStyle name="Bold/Border 3 2 3 2" xfId="4296" xr:uid="{00000000-0005-0000-0000-000047030000}"/>
    <cellStyle name="Bold/Border 3 2 3 2 2" xfId="5106" xr:uid="{00000000-0005-0000-0000-000048030000}"/>
    <cellStyle name="Bold/Border 3 2 3 3" xfId="4295" xr:uid="{00000000-0005-0000-0000-000049030000}"/>
    <cellStyle name="Bold/Border 3 2 3 3 2" xfId="5024" xr:uid="{00000000-0005-0000-0000-00004A030000}"/>
    <cellStyle name="Bold/Border 3 2 3 4" xfId="5213" xr:uid="{00000000-0005-0000-0000-00004B030000}"/>
    <cellStyle name="Bold/Border 3 2 4" xfId="4235" xr:uid="{00000000-0005-0000-0000-00004C030000}"/>
    <cellStyle name="Bold/Border 3 2 4 2" xfId="5140" xr:uid="{00000000-0005-0000-0000-00004D030000}"/>
    <cellStyle name="Bold/Border 3 2 5" xfId="5204" xr:uid="{00000000-0005-0000-0000-00004E030000}"/>
    <cellStyle name="Bold/Border 3 3" xfId="2681" xr:uid="{00000000-0005-0000-0000-00004F030000}"/>
    <cellStyle name="Bold/Border 3 3 2" xfId="2682" xr:uid="{00000000-0005-0000-0000-000050030000}"/>
    <cellStyle name="Bold/Border 3 3 2 2" xfId="2683" xr:uid="{00000000-0005-0000-0000-000051030000}"/>
    <cellStyle name="Bold/Border 3 3 2 2 2" xfId="2684" xr:uid="{00000000-0005-0000-0000-000052030000}"/>
    <cellStyle name="Bold/Border 3 3 2 2 2 2" xfId="2685" xr:uid="{00000000-0005-0000-0000-000053030000}"/>
    <cellStyle name="Bold/Border 3 3 2 2 2 2 2" xfId="4298" xr:uid="{00000000-0005-0000-0000-000054030000}"/>
    <cellStyle name="Bold/Border 3 3 2 2 2 2 2 2" xfId="5023" xr:uid="{00000000-0005-0000-0000-000055030000}"/>
    <cellStyle name="Bold/Border 3 3 2 2 2 2 3" xfId="4297" xr:uid="{00000000-0005-0000-0000-000056030000}"/>
    <cellStyle name="Bold/Border 3 3 2 2 2 2 3 2" xfId="5107" xr:uid="{00000000-0005-0000-0000-000057030000}"/>
    <cellStyle name="Bold/Border 3 3 2 2 2 2 4" xfId="5218" xr:uid="{00000000-0005-0000-0000-000058030000}"/>
    <cellStyle name="Bold/Border 3 3 2 2 2 3" xfId="4258" xr:uid="{00000000-0005-0000-0000-000059030000}"/>
    <cellStyle name="Bold/Border 3 3 2 2 2 3 2" xfId="5038" xr:uid="{00000000-0005-0000-0000-00005A030000}"/>
    <cellStyle name="Bold/Border 3 3 2 2 2 4" xfId="5217" xr:uid="{00000000-0005-0000-0000-00005B030000}"/>
    <cellStyle name="Bold/Border 3 3 2 2 3" xfId="2686" xr:uid="{00000000-0005-0000-0000-00005C030000}"/>
    <cellStyle name="Bold/Border 3 3 2 2 3 2" xfId="4300" xr:uid="{00000000-0005-0000-0000-00005D030000}"/>
    <cellStyle name="Bold/Border 3 3 2 2 3 2 2" xfId="5105" xr:uid="{00000000-0005-0000-0000-00005E030000}"/>
    <cellStyle name="Bold/Border 3 3 2 2 3 3" xfId="4299" xr:uid="{00000000-0005-0000-0000-00005F030000}"/>
    <cellStyle name="Bold/Border 3 3 2 2 3 3 2" xfId="5104" xr:uid="{00000000-0005-0000-0000-000060030000}"/>
    <cellStyle name="Bold/Border 3 3 2 2 3 4" xfId="5219" xr:uid="{00000000-0005-0000-0000-000061030000}"/>
    <cellStyle name="Bold/Border 3 3 2 2 4" xfId="4249" xr:uid="{00000000-0005-0000-0000-000062030000}"/>
    <cellStyle name="Bold/Border 3 3 2 2 4 2" xfId="5134" xr:uid="{00000000-0005-0000-0000-000063030000}"/>
    <cellStyle name="Bold/Border 3 3 2 2 5" xfId="5216" xr:uid="{00000000-0005-0000-0000-000064030000}"/>
    <cellStyle name="Bold/Border 3 3 2 2_Plan2" xfId="2687" xr:uid="{00000000-0005-0000-0000-000065030000}"/>
    <cellStyle name="Bold/Border 3 3 2 3" xfId="2688" xr:uid="{00000000-0005-0000-0000-000066030000}"/>
    <cellStyle name="Bold/Border 3 3 2 3 2" xfId="4302" xr:uid="{00000000-0005-0000-0000-000067030000}"/>
    <cellStyle name="Bold/Border 3 3 2 3 2 2" xfId="5102" xr:uid="{00000000-0005-0000-0000-000068030000}"/>
    <cellStyle name="Bold/Border 3 3 2 3 3" xfId="4301" xr:uid="{00000000-0005-0000-0000-000069030000}"/>
    <cellStyle name="Bold/Border 3 3 2 3 3 2" xfId="5022" xr:uid="{00000000-0005-0000-0000-00006A030000}"/>
    <cellStyle name="Bold/Border 3 3 2 3 4" xfId="5220" xr:uid="{00000000-0005-0000-0000-00006B030000}"/>
    <cellStyle name="Bold/Border 3 3 2 4" xfId="4238" xr:uid="{00000000-0005-0000-0000-00006C030000}"/>
    <cellStyle name="Bold/Border 3 3 2 4 2" xfId="5138" xr:uid="{00000000-0005-0000-0000-00006D030000}"/>
    <cellStyle name="Bold/Border 3 3 2 5" xfId="5215" xr:uid="{00000000-0005-0000-0000-00006E030000}"/>
    <cellStyle name="Bold/Border 3 3 3" xfId="2689" xr:uid="{00000000-0005-0000-0000-00006F030000}"/>
    <cellStyle name="Bold/Border 3 3 3 2" xfId="4304" xr:uid="{00000000-0005-0000-0000-000070030000}"/>
    <cellStyle name="Bold/Border 3 3 3 2 2" xfId="5021" xr:uid="{00000000-0005-0000-0000-000071030000}"/>
    <cellStyle name="Bold/Border 3 3 3 3" xfId="4303" xr:uid="{00000000-0005-0000-0000-000072030000}"/>
    <cellStyle name="Bold/Border 3 3 3 3 2" xfId="5103" xr:uid="{00000000-0005-0000-0000-000073030000}"/>
    <cellStyle name="Bold/Border 3 3 3 4" xfId="5221" xr:uid="{00000000-0005-0000-0000-000074030000}"/>
    <cellStyle name="Bold/Border 3 3 4" xfId="4236" xr:uid="{00000000-0005-0000-0000-000075030000}"/>
    <cellStyle name="Bold/Border 3 3 4 2" xfId="5141" xr:uid="{00000000-0005-0000-0000-000076030000}"/>
    <cellStyle name="Bold/Border 3 3 5" xfId="5214" xr:uid="{00000000-0005-0000-0000-000077030000}"/>
    <cellStyle name="Bold/Border 3 3_Plan2" xfId="2690" xr:uid="{00000000-0005-0000-0000-000078030000}"/>
    <cellStyle name="Bold/Border 3 4" xfId="2691" xr:uid="{00000000-0005-0000-0000-000079030000}"/>
    <cellStyle name="Bold/Border 3 4 2" xfId="2692" xr:uid="{00000000-0005-0000-0000-00007A030000}"/>
    <cellStyle name="Bold/Border 3 4 2 2" xfId="4306" xr:uid="{00000000-0005-0000-0000-00007B030000}"/>
    <cellStyle name="Bold/Border 3 4 2 2 2" xfId="5019" xr:uid="{00000000-0005-0000-0000-00007C030000}"/>
    <cellStyle name="Bold/Border 3 4 2 3" xfId="4305" xr:uid="{00000000-0005-0000-0000-00007D030000}"/>
    <cellStyle name="Bold/Border 3 4 2 3 2" xfId="5020" xr:uid="{00000000-0005-0000-0000-00007E030000}"/>
    <cellStyle name="Bold/Border 3 4 2 4" xfId="5223" xr:uid="{00000000-0005-0000-0000-00007F030000}"/>
    <cellStyle name="Bold/Border 3 4 3" xfId="4259" xr:uid="{00000000-0005-0000-0000-000080030000}"/>
    <cellStyle name="Bold/Border 3 4 3 2" xfId="5122" xr:uid="{00000000-0005-0000-0000-000081030000}"/>
    <cellStyle name="Bold/Border 3 4 4" xfId="5222" xr:uid="{00000000-0005-0000-0000-000082030000}"/>
    <cellStyle name="Bold/Border 3 5" xfId="5203" xr:uid="{00000000-0005-0000-0000-000083030000}"/>
    <cellStyle name="Bold/Border 3_Plan2" xfId="2693" xr:uid="{00000000-0005-0000-0000-000084030000}"/>
    <cellStyle name="Bold/Border 4" xfId="2694" xr:uid="{00000000-0005-0000-0000-000085030000}"/>
    <cellStyle name="Bold/Border 4 2" xfId="2695" xr:uid="{00000000-0005-0000-0000-000086030000}"/>
    <cellStyle name="Bold/Border 4 2 2" xfId="2696" xr:uid="{00000000-0005-0000-0000-000087030000}"/>
    <cellStyle name="Bold/Border 4 2 2 2" xfId="2697" xr:uid="{00000000-0005-0000-0000-000088030000}"/>
    <cellStyle name="Bold/Border 4 2 2 2 2" xfId="2698" xr:uid="{00000000-0005-0000-0000-000089030000}"/>
    <cellStyle name="Bold/Border 4 2 2 2 2 2" xfId="2699" xr:uid="{00000000-0005-0000-0000-00008A030000}"/>
    <cellStyle name="Bold/Border 4 2 2 2 2 2 2" xfId="2700" xr:uid="{00000000-0005-0000-0000-00008B030000}"/>
    <cellStyle name="Bold/Border 4 2 2 2 2 2 2 2" xfId="4308" xr:uid="{00000000-0005-0000-0000-00008C030000}"/>
    <cellStyle name="Bold/Border 4 2 2 2 2 2 2 2 2" xfId="5017" xr:uid="{00000000-0005-0000-0000-00008D030000}"/>
    <cellStyle name="Bold/Border 4 2 2 2 2 2 2 3" xfId="4307" xr:uid="{00000000-0005-0000-0000-00008E030000}"/>
    <cellStyle name="Bold/Border 4 2 2 2 2 2 2 3 2" xfId="5018" xr:uid="{00000000-0005-0000-0000-00008F030000}"/>
    <cellStyle name="Bold/Border 4 2 2 2 2 2 2 4" xfId="5230" xr:uid="{00000000-0005-0000-0000-000090030000}"/>
    <cellStyle name="Bold/Border 4 2 2 2 2 2 3" xfId="4260" xr:uid="{00000000-0005-0000-0000-000091030000}"/>
    <cellStyle name="Bold/Border 4 2 2 2 2 2 3 2" xfId="5128" xr:uid="{00000000-0005-0000-0000-000092030000}"/>
    <cellStyle name="Bold/Border 4 2 2 2 2 2 4" xfId="5229" xr:uid="{00000000-0005-0000-0000-000093030000}"/>
    <cellStyle name="Bold/Border 4 2 2 2 2 3" xfId="2701" xr:uid="{00000000-0005-0000-0000-000094030000}"/>
    <cellStyle name="Bold/Border 4 2 2 2 2 3 2" xfId="4310" xr:uid="{00000000-0005-0000-0000-000095030000}"/>
    <cellStyle name="Bold/Border 4 2 2 2 2 3 2 2" xfId="5015" xr:uid="{00000000-0005-0000-0000-000096030000}"/>
    <cellStyle name="Bold/Border 4 2 2 2 2 3 3" xfId="4309" xr:uid="{00000000-0005-0000-0000-000097030000}"/>
    <cellStyle name="Bold/Border 4 2 2 2 2 3 3 2" xfId="5016" xr:uid="{00000000-0005-0000-0000-000098030000}"/>
    <cellStyle name="Bold/Border 4 2 2 2 2 3 4" xfId="5231" xr:uid="{00000000-0005-0000-0000-000099030000}"/>
    <cellStyle name="Bold/Border 4 2 2 2 2 4" xfId="4253" xr:uid="{00000000-0005-0000-0000-00009A030000}"/>
    <cellStyle name="Bold/Border 4 2 2 2 2 4 2" xfId="5133" xr:uid="{00000000-0005-0000-0000-00009B030000}"/>
    <cellStyle name="Bold/Border 4 2 2 2 2 5" xfId="5228" xr:uid="{00000000-0005-0000-0000-00009C030000}"/>
    <cellStyle name="Bold/Border 4 2 2 2 2_Plan2" xfId="2702" xr:uid="{00000000-0005-0000-0000-00009D030000}"/>
    <cellStyle name="Bold/Border 4 2 2 2 3" xfId="2703" xr:uid="{00000000-0005-0000-0000-00009E030000}"/>
    <cellStyle name="Bold/Border 4 2 2 2 3 2" xfId="4312" xr:uid="{00000000-0005-0000-0000-00009F030000}"/>
    <cellStyle name="Bold/Border 4 2 2 2 3 2 2" xfId="5013" xr:uid="{00000000-0005-0000-0000-0000A0030000}"/>
    <cellStyle name="Bold/Border 4 2 2 2 3 3" xfId="4311" xr:uid="{00000000-0005-0000-0000-0000A1030000}"/>
    <cellStyle name="Bold/Border 4 2 2 2 3 3 2" xfId="5014" xr:uid="{00000000-0005-0000-0000-0000A2030000}"/>
    <cellStyle name="Bold/Border 4 2 2 2 3 4" xfId="5232" xr:uid="{00000000-0005-0000-0000-0000A3030000}"/>
    <cellStyle name="Bold/Border 4 2 2 2 4" xfId="4245" xr:uid="{00000000-0005-0000-0000-0000A4030000}"/>
    <cellStyle name="Bold/Border 4 2 2 2 4 2" xfId="5043" xr:uid="{00000000-0005-0000-0000-0000A5030000}"/>
    <cellStyle name="Bold/Border 4 2 2 2 5" xfId="5227" xr:uid="{00000000-0005-0000-0000-0000A6030000}"/>
    <cellStyle name="Bold/Border 4 2 2 3" xfId="2704" xr:uid="{00000000-0005-0000-0000-0000A7030000}"/>
    <cellStyle name="Bold/Border 4 2 2 3 2" xfId="4314" xr:uid="{00000000-0005-0000-0000-0000A8030000}"/>
    <cellStyle name="Bold/Border 4 2 2 3 2 2" xfId="5011" xr:uid="{00000000-0005-0000-0000-0000A9030000}"/>
    <cellStyle name="Bold/Border 4 2 2 3 3" xfId="4313" xr:uid="{00000000-0005-0000-0000-0000AA030000}"/>
    <cellStyle name="Bold/Border 4 2 2 3 3 2" xfId="5012" xr:uid="{00000000-0005-0000-0000-0000AB030000}"/>
    <cellStyle name="Bold/Border 4 2 2 3 4" xfId="5233" xr:uid="{00000000-0005-0000-0000-0000AC030000}"/>
    <cellStyle name="Bold/Border 4 2 2 4" xfId="4242" xr:uid="{00000000-0005-0000-0000-0000AD030000}"/>
    <cellStyle name="Bold/Border 4 2 2 4 2" xfId="5044" xr:uid="{00000000-0005-0000-0000-0000AE030000}"/>
    <cellStyle name="Bold/Border 4 2 2 5" xfId="5226" xr:uid="{00000000-0005-0000-0000-0000AF030000}"/>
    <cellStyle name="Bold/Border 4 2 2_Plan2" xfId="2705" xr:uid="{00000000-0005-0000-0000-0000B0030000}"/>
    <cellStyle name="Bold/Border 4 2 3" xfId="2706" xr:uid="{00000000-0005-0000-0000-0000B1030000}"/>
    <cellStyle name="Bold/Border 4 2 3 2" xfId="4316" xr:uid="{00000000-0005-0000-0000-0000B2030000}"/>
    <cellStyle name="Bold/Border 4 2 3 2 2" xfId="5009" xr:uid="{00000000-0005-0000-0000-0000B3030000}"/>
    <cellStyle name="Bold/Border 4 2 3 3" xfId="4315" xr:uid="{00000000-0005-0000-0000-0000B4030000}"/>
    <cellStyle name="Bold/Border 4 2 3 3 2" xfId="5010" xr:uid="{00000000-0005-0000-0000-0000B5030000}"/>
    <cellStyle name="Bold/Border 4 2 3 4" xfId="5234" xr:uid="{00000000-0005-0000-0000-0000B6030000}"/>
    <cellStyle name="Bold/Border 4 2 4" xfId="4240" xr:uid="{00000000-0005-0000-0000-0000B7030000}"/>
    <cellStyle name="Bold/Border 4 2 4 2" xfId="5046" xr:uid="{00000000-0005-0000-0000-0000B8030000}"/>
    <cellStyle name="Bold/Border 4 2 5" xfId="5225" xr:uid="{00000000-0005-0000-0000-0000B9030000}"/>
    <cellStyle name="Bold/Border 4 3" xfId="2707" xr:uid="{00000000-0005-0000-0000-0000BA030000}"/>
    <cellStyle name="Bold/Border 4 3 2" xfId="4318" xr:uid="{00000000-0005-0000-0000-0000BB030000}"/>
    <cellStyle name="Bold/Border 4 3 2 2" xfId="5007" xr:uid="{00000000-0005-0000-0000-0000BC030000}"/>
    <cellStyle name="Bold/Border 4 3 3" xfId="4317" xr:uid="{00000000-0005-0000-0000-0000BD030000}"/>
    <cellStyle name="Bold/Border 4 3 3 2" xfId="5008" xr:uid="{00000000-0005-0000-0000-0000BE030000}"/>
    <cellStyle name="Bold/Border 4 3 4" xfId="5235" xr:uid="{00000000-0005-0000-0000-0000BF030000}"/>
    <cellStyle name="Bold/Border 4 4" xfId="4227" xr:uid="{00000000-0005-0000-0000-0000C0030000}"/>
    <cellStyle name="Bold/Border 4 4 2" xfId="5142" xr:uid="{00000000-0005-0000-0000-0000C1030000}"/>
    <cellStyle name="Bold/Border 4 5" xfId="5224" xr:uid="{00000000-0005-0000-0000-0000C2030000}"/>
    <cellStyle name="Bold/Border 4_Plan2" xfId="2708" xr:uid="{00000000-0005-0000-0000-0000C3030000}"/>
    <cellStyle name="Bold/Border 5" xfId="2709" xr:uid="{00000000-0005-0000-0000-0000C4030000}"/>
    <cellStyle name="Bold/Border 5 2" xfId="4319" xr:uid="{00000000-0005-0000-0000-0000C5030000}"/>
    <cellStyle name="Bold/Border 5 2 2" xfId="5006" xr:uid="{00000000-0005-0000-0000-0000C6030000}"/>
    <cellStyle name="Bold/Border 5 3" xfId="5236" xr:uid="{00000000-0005-0000-0000-0000C7030000}"/>
    <cellStyle name="Bold/Border 6" xfId="2710" xr:uid="{00000000-0005-0000-0000-0000C8030000}"/>
    <cellStyle name="Bold/Border 6 2" xfId="4321" xr:uid="{00000000-0005-0000-0000-0000C9030000}"/>
    <cellStyle name="Bold/Border 6 2 2" xfId="5004" xr:uid="{00000000-0005-0000-0000-0000CA030000}"/>
    <cellStyle name="Bold/Border 6 3" xfId="4320" xr:uid="{00000000-0005-0000-0000-0000CB030000}"/>
    <cellStyle name="Bold/Border 6 3 2" xfId="5005" xr:uid="{00000000-0005-0000-0000-0000CC030000}"/>
    <cellStyle name="Bold/Border 6 4" xfId="5237" xr:uid="{00000000-0005-0000-0000-0000CD030000}"/>
    <cellStyle name="Bold/Border 7" xfId="4223" xr:uid="{00000000-0005-0000-0000-0000CE030000}"/>
    <cellStyle name="Bold/Border 7 2" xfId="5143" xr:uid="{00000000-0005-0000-0000-0000CF030000}"/>
    <cellStyle name="Bold/Border 8" xfId="5175" xr:uid="{00000000-0005-0000-0000-0000D0030000}"/>
    <cellStyle name="Bold/Border 9" xfId="2634" xr:uid="{00000000-0005-0000-0000-0000D1030000}"/>
    <cellStyle name="Bold/Border_Plan2" xfId="2711" xr:uid="{00000000-0005-0000-0000-0000D2030000}"/>
    <cellStyle name="Bol-Data" xfId="495" xr:uid="{00000000-0005-0000-0000-0000D3030000}"/>
    <cellStyle name="bolet" xfId="496" xr:uid="{00000000-0005-0000-0000-0000D4030000}"/>
    <cellStyle name="Bom" xfId="673" builtinId="26" customBuiltin="1"/>
    <cellStyle name="Bom 2" xfId="299" xr:uid="{00000000-0005-0000-0000-0000D6030000}"/>
    <cellStyle name="Bom 2 2" xfId="497" xr:uid="{00000000-0005-0000-0000-0000D7030000}"/>
    <cellStyle name="Bom 2 2 2" xfId="1915" xr:uid="{00000000-0005-0000-0000-0000D8030000}"/>
    <cellStyle name="Bom 2 2 3" xfId="2713" xr:uid="{00000000-0005-0000-0000-0000D9030000}"/>
    <cellStyle name="Bom 2 3" xfId="1736" xr:uid="{00000000-0005-0000-0000-0000DA030000}"/>
    <cellStyle name="Bom 2 3 2" xfId="2714" xr:uid="{00000000-0005-0000-0000-0000DB030000}"/>
    <cellStyle name="Bom 2 4" xfId="2715" xr:uid="{00000000-0005-0000-0000-0000DC030000}"/>
    <cellStyle name="Bom 2 5" xfId="2712" xr:uid="{00000000-0005-0000-0000-0000DD030000}"/>
    <cellStyle name="Bom 2_Plan2" xfId="2716" xr:uid="{00000000-0005-0000-0000-0000DE030000}"/>
    <cellStyle name="Bom 3" xfId="498" xr:uid="{00000000-0005-0000-0000-0000DF030000}"/>
    <cellStyle name="Bom 3 2" xfId="1916" xr:uid="{00000000-0005-0000-0000-0000E0030000}"/>
    <cellStyle name="Bom 3 3" xfId="2717" xr:uid="{00000000-0005-0000-0000-0000E1030000}"/>
    <cellStyle name="Bom 3_Income statement" xfId="1250" xr:uid="{00000000-0005-0000-0000-0000E2030000}"/>
    <cellStyle name="Bom 4" xfId="499" xr:uid="{00000000-0005-0000-0000-0000E3030000}"/>
    <cellStyle name="Bom 4 2" xfId="1917" xr:uid="{00000000-0005-0000-0000-0000E4030000}"/>
    <cellStyle name="Bom 4 3" xfId="2718" xr:uid="{00000000-0005-0000-0000-0000E5030000}"/>
    <cellStyle name="Bom 4_Income statement" xfId="1251" xr:uid="{00000000-0005-0000-0000-0000E6030000}"/>
    <cellStyle name="Bom 5" xfId="500" xr:uid="{00000000-0005-0000-0000-0000E7030000}"/>
    <cellStyle name="Bom 5 2" xfId="1918" xr:uid="{00000000-0005-0000-0000-0000E8030000}"/>
    <cellStyle name="Bom 5 3" xfId="2719" xr:uid="{00000000-0005-0000-0000-0000E9030000}"/>
    <cellStyle name="Bom 5_Income statement" xfId="1252" xr:uid="{00000000-0005-0000-0000-0000EA030000}"/>
    <cellStyle name="Bom 6" xfId="501" xr:uid="{00000000-0005-0000-0000-0000EB030000}"/>
    <cellStyle name="Bom 6 2" xfId="1919" xr:uid="{00000000-0005-0000-0000-0000EC030000}"/>
    <cellStyle name="Bom 6 3" xfId="2720" xr:uid="{00000000-0005-0000-0000-0000ED030000}"/>
    <cellStyle name="Bom 6_Income statement" xfId="1253" xr:uid="{00000000-0005-0000-0000-0000EE030000}"/>
    <cellStyle name="Bom 7" xfId="1514" xr:uid="{00000000-0005-0000-0000-0000EF030000}"/>
    <cellStyle name="Bom 7 2" xfId="5066" xr:uid="{00000000-0005-0000-0000-0000F0030000}"/>
    <cellStyle name="Bom 8" xfId="4186" xr:uid="{00000000-0005-0000-0000-0000F1030000}"/>
    <cellStyle name="Border" xfId="502" xr:uid="{00000000-0005-0000-0000-0000F2030000}"/>
    <cellStyle name="Border 2" xfId="2721" xr:uid="{00000000-0005-0000-0000-0000F3030000}"/>
    <cellStyle name="Border 2 2" xfId="2722" xr:uid="{00000000-0005-0000-0000-0000F4030000}"/>
    <cellStyle name="Border 2 2 2" xfId="4323" xr:uid="{00000000-0005-0000-0000-0000F5030000}"/>
    <cellStyle name="Border 2 2 3" xfId="4322" xr:uid="{00000000-0005-0000-0000-0000F6030000}"/>
    <cellStyle name="Border 2 3" xfId="2723" xr:uid="{00000000-0005-0000-0000-0000F7030000}"/>
    <cellStyle name="Border 2 3 2" xfId="4325" xr:uid="{00000000-0005-0000-0000-0000F8030000}"/>
    <cellStyle name="Border 2 3 3" xfId="4324" xr:uid="{00000000-0005-0000-0000-0000F9030000}"/>
    <cellStyle name="Border 2 4" xfId="4326" xr:uid="{00000000-0005-0000-0000-0000FA030000}"/>
    <cellStyle name="Border 2 5" xfId="4261" xr:uid="{00000000-0005-0000-0000-0000FB030000}"/>
    <cellStyle name="Border 3" xfId="2724" xr:uid="{00000000-0005-0000-0000-0000FC030000}"/>
    <cellStyle name="Border 3 2" xfId="2725" xr:uid="{00000000-0005-0000-0000-0000FD030000}"/>
    <cellStyle name="Border 3 2 2" xfId="4328" xr:uid="{00000000-0005-0000-0000-0000FE030000}"/>
    <cellStyle name="Border 3 2 3" xfId="4327" xr:uid="{00000000-0005-0000-0000-0000FF030000}"/>
    <cellStyle name="Border 3 3" xfId="2726" xr:uid="{00000000-0005-0000-0000-000000040000}"/>
    <cellStyle name="Border 3 3 2" xfId="4330" xr:uid="{00000000-0005-0000-0000-000001040000}"/>
    <cellStyle name="Border 3 3 3" xfId="4329" xr:uid="{00000000-0005-0000-0000-000002040000}"/>
    <cellStyle name="Border 3 4" xfId="4331" xr:uid="{00000000-0005-0000-0000-000003040000}"/>
    <cellStyle name="Border 3 5" xfId="4262" xr:uid="{00000000-0005-0000-0000-000004040000}"/>
    <cellStyle name="Border 3_Plan2" xfId="2727" xr:uid="{00000000-0005-0000-0000-000005040000}"/>
    <cellStyle name="Border 4" xfId="2728" xr:uid="{00000000-0005-0000-0000-000006040000}"/>
    <cellStyle name="Border 4 2" xfId="2729" xr:uid="{00000000-0005-0000-0000-000007040000}"/>
    <cellStyle name="Border 4 2 2" xfId="4334" xr:uid="{00000000-0005-0000-0000-000008040000}"/>
    <cellStyle name="Border 4 2 3" xfId="4333" xr:uid="{00000000-0005-0000-0000-000009040000}"/>
    <cellStyle name="Border 4 3" xfId="2730" xr:uid="{00000000-0005-0000-0000-00000A040000}"/>
    <cellStyle name="Border 4 3 2" xfId="4336" xr:uid="{00000000-0005-0000-0000-00000B040000}"/>
    <cellStyle name="Border 4 3 3" xfId="4335" xr:uid="{00000000-0005-0000-0000-00000C040000}"/>
    <cellStyle name="Border 4 4" xfId="4337" xr:uid="{00000000-0005-0000-0000-00000D040000}"/>
    <cellStyle name="Border 4 5" xfId="4332" xr:uid="{00000000-0005-0000-0000-00000E040000}"/>
    <cellStyle name="Border 5" xfId="2731" xr:uid="{00000000-0005-0000-0000-00000F040000}"/>
    <cellStyle name="Border 5 2" xfId="4339" xr:uid="{00000000-0005-0000-0000-000010040000}"/>
    <cellStyle name="Border 5 3" xfId="4338" xr:uid="{00000000-0005-0000-0000-000011040000}"/>
    <cellStyle name="Border 6" xfId="4340" xr:uid="{00000000-0005-0000-0000-000012040000}"/>
    <cellStyle name="Bullet" xfId="503" xr:uid="{00000000-0005-0000-0000-000013040000}"/>
    <cellStyle name="Bullet 2" xfId="1920" xr:uid="{00000000-0005-0000-0000-000014040000}"/>
    <cellStyle name="Bullet 3" xfId="2732" xr:uid="{00000000-0005-0000-0000-000015040000}"/>
    <cellStyle name="Cabeçalho 1" xfId="504" xr:uid="{00000000-0005-0000-0000-000016040000}"/>
    <cellStyle name="Cabeçalho 1 2" xfId="1921" xr:uid="{00000000-0005-0000-0000-000017040000}"/>
    <cellStyle name="Cabeçalho 1 3" xfId="2733" xr:uid="{00000000-0005-0000-0000-000018040000}"/>
    <cellStyle name="Cabeçalho 2" xfId="505" xr:uid="{00000000-0005-0000-0000-000019040000}"/>
    <cellStyle name="Cabeçalho 2 2" xfId="1922" xr:uid="{00000000-0005-0000-0000-00001A040000}"/>
    <cellStyle name="Cabeçalho 2 3" xfId="2734" xr:uid="{00000000-0005-0000-0000-00001B040000}"/>
    <cellStyle name="Calc Currency (0)" xfId="506" xr:uid="{00000000-0005-0000-0000-00001C040000}"/>
    <cellStyle name="Calc Currency (0) 2" xfId="1078" xr:uid="{00000000-0005-0000-0000-00001D040000}"/>
    <cellStyle name="Calc Currency (2)" xfId="507" xr:uid="{00000000-0005-0000-0000-00001E040000}"/>
    <cellStyle name="Calc Currency (2) 2" xfId="1923" xr:uid="{00000000-0005-0000-0000-00001F040000}"/>
    <cellStyle name="Calc Currency (2) 3" xfId="2735" xr:uid="{00000000-0005-0000-0000-000020040000}"/>
    <cellStyle name="Calc Percent (0)" xfId="508" xr:uid="{00000000-0005-0000-0000-000021040000}"/>
    <cellStyle name="Calc Percent (0) 2" xfId="1924" xr:uid="{00000000-0005-0000-0000-000022040000}"/>
    <cellStyle name="Calc Percent (0) 3" xfId="2736" xr:uid="{00000000-0005-0000-0000-000023040000}"/>
    <cellStyle name="Calc Percent (1)" xfId="509" xr:uid="{00000000-0005-0000-0000-000024040000}"/>
    <cellStyle name="Calc Percent (2)" xfId="510" xr:uid="{00000000-0005-0000-0000-000025040000}"/>
    <cellStyle name="Calc Units (0)" xfId="511" xr:uid="{00000000-0005-0000-0000-000026040000}"/>
    <cellStyle name="Calc Units (0) 2" xfId="1925" xr:uid="{00000000-0005-0000-0000-000027040000}"/>
    <cellStyle name="Calc Units (0) 3" xfId="2737" xr:uid="{00000000-0005-0000-0000-000028040000}"/>
    <cellStyle name="Calc Units (1)" xfId="512" xr:uid="{00000000-0005-0000-0000-000029040000}"/>
    <cellStyle name="Calc Units (1) 2" xfId="1926" xr:uid="{00000000-0005-0000-0000-00002A040000}"/>
    <cellStyle name="Calc Units (1) 3" xfId="2738" xr:uid="{00000000-0005-0000-0000-00002B040000}"/>
    <cellStyle name="Calc Units (2)" xfId="513" xr:uid="{00000000-0005-0000-0000-00002C040000}"/>
    <cellStyle name="Calc Units (2) 2" xfId="1927" xr:uid="{00000000-0005-0000-0000-00002D040000}"/>
    <cellStyle name="Calc Units (2) 3" xfId="2739" xr:uid="{00000000-0005-0000-0000-00002E040000}"/>
    <cellStyle name="Calculation" xfId="8" xr:uid="{00000000-0005-0000-0000-00002F040000}"/>
    <cellStyle name="Calculation 2" xfId="1928" xr:uid="{00000000-0005-0000-0000-000030040000}"/>
    <cellStyle name="Calculation 2 2" xfId="2742" xr:uid="{00000000-0005-0000-0000-000031040000}"/>
    <cellStyle name="Calculation 2 3" xfId="2743" xr:uid="{00000000-0005-0000-0000-000032040000}"/>
    <cellStyle name="Calculation 2 3 2" xfId="4341" xr:uid="{00000000-0005-0000-0000-000033040000}"/>
    <cellStyle name="Calculation 2 4" xfId="2744" xr:uid="{00000000-0005-0000-0000-000034040000}"/>
    <cellStyle name="Calculation 2 4 2" xfId="4342" xr:uid="{00000000-0005-0000-0000-000035040000}"/>
    <cellStyle name="Calculation 2 5" xfId="2745" xr:uid="{00000000-0005-0000-0000-000036040000}"/>
    <cellStyle name="Calculation 2 5 2" xfId="4343" xr:uid="{00000000-0005-0000-0000-000037040000}"/>
    <cellStyle name="Calculation 2 6" xfId="2746" xr:uid="{00000000-0005-0000-0000-000038040000}"/>
    <cellStyle name="Calculation 2 6 2" xfId="4344" xr:uid="{00000000-0005-0000-0000-000039040000}"/>
    <cellStyle name="Calculation 2 7" xfId="2741" xr:uid="{00000000-0005-0000-0000-00003A040000}"/>
    <cellStyle name="Calculation 3" xfId="2747" xr:uid="{00000000-0005-0000-0000-00003B040000}"/>
    <cellStyle name="Calculation 4" xfId="2748" xr:uid="{00000000-0005-0000-0000-00003C040000}"/>
    <cellStyle name="Calculation 4 2" xfId="4345" xr:uid="{00000000-0005-0000-0000-00003D040000}"/>
    <cellStyle name="Calculation 5" xfId="2749" xr:uid="{00000000-0005-0000-0000-00003E040000}"/>
    <cellStyle name="Calculation 5 2" xfId="4346" xr:uid="{00000000-0005-0000-0000-00003F040000}"/>
    <cellStyle name="Calculation 6" xfId="2750" xr:uid="{00000000-0005-0000-0000-000040040000}"/>
    <cellStyle name="Calculation 6 2" xfId="4347" xr:uid="{00000000-0005-0000-0000-000041040000}"/>
    <cellStyle name="Calculation 7" xfId="2751" xr:uid="{00000000-0005-0000-0000-000042040000}"/>
    <cellStyle name="Calculation 7 2" xfId="4348" xr:uid="{00000000-0005-0000-0000-000043040000}"/>
    <cellStyle name="Calculation 8" xfId="2740" xr:uid="{00000000-0005-0000-0000-000044040000}"/>
    <cellStyle name="Cálculo 2" xfId="300" xr:uid="{00000000-0005-0000-0000-000045040000}"/>
    <cellStyle name="Cálculo 2 10" xfId="2753" xr:uid="{00000000-0005-0000-0000-000046040000}"/>
    <cellStyle name="Cálculo 2 10 2" xfId="4349" xr:uid="{00000000-0005-0000-0000-000047040000}"/>
    <cellStyle name="Cálculo 2 11" xfId="2752" xr:uid="{00000000-0005-0000-0000-000048040000}"/>
    <cellStyle name="Cálculo 2 2" xfId="514" xr:uid="{00000000-0005-0000-0000-000049040000}"/>
    <cellStyle name="Cálculo 2 2 2" xfId="1929" xr:uid="{00000000-0005-0000-0000-00004A040000}"/>
    <cellStyle name="Cálculo 2 2 2 2" xfId="2756" xr:uid="{00000000-0005-0000-0000-00004B040000}"/>
    <cellStyle name="Cálculo 2 2 2 3" xfId="2757" xr:uid="{00000000-0005-0000-0000-00004C040000}"/>
    <cellStyle name="Cálculo 2 2 2 3 2" xfId="4350" xr:uid="{00000000-0005-0000-0000-00004D040000}"/>
    <cellStyle name="Cálculo 2 2 2 4" xfId="2758" xr:uid="{00000000-0005-0000-0000-00004E040000}"/>
    <cellStyle name="Cálculo 2 2 2 4 2" xfId="4351" xr:uid="{00000000-0005-0000-0000-00004F040000}"/>
    <cellStyle name="Cálculo 2 2 2 5" xfId="2759" xr:uid="{00000000-0005-0000-0000-000050040000}"/>
    <cellStyle name="Cálculo 2 2 2 5 2" xfId="4352" xr:uid="{00000000-0005-0000-0000-000051040000}"/>
    <cellStyle name="Cálculo 2 2 2 6" xfId="2760" xr:uid="{00000000-0005-0000-0000-000052040000}"/>
    <cellStyle name="Cálculo 2 2 2 6 2" xfId="4353" xr:uid="{00000000-0005-0000-0000-000053040000}"/>
    <cellStyle name="Cálculo 2 2 2 7" xfId="2755" xr:uid="{00000000-0005-0000-0000-000054040000}"/>
    <cellStyle name="Cálculo 2 2 3" xfId="2761" xr:uid="{00000000-0005-0000-0000-000055040000}"/>
    <cellStyle name="Cálculo 2 2 4" xfId="2762" xr:uid="{00000000-0005-0000-0000-000056040000}"/>
    <cellStyle name="Cálculo 2 2 4 2" xfId="4354" xr:uid="{00000000-0005-0000-0000-000057040000}"/>
    <cellStyle name="Cálculo 2 2 5" xfId="2763" xr:uid="{00000000-0005-0000-0000-000058040000}"/>
    <cellStyle name="Cálculo 2 2 5 2" xfId="4355" xr:uid="{00000000-0005-0000-0000-000059040000}"/>
    <cellStyle name="Cálculo 2 2 6" xfId="2764" xr:uid="{00000000-0005-0000-0000-00005A040000}"/>
    <cellStyle name="Cálculo 2 2 6 2" xfId="4356" xr:uid="{00000000-0005-0000-0000-00005B040000}"/>
    <cellStyle name="Cálculo 2 2 7" xfId="2765" xr:uid="{00000000-0005-0000-0000-00005C040000}"/>
    <cellStyle name="Cálculo 2 2 7 2" xfId="4357" xr:uid="{00000000-0005-0000-0000-00005D040000}"/>
    <cellStyle name="Cálculo 2 2 8" xfId="2754" xr:uid="{00000000-0005-0000-0000-00005E040000}"/>
    <cellStyle name="Cálculo 2 3" xfId="1737" xr:uid="{00000000-0005-0000-0000-00005F040000}"/>
    <cellStyle name="Cálculo 2 3 2" xfId="2766" xr:uid="{00000000-0005-0000-0000-000060040000}"/>
    <cellStyle name="Cálculo 2 4" xfId="2767" xr:uid="{00000000-0005-0000-0000-000061040000}"/>
    <cellStyle name="Cálculo 2 4 2" xfId="2768" xr:uid="{00000000-0005-0000-0000-000062040000}"/>
    <cellStyle name="Cálculo 2 4 3" xfId="4358" xr:uid="{00000000-0005-0000-0000-000063040000}"/>
    <cellStyle name="Cálculo 2 4_Plan2" xfId="2769" xr:uid="{00000000-0005-0000-0000-000064040000}"/>
    <cellStyle name="Cálculo 2 5" xfId="2770" xr:uid="{00000000-0005-0000-0000-000065040000}"/>
    <cellStyle name="Cálculo 2 6" xfId="2771" xr:uid="{00000000-0005-0000-0000-000066040000}"/>
    <cellStyle name="Cálculo 2 7" xfId="2772" xr:uid="{00000000-0005-0000-0000-000067040000}"/>
    <cellStyle name="Cálculo 2 7 2" xfId="4359" xr:uid="{00000000-0005-0000-0000-000068040000}"/>
    <cellStyle name="Cálculo 2 8" xfId="2773" xr:uid="{00000000-0005-0000-0000-000069040000}"/>
    <cellStyle name="Cálculo 2 8 2" xfId="4360" xr:uid="{00000000-0005-0000-0000-00006A040000}"/>
    <cellStyle name="Cálculo 2 9" xfId="2774" xr:uid="{00000000-0005-0000-0000-00006B040000}"/>
    <cellStyle name="Cálculo 2 9 2" xfId="4361" xr:uid="{00000000-0005-0000-0000-00006C040000}"/>
    <cellStyle name="Cálculo 2_Plan2" xfId="2775" xr:uid="{00000000-0005-0000-0000-00006D040000}"/>
    <cellStyle name="Cálculo 3" xfId="515" xr:uid="{00000000-0005-0000-0000-00006E040000}"/>
    <cellStyle name="Cálculo 3 2" xfId="1930" xr:uid="{00000000-0005-0000-0000-00006F040000}"/>
    <cellStyle name="Cálculo 3 3" xfId="2776" xr:uid="{00000000-0005-0000-0000-000070040000}"/>
    <cellStyle name="Cálculo 3_Income statement" xfId="1254" xr:uid="{00000000-0005-0000-0000-000071040000}"/>
    <cellStyle name="Cálculo 4" xfId="516" xr:uid="{00000000-0005-0000-0000-000072040000}"/>
    <cellStyle name="Cálculo 4 2" xfId="1931" xr:uid="{00000000-0005-0000-0000-000073040000}"/>
    <cellStyle name="Cálculo 4 3" xfId="2777" xr:uid="{00000000-0005-0000-0000-000074040000}"/>
    <cellStyle name="Cálculo 4_Income statement" xfId="1255" xr:uid="{00000000-0005-0000-0000-000075040000}"/>
    <cellStyle name="Cálculo 5" xfId="517" xr:uid="{00000000-0005-0000-0000-000076040000}"/>
    <cellStyle name="Cálculo 5 2" xfId="1932" xr:uid="{00000000-0005-0000-0000-000077040000}"/>
    <cellStyle name="Cálculo 5 3" xfId="2778" xr:uid="{00000000-0005-0000-0000-000078040000}"/>
    <cellStyle name="Cálculo 5_Income statement" xfId="1256" xr:uid="{00000000-0005-0000-0000-000079040000}"/>
    <cellStyle name="Cálculo 6" xfId="518" xr:uid="{00000000-0005-0000-0000-00007A040000}"/>
    <cellStyle name="Cálculo 6 2" xfId="1933" xr:uid="{00000000-0005-0000-0000-00007B040000}"/>
    <cellStyle name="Cálculo 6 3" xfId="2779" xr:uid="{00000000-0005-0000-0000-00007C040000}"/>
    <cellStyle name="Cálculo 6_Income statement" xfId="1257" xr:uid="{00000000-0005-0000-0000-00007D040000}"/>
    <cellStyle name="Cálculo 7" xfId="1519" xr:uid="{00000000-0005-0000-0000-00007E040000}"/>
    <cellStyle name="Cálculo 7 2" xfId="5071" xr:uid="{00000000-0005-0000-0000-00007F040000}"/>
    <cellStyle name="Cálculo 8" xfId="4191" xr:uid="{00000000-0005-0000-0000-000080040000}"/>
    <cellStyle name="Cancel" xfId="519" xr:uid="{00000000-0005-0000-0000-000081040000}"/>
    <cellStyle name="Cancel 2" xfId="1934" xr:uid="{00000000-0005-0000-0000-000082040000}"/>
    <cellStyle name="Cancel 3" xfId="2780" xr:uid="{00000000-0005-0000-0000-000083040000}"/>
    <cellStyle name="Célula de Verificação" xfId="530" builtinId="23" customBuiltin="1"/>
    <cellStyle name="Célula de Verificação 10" xfId="5408" xr:uid="{00000000-0005-0000-0000-000085040000}"/>
    <cellStyle name="Célula de Verificação 2" xfId="301" xr:uid="{00000000-0005-0000-0000-000086040000}"/>
    <cellStyle name="Célula de Verificação 2 10" xfId="5392" xr:uid="{00000000-0005-0000-0000-000087040000}"/>
    <cellStyle name="Célula de Verificação 2 2" xfId="520" xr:uid="{00000000-0005-0000-0000-000088040000}"/>
    <cellStyle name="Célula de Verificação 2 2 2" xfId="1935" xr:uid="{00000000-0005-0000-0000-000089040000}"/>
    <cellStyle name="Célula de Verificação 2 2 2 2" xfId="2783" xr:uid="{00000000-0005-0000-0000-00008A040000}"/>
    <cellStyle name="Célula de Verificação 2 2 3" xfId="2782" xr:uid="{00000000-0005-0000-0000-00008B040000}"/>
    <cellStyle name="Célula de Verificação 2 2_Plan2" xfId="2784" xr:uid="{00000000-0005-0000-0000-00008C040000}"/>
    <cellStyle name="Célula de Verificação 2 3" xfId="1738" xr:uid="{00000000-0005-0000-0000-00008D040000}"/>
    <cellStyle name="Célula de Verificação 2 3 2" xfId="2785" xr:uid="{00000000-0005-0000-0000-00008E040000}"/>
    <cellStyle name="Célula de Verificação 2 4" xfId="2786" xr:uid="{00000000-0005-0000-0000-00008F040000}"/>
    <cellStyle name="Célula de Verificação 2 5" xfId="2787" xr:uid="{00000000-0005-0000-0000-000090040000}"/>
    <cellStyle name="Célula de Verificação 2 6" xfId="2781" xr:uid="{00000000-0005-0000-0000-000091040000}"/>
    <cellStyle name="Célula de Verificação 2 7" xfId="5250" xr:uid="{00000000-0005-0000-0000-000092040000}"/>
    <cellStyle name="Célula de Verificação 2 8" xfId="5379" xr:uid="{00000000-0005-0000-0000-000093040000}"/>
    <cellStyle name="Célula de Verificação 2 9" xfId="5414" xr:uid="{00000000-0005-0000-0000-000094040000}"/>
    <cellStyle name="Célula de Verificação 2_Plan2" xfId="2788" xr:uid="{00000000-0005-0000-0000-000095040000}"/>
    <cellStyle name="Célula de Verificação 3" xfId="521" xr:uid="{00000000-0005-0000-0000-000096040000}"/>
    <cellStyle name="Célula de Verificação 3 2" xfId="1936" xr:uid="{00000000-0005-0000-0000-000097040000}"/>
    <cellStyle name="Célula de Verificação 3 3" xfId="2789" xr:uid="{00000000-0005-0000-0000-000098040000}"/>
    <cellStyle name="Célula de Verificação 3_Income statement" xfId="1258" xr:uid="{00000000-0005-0000-0000-000099040000}"/>
    <cellStyle name="Célula de Verificação 4" xfId="522" xr:uid="{00000000-0005-0000-0000-00009A040000}"/>
    <cellStyle name="Célula de Verificação 4 2" xfId="1937" xr:uid="{00000000-0005-0000-0000-00009B040000}"/>
    <cellStyle name="Célula de Verificação 4 3" xfId="2790" xr:uid="{00000000-0005-0000-0000-00009C040000}"/>
    <cellStyle name="Célula de Verificação 4_Income statement" xfId="1259" xr:uid="{00000000-0005-0000-0000-00009D040000}"/>
    <cellStyle name="Célula de Verificação 5" xfId="523" xr:uid="{00000000-0005-0000-0000-00009E040000}"/>
    <cellStyle name="Célula de Verificação 5 2" xfId="1938" xr:uid="{00000000-0005-0000-0000-00009F040000}"/>
    <cellStyle name="Célula de Verificação 5 3" xfId="2791" xr:uid="{00000000-0005-0000-0000-0000A0040000}"/>
    <cellStyle name="Célula de Verificação 5_Income statement" xfId="1260" xr:uid="{00000000-0005-0000-0000-0000A1040000}"/>
    <cellStyle name="Célula de Verificação 6" xfId="524" xr:uid="{00000000-0005-0000-0000-0000A2040000}"/>
    <cellStyle name="Célula de Verificação 6 2" xfId="1939" xr:uid="{00000000-0005-0000-0000-0000A3040000}"/>
    <cellStyle name="Célula de Verificação 6 3" xfId="2792" xr:uid="{00000000-0005-0000-0000-0000A4040000}"/>
    <cellStyle name="Célula de Verificação 6_Income statement" xfId="1261" xr:uid="{00000000-0005-0000-0000-0000A5040000}"/>
    <cellStyle name="Célula de Verificação 7" xfId="1521" xr:uid="{00000000-0005-0000-0000-0000A6040000}"/>
    <cellStyle name="Célula de Verificação 7 2" xfId="5073" xr:uid="{00000000-0005-0000-0000-0000A7040000}"/>
    <cellStyle name="Célula de Verificação 8" xfId="4193" xr:uid="{00000000-0005-0000-0000-0000A8040000}"/>
    <cellStyle name="Célula de Verificação 9" xfId="5396" xr:uid="{00000000-0005-0000-0000-0000A9040000}"/>
    <cellStyle name="Célula Vinculada" xfId="709" builtinId="24" customBuiltin="1"/>
    <cellStyle name="Célula Vinculada 10" xfId="5262" xr:uid="{00000000-0005-0000-0000-0000AB040000}"/>
    <cellStyle name="Célula Vinculada 2" xfId="302" xr:uid="{00000000-0005-0000-0000-0000AC040000}"/>
    <cellStyle name="Célula Vinculada 2 10" xfId="5437" xr:uid="{00000000-0005-0000-0000-0000AD040000}"/>
    <cellStyle name="Célula Vinculada 2 2" xfId="525" xr:uid="{00000000-0005-0000-0000-0000AE040000}"/>
    <cellStyle name="Célula Vinculada 2 2 2" xfId="1940" xr:uid="{00000000-0005-0000-0000-0000AF040000}"/>
    <cellStyle name="Célula Vinculada 2 2 2 2" xfId="2796" xr:uid="{00000000-0005-0000-0000-0000B0040000}"/>
    <cellStyle name="Célula Vinculada 2 2 2 3" xfId="2797" xr:uid="{00000000-0005-0000-0000-0000B1040000}"/>
    <cellStyle name="Célula Vinculada 2 2 2 4" xfId="2798" xr:uid="{00000000-0005-0000-0000-0000B2040000}"/>
    <cellStyle name="Célula Vinculada 2 2 2 5" xfId="2799" xr:uid="{00000000-0005-0000-0000-0000B3040000}"/>
    <cellStyle name="Célula Vinculada 2 2 2 6" xfId="2800" xr:uid="{00000000-0005-0000-0000-0000B4040000}"/>
    <cellStyle name="Célula Vinculada 2 2 2 7" xfId="2801" xr:uid="{00000000-0005-0000-0000-0000B5040000}"/>
    <cellStyle name="Célula Vinculada 2 2 2 8" xfId="2802" xr:uid="{00000000-0005-0000-0000-0000B6040000}"/>
    <cellStyle name="Célula Vinculada 2 2 2 9" xfId="2795" xr:uid="{00000000-0005-0000-0000-0000B7040000}"/>
    <cellStyle name="Célula Vinculada 2 2 3" xfId="2794" xr:uid="{00000000-0005-0000-0000-0000B8040000}"/>
    <cellStyle name="Célula Vinculada 2 2_Plan2" xfId="2803" xr:uid="{00000000-0005-0000-0000-0000B9040000}"/>
    <cellStyle name="Célula Vinculada 2 3" xfId="1739" xr:uid="{00000000-0005-0000-0000-0000BA040000}"/>
    <cellStyle name="Célula Vinculada 2 3 2" xfId="2804" xr:uid="{00000000-0005-0000-0000-0000BB040000}"/>
    <cellStyle name="Célula Vinculada 2 4" xfId="2805" xr:uid="{00000000-0005-0000-0000-0000BC040000}"/>
    <cellStyle name="Célula Vinculada 2 4 2" xfId="2806" xr:uid="{00000000-0005-0000-0000-0000BD040000}"/>
    <cellStyle name="Célula Vinculada 2 4 3" xfId="2807" xr:uid="{00000000-0005-0000-0000-0000BE040000}"/>
    <cellStyle name="Célula Vinculada 2 4 4" xfId="2808" xr:uid="{00000000-0005-0000-0000-0000BF040000}"/>
    <cellStyle name="Célula Vinculada 2 4 5" xfId="2809" xr:uid="{00000000-0005-0000-0000-0000C0040000}"/>
    <cellStyle name="Célula Vinculada 2 4 6" xfId="2810" xr:uid="{00000000-0005-0000-0000-0000C1040000}"/>
    <cellStyle name="Célula Vinculada 2 4 7" xfId="2811" xr:uid="{00000000-0005-0000-0000-0000C2040000}"/>
    <cellStyle name="Célula Vinculada 2 4 8" xfId="2812" xr:uid="{00000000-0005-0000-0000-0000C3040000}"/>
    <cellStyle name="Célula Vinculada 2 5" xfId="2813" xr:uid="{00000000-0005-0000-0000-0000C4040000}"/>
    <cellStyle name="Célula Vinculada 2 6" xfId="2793" xr:uid="{00000000-0005-0000-0000-0000C5040000}"/>
    <cellStyle name="Célula Vinculada 2 7" xfId="5251" xr:uid="{00000000-0005-0000-0000-0000C6040000}"/>
    <cellStyle name="Célula Vinculada 2 8" xfId="5441" xr:uid="{00000000-0005-0000-0000-0000C7040000}"/>
    <cellStyle name="Célula Vinculada 2 9" xfId="2851" xr:uid="{00000000-0005-0000-0000-0000C8040000}"/>
    <cellStyle name="Célula Vinculada 2_Plan2" xfId="2814" xr:uid="{00000000-0005-0000-0000-0000C9040000}"/>
    <cellStyle name="Célula Vinculada 3" xfId="526" xr:uid="{00000000-0005-0000-0000-0000CA040000}"/>
    <cellStyle name="Célula Vinculada 3 2" xfId="1941" xr:uid="{00000000-0005-0000-0000-0000CB040000}"/>
    <cellStyle name="Célula Vinculada 3 3" xfId="2815" xr:uid="{00000000-0005-0000-0000-0000CC040000}"/>
    <cellStyle name="Célula Vinculada 3_Income statement" xfId="1262" xr:uid="{00000000-0005-0000-0000-0000CD040000}"/>
    <cellStyle name="Célula Vinculada 4" xfId="527" xr:uid="{00000000-0005-0000-0000-0000CE040000}"/>
    <cellStyle name="Célula Vinculada 4 2" xfId="1942" xr:uid="{00000000-0005-0000-0000-0000CF040000}"/>
    <cellStyle name="Célula Vinculada 4 3" xfId="2816" xr:uid="{00000000-0005-0000-0000-0000D0040000}"/>
    <cellStyle name="Célula Vinculada 4_Income statement" xfId="1263" xr:uid="{00000000-0005-0000-0000-0000D1040000}"/>
    <cellStyle name="Célula Vinculada 5" xfId="528" xr:uid="{00000000-0005-0000-0000-0000D2040000}"/>
    <cellStyle name="Célula Vinculada 5 2" xfId="1943" xr:uid="{00000000-0005-0000-0000-0000D3040000}"/>
    <cellStyle name="Célula Vinculada 5 3" xfId="2817" xr:uid="{00000000-0005-0000-0000-0000D4040000}"/>
    <cellStyle name="Célula Vinculada 5_Income statement" xfId="1264" xr:uid="{00000000-0005-0000-0000-0000D5040000}"/>
    <cellStyle name="Célula Vinculada 6" xfId="529" xr:uid="{00000000-0005-0000-0000-0000D6040000}"/>
    <cellStyle name="Célula Vinculada 6 2" xfId="1944" xr:uid="{00000000-0005-0000-0000-0000D7040000}"/>
    <cellStyle name="Célula Vinculada 6 3" xfId="2818" xr:uid="{00000000-0005-0000-0000-0000D8040000}"/>
    <cellStyle name="Célula Vinculada 6_Income statement" xfId="1265" xr:uid="{00000000-0005-0000-0000-0000D9040000}"/>
    <cellStyle name="Célula Vinculada 7" xfId="1520" xr:uid="{00000000-0005-0000-0000-0000DA040000}"/>
    <cellStyle name="Célula Vinculada 7 2" xfId="5072" xr:uid="{00000000-0005-0000-0000-0000DB040000}"/>
    <cellStyle name="Célula Vinculada 8" xfId="4192" xr:uid="{00000000-0005-0000-0000-0000DC040000}"/>
    <cellStyle name="Célula Vinculada 9" xfId="5395" xr:uid="{00000000-0005-0000-0000-0000DD040000}"/>
    <cellStyle name="Check Cell 2" xfId="1945" xr:uid="{00000000-0005-0000-0000-0000DE040000}"/>
    <cellStyle name="Check Cell 2 2" xfId="2820" xr:uid="{00000000-0005-0000-0000-0000DF040000}"/>
    <cellStyle name="Check Cell 3" xfId="2819" xr:uid="{00000000-0005-0000-0000-0000E0040000}"/>
    <cellStyle name="Collegamento ipertestuale" xfId="531" xr:uid="{00000000-0005-0000-0000-0000E1040000}"/>
    <cellStyle name="Collegamento ipertestuale 2" xfId="1946" xr:uid="{00000000-0005-0000-0000-0000E2040000}"/>
    <cellStyle name="Collegamento ipertestuale 3" xfId="2821" xr:uid="{00000000-0005-0000-0000-0000E3040000}"/>
    <cellStyle name="Column_Title" xfId="532" xr:uid="{00000000-0005-0000-0000-0000E4040000}"/>
    <cellStyle name="Comma  - Style1" xfId="533" xr:uid="{00000000-0005-0000-0000-0000E5040000}"/>
    <cellStyle name="Comma  - Style1 2" xfId="534" xr:uid="{00000000-0005-0000-0000-0000E6040000}"/>
    <cellStyle name="Comma  - Style1_Movimentação Contingências dez,09" xfId="535" xr:uid="{00000000-0005-0000-0000-0000E7040000}"/>
    <cellStyle name="Comma  - Style2" xfId="536" xr:uid="{00000000-0005-0000-0000-0000E8040000}"/>
    <cellStyle name="Comma  - Style2 2" xfId="537" xr:uid="{00000000-0005-0000-0000-0000E9040000}"/>
    <cellStyle name="Comma  - Style2_Movimentação Contingências dez,09" xfId="538" xr:uid="{00000000-0005-0000-0000-0000EA040000}"/>
    <cellStyle name="Comma  - Style3" xfId="539" xr:uid="{00000000-0005-0000-0000-0000EB040000}"/>
    <cellStyle name="Comma  - Style3 2" xfId="540" xr:uid="{00000000-0005-0000-0000-0000EC040000}"/>
    <cellStyle name="Comma  - Style3_Movimentação Contingências dez,09" xfId="541" xr:uid="{00000000-0005-0000-0000-0000ED040000}"/>
    <cellStyle name="Comma  - Style4" xfId="542" xr:uid="{00000000-0005-0000-0000-0000EE040000}"/>
    <cellStyle name="Comma  - Style4 2" xfId="543" xr:uid="{00000000-0005-0000-0000-0000EF040000}"/>
    <cellStyle name="Comma  - Style4_Movimentação Contingências dez,09" xfId="544" xr:uid="{00000000-0005-0000-0000-0000F0040000}"/>
    <cellStyle name="Comma  - Style5" xfId="545" xr:uid="{00000000-0005-0000-0000-0000F1040000}"/>
    <cellStyle name="Comma  - Style5 2" xfId="546" xr:uid="{00000000-0005-0000-0000-0000F2040000}"/>
    <cellStyle name="Comma  - Style5_Movimentação Contingências dez,09" xfId="547" xr:uid="{00000000-0005-0000-0000-0000F3040000}"/>
    <cellStyle name="Comma  - Style6" xfId="548" xr:uid="{00000000-0005-0000-0000-0000F4040000}"/>
    <cellStyle name="Comma  - Style6 2" xfId="549" xr:uid="{00000000-0005-0000-0000-0000F5040000}"/>
    <cellStyle name="Comma  - Style6_Movimentação Contingências dez,09" xfId="550" xr:uid="{00000000-0005-0000-0000-0000F6040000}"/>
    <cellStyle name="Comma  - Style7" xfId="551" xr:uid="{00000000-0005-0000-0000-0000F7040000}"/>
    <cellStyle name="Comma  - Style7 2" xfId="552" xr:uid="{00000000-0005-0000-0000-0000F8040000}"/>
    <cellStyle name="Comma  - Style7_Movimentação Contingências dez,09" xfId="553" xr:uid="{00000000-0005-0000-0000-0000F9040000}"/>
    <cellStyle name="Comma  - Style8" xfId="554" xr:uid="{00000000-0005-0000-0000-0000FA040000}"/>
    <cellStyle name="Comma  - Style8 2" xfId="555" xr:uid="{00000000-0005-0000-0000-0000FB040000}"/>
    <cellStyle name="Comma  - Style8_Movimentação Contingências dez,09" xfId="556" xr:uid="{00000000-0005-0000-0000-0000FC040000}"/>
    <cellStyle name="Comma (0.0)" xfId="557" xr:uid="{00000000-0005-0000-0000-0000FD040000}"/>
    <cellStyle name="Comma (0.00)" xfId="558" xr:uid="{00000000-0005-0000-0000-0000FE040000}"/>
    <cellStyle name="Comma (hidden)" xfId="559" xr:uid="{00000000-0005-0000-0000-0000FF040000}"/>
    <cellStyle name="Comma (index)" xfId="560" xr:uid="{00000000-0005-0000-0000-000000050000}"/>
    <cellStyle name="Comma [00]" xfId="561" xr:uid="{00000000-0005-0000-0000-000001050000}"/>
    <cellStyle name="Comma [00] 2" xfId="1949" xr:uid="{00000000-0005-0000-0000-000002050000}"/>
    <cellStyle name="Comma [00] 3" xfId="2823" xr:uid="{00000000-0005-0000-0000-000003050000}"/>
    <cellStyle name="Comma 0" xfId="562" xr:uid="{00000000-0005-0000-0000-000004050000}"/>
    <cellStyle name="Comma 0 2" xfId="1950" xr:uid="{00000000-0005-0000-0000-000005050000}"/>
    <cellStyle name="Comma 0 3" xfId="2824" xr:uid="{00000000-0005-0000-0000-000006050000}"/>
    <cellStyle name="Comma 10" xfId="563" xr:uid="{00000000-0005-0000-0000-000007050000}"/>
    <cellStyle name="Comma 10 2" xfId="5573" xr:uid="{00000000-0005-0000-0000-000008050000}"/>
    <cellStyle name="Comma 13" xfId="564" xr:uid="{00000000-0005-0000-0000-000009050000}"/>
    <cellStyle name="Comma 13 2" xfId="5574" xr:uid="{00000000-0005-0000-0000-00000A050000}"/>
    <cellStyle name="Comma 17" xfId="2825" xr:uid="{00000000-0005-0000-0000-00000B050000}"/>
    <cellStyle name="Comma 2" xfId="155" xr:uid="{00000000-0005-0000-0000-00000C050000}"/>
    <cellStyle name="Comma 2 2" xfId="55" xr:uid="{00000000-0005-0000-0000-00000D050000}"/>
    <cellStyle name="Comma 2 2 2" xfId="58" xr:uid="{00000000-0005-0000-0000-00000E050000}"/>
    <cellStyle name="Comma 2 2 2 2" xfId="5468" xr:uid="{00000000-0005-0000-0000-00000F050000}"/>
    <cellStyle name="Comma 2 2 3" xfId="69" xr:uid="{00000000-0005-0000-0000-000010050000}"/>
    <cellStyle name="Comma 2 2 3 2" xfId="5470" xr:uid="{00000000-0005-0000-0000-000011050000}"/>
    <cellStyle name="Comma 2 2 4" xfId="78" xr:uid="{00000000-0005-0000-0000-000012050000}"/>
    <cellStyle name="Comma 2 2 4 2" xfId="5473" xr:uid="{00000000-0005-0000-0000-000013050000}"/>
    <cellStyle name="Comma 2 2 5" xfId="83" xr:uid="{00000000-0005-0000-0000-000014050000}"/>
    <cellStyle name="Comma 2 2 5 2" xfId="5475" xr:uid="{00000000-0005-0000-0000-000015050000}"/>
    <cellStyle name="Comma 2 2 6" xfId="1080" xr:uid="{00000000-0005-0000-0000-000016050000}"/>
    <cellStyle name="Comma 2 2 7" xfId="2827" xr:uid="{00000000-0005-0000-0000-000017050000}"/>
    <cellStyle name="Comma 2 2 7 2" xfId="5885" xr:uid="{00000000-0005-0000-0000-000018050000}"/>
    <cellStyle name="Comma 2 2 8" xfId="5467" xr:uid="{00000000-0005-0000-0000-000019050000}"/>
    <cellStyle name="Comma 2 3" xfId="66" xr:uid="{00000000-0005-0000-0000-00001A050000}"/>
    <cellStyle name="Comma 2 3 2" xfId="565" xr:uid="{00000000-0005-0000-0000-00001B050000}"/>
    <cellStyle name="Comma 2 3 2 2" xfId="1951" xr:uid="{00000000-0005-0000-0000-00001C050000}"/>
    <cellStyle name="Comma 2 3 2 3" xfId="2828" xr:uid="{00000000-0005-0000-0000-00001D050000}"/>
    <cellStyle name="Comma 2 3 3" xfId="1081" xr:uid="{00000000-0005-0000-0000-00001E050000}"/>
    <cellStyle name="Comma 2 3 3 2" xfId="5654" xr:uid="{00000000-0005-0000-0000-00001F050000}"/>
    <cellStyle name="Comma 2 3 4" xfId="5469" xr:uid="{00000000-0005-0000-0000-000020050000}"/>
    <cellStyle name="Comma 2 4" xfId="75" xr:uid="{00000000-0005-0000-0000-000021050000}"/>
    <cellStyle name="Comma 2 4 2" xfId="566" xr:uid="{00000000-0005-0000-0000-000022050000}"/>
    <cellStyle name="Comma 2 4 2 2" xfId="1952" xr:uid="{00000000-0005-0000-0000-000023050000}"/>
    <cellStyle name="Comma 2 4 2 3" xfId="2830" xr:uid="{00000000-0005-0000-0000-000024050000}"/>
    <cellStyle name="Comma 2 4 3" xfId="2829" xr:uid="{00000000-0005-0000-0000-000025050000}"/>
    <cellStyle name="Comma 2 4 4" xfId="5472" xr:uid="{00000000-0005-0000-0000-000026050000}"/>
    <cellStyle name="Comma 2 5" xfId="80" xr:uid="{00000000-0005-0000-0000-000027050000}"/>
    <cellStyle name="Comma 2 5 2" xfId="1082" xr:uid="{00000000-0005-0000-0000-000028050000}"/>
    <cellStyle name="Comma 2 5 2 2" xfId="5655" xr:uid="{00000000-0005-0000-0000-000029050000}"/>
    <cellStyle name="Comma 2 5 3" xfId="5474" xr:uid="{00000000-0005-0000-0000-00002A050000}"/>
    <cellStyle name="Comma 2 6" xfId="382" xr:uid="{00000000-0005-0000-0000-00002B050000}"/>
    <cellStyle name="Comma 2 6 2" xfId="1083" xr:uid="{00000000-0005-0000-0000-00002C050000}"/>
    <cellStyle name="Comma 2 6 3" xfId="2831" xr:uid="{00000000-0005-0000-0000-00002D050000}"/>
    <cellStyle name="Comma 2 6 4" xfId="5565" xr:uid="{00000000-0005-0000-0000-00002E050000}"/>
    <cellStyle name="Comma 2 7" xfId="247" xr:uid="{00000000-0005-0000-0000-00002F050000}"/>
    <cellStyle name="Comma 2 8" xfId="1079" xr:uid="{00000000-0005-0000-0000-000030050000}"/>
    <cellStyle name="Comma 2 9" xfId="2826" xr:uid="{00000000-0005-0000-0000-000031050000}"/>
    <cellStyle name="Comma 2 9 2" xfId="5884" xr:uid="{00000000-0005-0000-0000-000032050000}"/>
    <cellStyle name="Comma 3" xfId="40" xr:uid="{00000000-0005-0000-0000-000033050000}"/>
    <cellStyle name="Comma 3 2" xfId="257" xr:uid="{00000000-0005-0000-0000-000034050000}"/>
    <cellStyle name="Comma 3 2 2" xfId="1085" xr:uid="{00000000-0005-0000-0000-000035050000}"/>
    <cellStyle name="Comma 3 2 2 2" xfId="5657" xr:uid="{00000000-0005-0000-0000-000036050000}"/>
    <cellStyle name="Comma 3 2 3" xfId="2833" xr:uid="{00000000-0005-0000-0000-000037050000}"/>
    <cellStyle name="Comma 3 2 3 2" xfId="5887" xr:uid="{00000000-0005-0000-0000-000038050000}"/>
    <cellStyle name="Comma 3 3" xfId="1084" xr:uid="{00000000-0005-0000-0000-000039050000}"/>
    <cellStyle name="Comma 3 4" xfId="2832" xr:uid="{00000000-0005-0000-0000-00003A050000}"/>
    <cellStyle name="Comma 3 4 2" xfId="5886" xr:uid="{00000000-0005-0000-0000-00003B050000}"/>
    <cellStyle name="Comma 3 5" xfId="5464" xr:uid="{00000000-0005-0000-0000-00003C050000}"/>
    <cellStyle name="Comma 4" xfId="258" xr:uid="{00000000-0005-0000-0000-00003D050000}"/>
    <cellStyle name="Comma 4 2" xfId="567" xr:uid="{00000000-0005-0000-0000-00003E050000}"/>
    <cellStyle name="Comma 4 2 2" xfId="5575" xr:uid="{00000000-0005-0000-0000-00003F050000}"/>
    <cellStyle name="Comma 4 3" xfId="1086" xr:uid="{00000000-0005-0000-0000-000040050000}"/>
    <cellStyle name="Comma 4 4" xfId="2834" xr:uid="{00000000-0005-0000-0000-000041050000}"/>
    <cellStyle name="Comma 4 4 2" xfId="5888" xr:uid="{00000000-0005-0000-0000-000042050000}"/>
    <cellStyle name="Comma 4 5" xfId="5510" xr:uid="{00000000-0005-0000-0000-000043050000}"/>
    <cellStyle name="Comma 5" xfId="265" xr:uid="{00000000-0005-0000-0000-000044050000}"/>
    <cellStyle name="Comma 5 2" xfId="1087" xr:uid="{00000000-0005-0000-0000-000045050000}"/>
    <cellStyle name="Comma 5 2 2" xfId="5658" xr:uid="{00000000-0005-0000-0000-000046050000}"/>
    <cellStyle name="Comma 5 3" xfId="2835" xr:uid="{00000000-0005-0000-0000-000047050000}"/>
    <cellStyle name="Comma 5 3 2" xfId="5889" xr:uid="{00000000-0005-0000-0000-000048050000}"/>
    <cellStyle name="Comma 6" xfId="36" xr:uid="{00000000-0005-0000-0000-000049050000}"/>
    <cellStyle name="Comma 6 2" xfId="5238" xr:uid="{00000000-0005-0000-0000-00004A050000}"/>
    <cellStyle name="Comma 6 2 2" xfId="6088" xr:uid="{00000000-0005-0000-0000-00004B050000}"/>
    <cellStyle name="Comma 6 3" xfId="2836" xr:uid="{00000000-0005-0000-0000-00004C050000}"/>
    <cellStyle name="Comma 6 3 2" xfId="5890" xr:uid="{00000000-0005-0000-0000-00004D050000}"/>
    <cellStyle name="Comma 6 4" xfId="5462" xr:uid="{00000000-0005-0000-0000-00004E050000}"/>
    <cellStyle name="Comma 7" xfId="50" xr:uid="{00000000-0005-0000-0000-00004F050000}"/>
    <cellStyle name="Comma 7 2" xfId="1088" xr:uid="{00000000-0005-0000-0000-000050050000}"/>
    <cellStyle name="Comma 7 3" xfId="5466" xr:uid="{00000000-0005-0000-0000-000051050000}"/>
    <cellStyle name="Comma 8" xfId="568" xr:uid="{00000000-0005-0000-0000-000052050000}"/>
    <cellStyle name="Comma 8 2" xfId="5576" xr:uid="{00000000-0005-0000-0000-000053050000}"/>
    <cellStyle name="Comma0" xfId="1115" xr:uid="{00000000-0005-0000-0000-000054050000}"/>
    <cellStyle name="Comma0 - Estilo3" xfId="569" xr:uid="{00000000-0005-0000-0000-000055050000}"/>
    <cellStyle name="Comma0 - Estilo3 2" xfId="1953" xr:uid="{00000000-0005-0000-0000-000056050000}"/>
    <cellStyle name="Comma0 - Estilo3 3" xfId="2837" xr:uid="{00000000-0005-0000-0000-000057050000}"/>
    <cellStyle name="Comma0 - Modelo1" xfId="570" xr:uid="{00000000-0005-0000-0000-000058050000}"/>
    <cellStyle name="Comma0 - Modelo1 2" xfId="1954" xr:uid="{00000000-0005-0000-0000-000059050000}"/>
    <cellStyle name="Comma0 - Modelo1 3" xfId="2838" xr:uid="{00000000-0005-0000-0000-00005A050000}"/>
    <cellStyle name="Comma0 - Style1" xfId="571" xr:uid="{00000000-0005-0000-0000-00005B050000}"/>
    <cellStyle name="Comma0 - Style1 2" xfId="1955" xr:uid="{00000000-0005-0000-0000-00005C050000}"/>
    <cellStyle name="Comma0 - Style1 3" xfId="2839" xr:uid="{00000000-0005-0000-0000-00005D050000}"/>
    <cellStyle name="Comma1 - Estilo1" xfId="572" xr:uid="{00000000-0005-0000-0000-00005E050000}"/>
    <cellStyle name="Comma1 - Estilo1 2" xfId="1956" xr:uid="{00000000-0005-0000-0000-00005F050000}"/>
    <cellStyle name="Comma1 - Estilo1 3" xfId="2840" xr:uid="{00000000-0005-0000-0000-000060050000}"/>
    <cellStyle name="Comma1 - Modelo2" xfId="573" xr:uid="{00000000-0005-0000-0000-000061050000}"/>
    <cellStyle name="Comma1 - Modelo2 2" xfId="1957" xr:uid="{00000000-0005-0000-0000-000062050000}"/>
    <cellStyle name="Comma1 - Modelo2 3" xfId="2841" xr:uid="{00000000-0005-0000-0000-000063050000}"/>
    <cellStyle name="Comma1 - Style2" xfId="574" xr:uid="{00000000-0005-0000-0000-000064050000}"/>
    <cellStyle name="Comma1 - Style2 2" xfId="1958" xr:uid="{00000000-0005-0000-0000-000065050000}"/>
    <cellStyle name="Comma1 - Style2 3" xfId="2842" xr:uid="{00000000-0005-0000-0000-000066050000}"/>
    <cellStyle name="Copied" xfId="575" xr:uid="{00000000-0005-0000-0000-000067050000}"/>
    <cellStyle name="Copied 2" xfId="1959" xr:uid="{00000000-0005-0000-0000-000068050000}"/>
    <cellStyle name="Copied 3" xfId="2843" xr:uid="{00000000-0005-0000-0000-000069050000}"/>
    <cellStyle name="Currency (hidden)" xfId="576" xr:uid="{00000000-0005-0000-0000-00006A050000}"/>
    <cellStyle name="Currency [00]" xfId="577" xr:uid="{00000000-0005-0000-0000-00006B050000}"/>
    <cellStyle name="Currency [00] 2" xfId="1960" xr:uid="{00000000-0005-0000-0000-00006C050000}"/>
    <cellStyle name="Currency [00] 3" xfId="2844" xr:uid="{00000000-0005-0000-0000-00006D050000}"/>
    <cellStyle name="Currency 0" xfId="578" xr:uid="{00000000-0005-0000-0000-00006E050000}"/>
    <cellStyle name="Currency 0 2" xfId="1961" xr:uid="{00000000-0005-0000-0000-00006F050000}"/>
    <cellStyle name="Currency 0 3" xfId="2845" xr:uid="{00000000-0005-0000-0000-000070050000}"/>
    <cellStyle name="Currency 10" xfId="579" xr:uid="{00000000-0005-0000-0000-000071050000}"/>
    <cellStyle name="Currency 10 2" xfId="1962" xr:uid="{00000000-0005-0000-0000-000072050000}"/>
    <cellStyle name="Currency 10 3" xfId="2846" xr:uid="{00000000-0005-0000-0000-000073050000}"/>
    <cellStyle name="Currency 10_Income statement" xfId="1266" xr:uid="{00000000-0005-0000-0000-000074050000}"/>
    <cellStyle name="Currency 11" xfId="580" xr:uid="{00000000-0005-0000-0000-000075050000}"/>
    <cellStyle name="Currency 2" xfId="37" xr:uid="{00000000-0005-0000-0000-000076050000}"/>
    <cellStyle name="Currency 2 2" xfId="42" xr:uid="{00000000-0005-0000-0000-000077050000}"/>
    <cellStyle name="Currency 2 2 2" xfId="56" xr:uid="{00000000-0005-0000-0000-000078050000}"/>
    <cellStyle name="Currency 2 2 3" xfId="67" xr:uid="{00000000-0005-0000-0000-000079050000}"/>
    <cellStyle name="Currency 2 2 4" xfId="76" xr:uid="{00000000-0005-0000-0000-00007A050000}"/>
    <cellStyle name="Currency 2 2 5" xfId="81" xr:uid="{00000000-0005-0000-0000-00007B050000}"/>
    <cellStyle name="Currency 2 2 6" xfId="1090" xr:uid="{00000000-0005-0000-0000-00007C050000}"/>
    <cellStyle name="Currency 2 2 7" xfId="2848" xr:uid="{00000000-0005-0000-0000-00007D050000}"/>
    <cellStyle name="Currency 2 3" xfId="63" xr:uid="{00000000-0005-0000-0000-00007E050000}"/>
    <cellStyle name="Currency 2 3 2" xfId="581" xr:uid="{00000000-0005-0000-0000-00007F050000}"/>
    <cellStyle name="Currency 2 3 2 2" xfId="5578" xr:uid="{00000000-0005-0000-0000-000080050000}"/>
    <cellStyle name="Currency 2 3 3" xfId="1091" xr:uid="{00000000-0005-0000-0000-000081050000}"/>
    <cellStyle name="Currency 2 4" xfId="1089" xr:uid="{00000000-0005-0000-0000-000082050000}"/>
    <cellStyle name="Currency 2 5" xfId="2847" xr:uid="{00000000-0005-0000-0000-000083050000}"/>
    <cellStyle name="Currency 3" xfId="46" xr:uid="{00000000-0005-0000-0000-000084050000}"/>
    <cellStyle name="Currency 3 10" xfId="5261" xr:uid="{00000000-0005-0000-0000-000085050000}"/>
    <cellStyle name="Currency 3 2" xfId="1092" xr:uid="{00000000-0005-0000-0000-000086050000}"/>
    <cellStyle name="Currency 3 2 2" xfId="2269" xr:uid="{00000000-0005-0000-0000-000087050000}"/>
    <cellStyle name="Currency 3 2_Income statement" xfId="1267" xr:uid="{00000000-0005-0000-0000-000088050000}"/>
    <cellStyle name="Currency 3 3" xfId="2849" xr:uid="{00000000-0005-0000-0000-000089050000}"/>
    <cellStyle name="Currency 3 4" xfId="5256" xr:uid="{00000000-0005-0000-0000-00008A050000}"/>
    <cellStyle name="Currency 3 5" xfId="5374" xr:uid="{00000000-0005-0000-0000-00008B050000}"/>
    <cellStyle name="Currency 3 6" xfId="5278" xr:uid="{00000000-0005-0000-0000-00008C050000}"/>
    <cellStyle name="Currency 3 7" xfId="5389" xr:uid="{00000000-0005-0000-0000-00008D050000}"/>
    <cellStyle name="Currency 3 8" xfId="5284" xr:uid="{00000000-0005-0000-0000-00008E050000}"/>
    <cellStyle name="Currency 3 9" xfId="5270" xr:uid="{00000000-0005-0000-0000-00008F050000}"/>
    <cellStyle name="Currency 4" xfId="41" xr:uid="{00000000-0005-0000-0000-000090050000}"/>
    <cellStyle name="Currency 4 2" xfId="1093" xr:uid="{00000000-0005-0000-0000-000091050000}"/>
    <cellStyle name="Currency 5" xfId="47" xr:uid="{00000000-0005-0000-0000-000092050000}"/>
    <cellStyle name="Currency 5 2" xfId="1094" xr:uid="{00000000-0005-0000-0000-000093050000}"/>
    <cellStyle name="Currency 6" xfId="49" xr:uid="{00000000-0005-0000-0000-000094050000}"/>
    <cellStyle name="Currency 6 2" xfId="1095" xr:uid="{00000000-0005-0000-0000-000095050000}"/>
    <cellStyle name="Currency 7" xfId="582" xr:uid="{00000000-0005-0000-0000-000096050000}"/>
    <cellStyle name="Currency 8" xfId="583" xr:uid="{00000000-0005-0000-0000-000097050000}"/>
    <cellStyle name="Currency 9" xfId="584" xr:uid="{00000000-0005-0000-0000-000098050000}"/>
    <cellStyle name="Currency 9 2" xfId="1964" xr:uid="{00000000-0005-0000-0000-000099050000}"/>
    <cellStyle name="Currency 9 3" xfId="2850" xr:uid="{00000000-0005-0000-0000-00009A050000}"/>
    <cellStyle name="Currency 9_Income statement" xfId="1268" xr:uid="{00000000-0005-0000-0000-00009B050000}"/>
    <cellStyle name="Currency0" xfId="1116" xr:uid="{00000000-0005-0000-0000-00009C050000}"/>
    <cellStyle name="Custom - Style8" xfId="585" xr:uid="{00000000-0005-0000-0000-00009D050000}"/>
    <cellStyle name="Custom - Style8 2" xfId="586" xr:uid="{00000000-0005-0000-0000-00009E050000}"/>
    <cellStyle name="Dan" xfId="587" xr:uid="{00000000-0005-0000-0000-00009F050000}"/>
    <cellStyle name="Dan 2" xfId="1966" xr:uid="{00000000-0005-0000-0000-0000A0050000}"/>
    <cellStyle name="Dan 3" xfId="2852" xr:uid="{00000000-0005-0000-0000-0000A1050000}"/>
    <cellStyle name="Dash" xfId="588" xr:uid="{00000000-0005-0000-0000-0000A2050000}"/>
    <cellStyle name="Dash 2" xfId="1967" xr:uid="{00000000-0005-0000-0000-0000A3050000}"/>
    <cellStyle name="Dash 3" xfId="2853" xr:uid="{00000000-0005-0000-0000-0000A4050000}"/>
    <cellStyle name="Data" xfId="589" xr:uid="{00000000-0005-0000-0000-0000A5050000}"/>
    <cellStyle name="Data 2" xfId="1968" xr:uid="{00000000-0005-0000-0000-0000A6050000}"/>
    <cellStyle name="Data 3" xfId="2854" xr:uid="{00000000-0005-0000-0000-0000A7050000}"/>
    <cellStyle name="Date" xfId="1117" xr:uid="{00000000-0005-0000-0000-0000A8050000}"/>
    <cellStyle name="Date Aligned" xfId="590" xr:uid="{00000000-0005-0000-0000-0000A9050000}"/>
    <cellStyle name="Date Aligned 2" xfId="1969" xr:uid="{00000000-0005-0000-0000-0000AA050000}"/>
    <cellStyle name="Date Aligned 3" xfId="2855" xr:uid="{00000000-0005-0000-0000-0000AB050000}"/>
    <cellStyle name="Date Short" xfId="591" xr:uid="{00000000-0005-0000-0000-0000AC050000}"/>
    <cellStyle name="Date_Income statement" xfId="1269" xr:uid="{00000000-0005-0000-0000-0000AD050000}"/>
    <cellStyle name="DESCRIÇÃO" xfId="592" xr:uid="{00000000-0005-0000-0000-0000AE050000}"/>
    <cellStyle name="DESCRIÇÃO 2" xfId="1970" xr:uid="{00000000-0005-0000-0000-0000AF050000}"/>
    <cellStyle name="DESCRIÇÃO 2 2" xfId="2858" xr:uid="{00000000-0005-0000-0000-0000B0050000}"/>
    <cellStyle name="DESCRIÇÃO 2 2 2" xfId="2859" xr:uid="{00000000-0005-0000-0000-0000B1050000}"/>
    <cellStyle name="DESCRIÇÃO 2 2 2 2" xfId="4363" xr:uid="{00000000-0005-0000-0000-0000B2050000}"/>
    <cellStyle name="DESCRIÇÃO 2 2 2 3" xfId="4362" xr:uid="{00000000-0005-0000-0000-0000B3050000}"/>
    <cellStyle name="DESCRIÇÃO 2 2 3" xfId="2860" xr:uid="{00000000-0005-0000-0000-0000B4050000}"/>
    <cellStyle name="DESCRIÇÃO 2 2 3 2" xfId="4365" xr:uid="{00000000-0005-0000-0000-0000B5050000}"/>
    <cellStyle name="DESCRIÇÃO 2 2 3 3" xfId="4364" xr:uid="{00000000-0005-0000-0000-0000B6050000}"/>
    <cellStyle name="DESCRIÇÃO 2 2 4" xfId="2861" xr:uid="{00000000-0005-0000-0000-0000B7050000}"/>
    <cellStyle name="DESCRIÇÃO 2 2 4 2" xfId="4367" xr:uid="{00000000-0005-0000-0000-0000B8050000}"/>
    <cellStyle name="DESCRIÇÃO 2 2 4 3" xfId="4366" xr:uid="{00000000-0005-0000-0000-0000B9050000}"/>
    <cellStyle name="DESCRIÇÃO 2 2 5" xfId="2862" xr:uid="{00000000-0005-0000-0000-0000BA050000}"/>
    <cellStyle name="DESCRIÇÃO 2 2 5 2" xfId="4368" xr:uid="{00000000-0005-0000-0000-0000BB050000}"/>
    <cellStyle name="DESCRIÇÃO 2 3" xfId="2863" xr:uid="{00000000-0005-0000-0000-0000BC050000}"/>
    <cellStyle name="DESCRIÇÃO 2 3 2" xfId="2864" xr:uid="{00000000-0005-0000-0000-0000BD050000}"/>
    <cellStyle name="DESCRIÇÃO 2 3 2 2" xfId="4370" xr:uid="{00000000-0005-0000-0000-0000BE050000}"/>
    <cellStyle name="DESCRIÇÃO 2 3 2 3" xfId="4369" xr:uid="{00000000-0005-0000-0000-0000BF050000}"/>
    <cellStyle name="DESCRIÇÃO 2 3 3" xfId="2865" xr:uid="{00000000-0005-0000-0000-0000C0050000}"/>
    <cellStyle name="DESCRIÇÃO 2 3 3 2" xfId="4372" xr:uid="{00000000-0005-0000-0000-0000C1050000}"/>
    <cellStyle name="DESCRIÇÃO 2 3 3 3" xfId="4371" xr:uid="{00000000-0005-0000-0000-0000C2050000}"/>
    <cellStyle name="DESCRIÇÃO 2 3 4" xfId="2866" xr:uid="{00000000-0005-0000-0000-0000C3050000}"/>
    <cellStyle name="DESCRIÇÃO 2 3 4 2" xfId="4374" xr:uid="{00000000-0005-0000-0000-0000C4050000}"/>
    <cellStyle name="DESCRIÇÃO 2 3 4 3" xfId="4373" xr:uid="{00000000-0005-0000-0000-0000C5050000}"/>
    <cellStyle name="DESCRIÇÃO 2 3 5" xfId="2867" xr:uid="{00000000-0005-0000-0000-0000C6050000}"/>
    <cellStyle name="DESCRIÇÃO 2 3 5 2" xfId="4375" xr:uid="{00000000-0005-0000-0000-0000C7050000}"/>
    <cellStyle name="DESCRIÇÃO 2 4" xfId="2868" xr:uid="{00000000-0005-0000-0000-0000C8050000}"/>
    <cellStyle name="DESCRIÇÃO 2 4 2" xfId="2869" xr:uid="{00000000-0005-0000-0000-0000C9050000}"/>
    <cellStyle name="DESCRIÇÃO 2 4 2 2" xfId="4378" xr:uid="{00000000-0005-0000-0000-0000CA050000}"/>
    <cellStyle name="DESCRIÇÃO 2 4 2 3" xfId="4377" xr:uid="{00000000-0005-0000-0000-0000CB050000}"/>
    <cellStyle name="DESCRIÇÃO 2 4 3" xfId="2870" xr:uid="{00000000-0005-0000-0000-0000CC050000}"/>
    <cellStyle name="DESCRIÇÃO 2 4 3 2" xfId="4380" xr:uid="{00000000-0005-0000-0000-0000CD050000}"/>
    <cellStyle name="DESCRIÇÃO 2 4 3 3" xfId="4379" xr:uid="{00000000-0005-0000-0000-0000CE050000}"/>
    <cellStyle name="DESCRIÇÃO 2 4 4" xfId="2871" xr:uid="{00000000-0005-0000-0000-0000CF050000}"/>
    <cellStyle name="DESCRIÇÃO 2 4 4 2" xfId="4381" xr:uid="{00000000-0005-0000-0000-0000D0050000}"/>
    <cellStyle name="DESCRIÇÃO 2 4 5" xfId="4376" xr:uid="{00000000-0005-0000-0000-0000D1050000}"/>
    <cellStyle name="DESCRIÇÃO 2 5" xfId="2872" xr:uid="{00000000-0005-0000-0000-0000D2050000}"/>
    <cellStyle name="DESCRIÇÃO 2 5 2" xfId="2873" xr:uid="{00000000-0005-0000-0000-0000D3050000}"/>
    <cellStyle name="DESCRIÇÃO 2 5 2 2" xfId="4384" xr:uid="{00000000-0005-0000-0000-0000D4050000}"/>
    <cellStyle name="DESCRIÇÃO 2 5 2 3" xfId="4383" xr:uid="{00000000-0005-0000-0000-0000D5050000}"/>
    <cellStyle name="DESCRIÇÃO 2 5 3" xfId="2874" xr:uid="{00000000-0005-0000-0000-0000D6050000}"/>
    <cellStyle name="DESCRIÇÃO 2 5 3 2" xfId="4386" xr:uid="{00000000-0005-0000-0000-0000D7050000}"/>
    <cellStyle name="DESCRIÇÃO 2 5 3 3" xfId="4385" xr:uid="{00000000-0005-0000-0000-0000D8050000}"/>
    <cellStyle name="DESCRIÇÃO 2 5 4" xfId="2875" xr:uid="{00000000-0005-0000-0000-0000D9050000}"/>
    <cellStyle name="DESCRIÇÃO 2 5 4 2" xfId="4388" xr:uid="{00000000-0005-0000-0000-0000DA050000}"/>
    <cellStyle name="DESCRIÇÃO 2 5 4 3" xfId="4387" xr:uid="{00000000-0005-0000-0000-0000DB050000}"/>
    <cellStyle name="DESCRIÇÃO 2 5 5" xfId="2876" xr:uid="{00000000-0005-0000-0000-0000DC050000}"/>
    <cellStyle name="DESCRIÇÃO 2 5 5 2" xfId="4389" xr:uid="{00000000-0005-0000-0000-0000DD050000}"/>
    <cellStyle name="DESCRIÇÃO 2 5 6" xfId="4382" xr:uid="{00000000-0005-0000-0000-0000DE050000}"/>
    <cellStyle name="DESCRIÇÃO 2 6" xfId="2877" xr:uid="{00000000-0005-0000-0000-0000DF050000}"/>
    <cellStyle name="DESCRIÇÃO 2 6 2" xfId="2878" xr:uid="{00000000-0005-0000-0000-0000E0050000}"/>
    <cellStyle name="DESCRIÇÃO 2 6 2 2" xfId="4392" xr:uid="{00000000-0005-0000-0000-0000E1050000}"/>
    <cellStyle name="DESCRIÇÃO 2 6 2 3" xfId="4391" xr:uid="{00000000-0005-0000-0000-0000E2050000}"/>
    <cellStyle name="DESCRIÇÃO 2 6 3" xfId="2879" xr:uid="{00000000-0005-0000-0000-0000E3050000}"/>
    <cellStyle name="DESCRIÇÃO 2 6 3 2" xfId="4394" xr:uid="{00000000-0005-0000-0000-0000E4050000}"/>
    <cellStyle name="DESCRIÇÃO 2 6 3 3" xfId="4393" xr:uid="{00000000-0005-0000-0000-0000E5050000}"/>
    <cellStyle name="DESCRIÇÃO 2 6 4" xfId="2880" xr:uid="{00000000-0005-0000-0000-0000E6050000}"/>
    <cellStyle name="DESCRIÇÃO 2 6 4 2" xfId="4396" xr:uid="{00000000-0005-0000-0000-0000E7050000}"/>
    <cellStyle name="DESCRIÇÃO 2 6 4 3" xfId="4395" xr:uid="{00000000-0005-0000-0000-0000E8050000}"/>
    <cellStyle name="DESCRIÇÃO 2 6 5" xfId="2881" xr:uid="{00000000-0005-0000-0000-0000E9050000}"/>
    <cellStyle name="DESCRIÇÃO 2 6 5 2" xfId="4397" xr:uid="{00000000-0005-0000-0000-0000EA050000}"/>
    <cellStyle name="DESCRIÇÃO 2 6 6" xfId="4390" xr:uid="{00000000-0005-0000-0000-0000EB050000}"/>
    <cellStyle name="DESCRIÇÃO 2 7" xfId="2882" xr:uid="{00000000-0005-0000-0000-0000EC050000}"/>
    <cellStyle name="DESCRIÇÃO 2 7 2" xfId="4398" xr:uid="{00000000-0005-0000-0000-0000ED050000}"/>
    <cellStyle name="DESCRIÇÃO 2 8" xfId="4233" xr:uid="{00000000-0005-0000-0000-0000EE050000}"/>
    <cellStyle name="DESCRIÇÃO 2 9" xfId="2857" xr:uid="{00000000-0005-0000-0000-0000EF050000}"/>
    <cellStyle name="DESCRIÇÃO 3" xfId="2883" xr:uid="{00000000-0005-0000-0000-0000F0050000}"/>
    <cellStyle name="DESCRIÇÃO 3 2" xfId="2884" xr:uid="{00000000-0005-0000-0000-0000F1050000}"/>
    <cellStyle name="DESCRIÇÃO 3 2 2" xfId="2885" xr:uid="{00000000-0005-0000-0000-0000F2050000}"/>
    <cellStyle name="DESCRIÇÃO 3 2 2 2" xfId="4400" xr:uid="{00000000-0005-0000-0000-0000F3050000}"/>
    <cellStyle name="DESCRIÇÃO 3 2 2 3" xfId="4399" xr:uid="{00000000-0005-0000-0000-0000F4050000}"/>
    <cellStyle name="DESCRIÇÃO 3 2 3" xfId="2886" xr:uid="{00000000-0005-0000-0000-0000F5050000}"/>
    <cellStyle name="DESCRIÇÃO 3 2 3 2" xfId="4402" xr:uid="{00000000-0005-0000-0000-0000F6050000}"/>
    <cellStyle name="DESCRIÇÃO 3 2 3 3" xfId="4401" xr:uid="{00000000-0005-0000-0000-0000F7050000}"/>
    <cellStyle name="DESCRIÇÃO 3 2 4" xfId="2887" xr:uid="{00000000-0005-0000-0000-0000F8050000}"/>
    <cellStyle name="DESCRIÇÃO 3 2 4 2" xfId="4404" xr:uid="{00000000-0005-0000-0000-0000F9050000}"/>
    <cellStyle name="DESCRIÇÃO 3 2 4 3" xfId="4403" xr:uid="{00000000-0005-0000-0000-0000FA050000}"/>
    <cellStyle name="DESCRIÇÃO 3 2 5" xfId="2888" xr:uid="{00000000-0005-0000-0000-0000FB050000}"/>
    <cellStyle name="DESCRIÇÃO 3 2 5 2" xfId="4405" xr:uid="{00000000-0005-0000-0000-0000FC050000}"/>
    <cellStyle name="DESCRIÇÃO 3 3" xfId="2889" xr:uid="{00000000-0005-0000-0000-0000FD050000}"/>
    <cellStyle name="DESCRIÇÃO 3 3 2" xfId="2890" xr:uid="{00000000-0005-0000-0000-0000FE050000}"/>
    <cellStyle name="DESCRIÇÃO 3 3 2 2" xfId="4407" xr:uid="{00000000-0005-0000-0000-0000FF050000}"/>
    <cellStyle name="DESCRIÇÃO 3 3 2 3" xfId="4406" xr:uid="{00000000-0005-0000-0000-000000060000}"/>
    <cellStyle name="DESCRIÇÃO 3 3 3" xfId="2891" xr:uid="{00000000-0005-0000-0000-000001060000}"/>
    <cellStyle name="DESCRIÇÃO 3 3 3 2" xfId="4409" xr:uid="{00000000-0005-0000-0000-000002060000}"/>
    <cellStyle name="DESCRIÇÃO 3 3 3 3" xfId="4408" xr:uid="{00000000-0005-0000-0000-000003060000}"/>
    <cellStyle name="DESCRIÇÃO 3 3 4" xfId="2892" xr:uid="{00000000-0005-0000-0000-000004060000}"/>
    <cellStyle name="DESCRIÇÃO 3 3 4 2" xfId="4411" xr:uid="{00000000-0005-0000-0000-000005060000}"/>
    <cellStyle name="DESCRIÇÃO 3 3 4 3" xfId="4410" xr:uid="{00000000-0005-0000-0000-000006060000}"/>
    <cellStyle name="DESCRIÇÃO 3 3 5" xfId="2893" xr:uid="{00000000-0005-0000-0000-000007060000}"/>
    <cellStyle name="DESCRIÇÃO 3 3 5 2" xfId="4412" xr:uid="{00000000-0005-0000-0000-000008060000}"/>
    <cellStyle name="DESCRIÇÃO 3 4" xfId="2894" xr:uid="{00000000-0005-0000-0000-000009060000}"/>
    <cellStyle name="DESCRIÇÃO 3 4 2" xfId="2895" xr:uid="{00000000-0005-0000-0000-00000A060000}"/>
    <cellStyle name="DESCRIÇÃO 3 4 2 2" xfId="4415" xr:uid="{00000000-0005-0000-0000-00000B060000}"/>
    <cellStyle name="DESCRIÇÃO 3 4 2 3" xfId="4414" xr:uid="{00000000-0005-0000-0000-00000C060000}"/>
    <cellStyle name="DESCRIÇÃO 3 4 3" xfId="2896" xr:uid="{00000000-0005-0000-0000-00000D060000}"/>
    <cellStyle name="DESCRIÇÃO 3 4 3 2" xfId="4417" xr:uid="{00000000-0005-0000-0000-00000E060000}"/>
    <cellStyle name="DESCRIÇÃO 3 4 3 3" xfId="4416" xr:uid="{00000000-0005-0000-0000-00000F060000}"/>
    <cellStyle name="DESCRIÇÃO 3 4 4" xfId="2897" xr:uid="{00000000-0005-0000-0000-000010060000}"/>
    <cellStyle name="DESCRIÇÃO 3 4 4 2" xfId="4418" xr:uid="{00000000-0005-0000-0000-000011060000}"/>
    <cellStyle name="DESCRIÇÃO 3 4 5" xfId="4413" xr:uid="{00000000-0005-0000-0000-000012060000}"/>
    <cellStyle name="DESCRIÇÃO 3 5" xfId="2898" xr:uid="{00000000-0005-0000-0000-000013060000}"/>
    <cellStyle name="DESCRIÇÃO 3 5 2" xfId="2899" xr:uid="{00000000-0005-0000-0000-000014060000}"/>
    <cellStyle name="DESCRIÇÃO 3 5 2 2" xfId="4421" xr:uid="{00000000-0005-0000-0000-000015060000}"/>
    <cellStyle name="DESCRIÇÃO 3 5 2 3" xfId="4420" xr:uid="{00000000-0005-0000-0000-000016060000}"/>
    <cellStyle name="DESCRIÇÃO 3 5 3" xfId="2900" xr:uid="{00000000-0005-0000-0000-000017060000}"/>
    <cellStyle name="DESCRIÇÃO 3 5 3 2" xfId="4423" xr:uid="{00000000-0005-0000-0000-000018060000}"/>
    <cellStyle name="DESCRIÇÃO 3 5 3 3" xfId="4422" xr:uid="{00000000-0005-0000-0000-000019060000}"/>
    <cellStyle name="DESCRIÇÃO 3 5 4" xfId="2901" xr:uid="{00000000-0005-0000-0000-00001A060000}"/>
    <cellStyle name="DESCRIÇÃO 3 5 4 2" xfId="4425" xr:uid="{00000000-0005-0000-0000-00001B060000}"/>
    <cellStyle name="DESCRIÇÃO 3 5 4 3" xfId="4424" xr:uid="{00000000-0005-0000-0000-00001C060000}"/>
    <cellStyle name="DESCRIÇÃO 3 5 5" xfId="2902" xr:uid="{00000000-0005-0000-0000-00001D060000}"/>
    <cellStyle name="DESCRIÇÃO 3 5 5 2" xfId="4426" xr:uid="{00000000-0005-0000-0000-00001E060000}"/>
    <cellStyle name="DESCRIÇÃO 3 5 6" xfId="4419" xr:uid="{00000000-0005-0000-0000-00001F060000}"/>
    <cellStyle name="DESCRIÇÃO 3 6" xfId="2903" xr:uid="{00000000-0005-0000-0000-000020060000}"/>
    <cellStyle name="DESCRIÇÃO 3 6 2" xfId="2904" xr:uid="{00000000-0005-0000-0000-000021060000}"/>
    <cellStyle name="DESCRIÇÃO 3 6 2 2" xfId="4429" xr:uid="{00000000-0005-0000-0000-000022060000}"/>
    <cellStyle name="DESCRIÇÃO 3 6 2 3" xfId="4428" xr:uid="{00000000-0005-0000-0000-000023060000}"/>
    <cellStyle name="DESCRIÇÃO 3 6 3" xfId="2905" xr:uid="{00000000-0005-0000-0000-000024060000}"/>
    <cellStyle name="DESCRIÇÃO 3 6 3 2" xfId="4431" xr:uid="{00000000-0005-0000-0000-000025060000}"/>
    <cellStyle name="DESCRIÇÃO 3 6 3 3" xfId="4430" xr:uid="{00000000-0005-0000-0000-000026060000}"/>
    <cellStyle name="DESCRIÇÃO 3 6 4" xfId="2906" xr:uid="{00000000-0005-0000-0000-000027060000}"/>
    <cellStyle name="DESCRIÇÃO 3 6 4 2" xfId="4433" xr:uid="{00000000-0005-0000-0000-000028060000}"/>
    <cellStyle name="DESCRIÇÃO 3 6 4 3" xfId="4432" xr:uid="{00000000-0005-0000-0000-000029060000}"/>
    <cellStyle name="DESCRIÇÃO 3 6 5" xfId="2907" xr:uid="{00000000-0005-0000-0000-00002A060000}"/>
    <cellStyle name="DESCRIÇÃO 3 6 5 2" xfId="4434" xr:uid="{00000000-0005-0000-0000-00002B060000}"/>
    <cellStyle name="DESCRIÇÃO 3 6 6" xfId="4427" xr:uid="{00000000-0005-0000-0000-00002C060000}"/>
    <cellStyle name="DESCRIÇÃO 3 7" xfId="2908" xr:uid="{00000000-0005-0000-0000-00002D060000}"/>
    <cellStyle name="DESCRIÇÃO 3 7 2" xfId="4435" xr:uid="{00000000-0005-0000-0000-00002E060000}"/>
    <cellStyle name="DESCRIÇÃO 3 8" xfId="4228" xr:uid="{00000000-0005-0000-0000-00002F060000}"/>
    <cellStyle name="DESCRIÇÃO 4" xfId="2909" xr:uid="{00000000-0005-0000-0000-000030060000}"/>
    <cellStyle name="DESCRIÇÃO 4 2" xfId="2910" xr:uid="{00000000-0005-0000-0000-000031060000}"/>
    <cellStyle name="DESCRIÇÃO 4 2 2" xfId="2911" xr:uid="{00000000-0005-0000-0000-000032060000}"/>
    <cellStyle name="DESCRIÇÃO 4 2 2 2" xfId="4437" xr:uid="{00000000-0005-0000-0000-000033060000}"/>
    <cellStyle name="DESCRIÇÃO 4 2 2 3" xfId="4436" xr:uid="{00000000-0005-0000-0000-000034060000}"/>
    <cellStyle name="DESCRIÇÃO 4 2 3" xfId="2912" xr:uid="{00000000-0005-0000-0000-000035060000}"/>
    <cellStyle name="DESCRIÇÃO 4 2 3 2" xfId="4439" xr:uid="{00000000-0005-0000-0000-000036060000}"/>
    <cellStyle name="DESCRIÇÃO 4 2 3 3" xfId="4438" xr:uid="{00000000-0005-0000-0000-000037060000}"/>
    <cellStyle name="DESCRIÇÃO 4 2 4" xfId="2913" xr:uid="{00000000-0005-0000-0000-000038060000}"/>
    <cellStyle name="DESCRIÇÃO 4 2 4 2" xfId="4441" xr:uid="{00000000-0005-0000-0000-000039060000}"/>
    <cellStyle name="DESCRIÇÃO 4 2 4 3" xfId="4440" xr:uid="{00000000-0005-0000-0000-00003A060000}"/>
    <cellStyle name="DESCRIÇÃO 4 2 5" xfId="2914" xr:uid="{00000000-0005-0000-0000-00003B060000}"/>
    <cellStyle name="DESCRIÇÃO 4 2 5 2" xfId="4442" xr:uid="{00000000-0005-0000-0000-00003C060000}"/>
    <cellStyle name="DESCRIÇÃO 4 3" xfId="2915" xr:uid="{00000000-0005-0000-0000-00003D060000}"/>
    <cellStyle name="DESCRIÇÃO 4 3 2" xfId="2916" xr:uid="{00000000-0005-0000-0000-00003E060000}"/>
    <cellStyle name="DESCRIÇÃO 4 3 2 2" xfId="4444" xr:uid="{00000000-0005-0000-0000-00003F060000}"/>
    <cellStyle name="DESCRIÇÃO 4 3 2 3" xfId="4443" xr:uid="{00000000-0005-0000-0000-000040060000}"/>
    <cellStyle name="DESCRIÇÃO 4 3 3" xfId="2917" xr:uid="{00000000-0005-0000-0000-000041060000}"/>
    <cellStyle name="DESCRIÇÃO 4 3 3 2" xfId="4446" xr:uid="{00000000-0005-0000-0000-000042060000}"/>
    <cellStyle name="DESCRIÇÃO 4 3 3 3" xfId="4445" xr:uid="{00000000-0005-0000-0000-000043060000}"/>
    <cellStyle name="DESCRIÇÃO 4 3 4" xfId="2918" xr:uid="{00000000-0005-0000-0000-000044060000}"/>
    <cellStyle name="DESCRIÇÃO 4 3 4 2" xfId="4448" xr:uid="{00000000-0005-0000-0000-000045060000}"/>
    <cellStyle name="DESCRIÇÃO 4 3 4 3" xfId="4447" xr:uid="{00000000-0005-0000-0000-000046060000}"/>
    <cellStyle name="DESCRIÇÃO 4 3 5" xfId="2919" xr:uid="{00000000-0005-0000-0000-000047060000}"/>
    <cellStyle name="DESCRIÇÃO 4 3 5 2" xfId="4449" xr:uid="{00000000-0005-0000-0000-000048060000}"/>
    <cellStyle name="DESCRIÇÃO 4 4" xfId="2920" xr:uid="{00000000-0005-0000-0000-000049060000}"/>
    <cellStyle name="DESCRIÇÃO 4 4 2" xfId="2921" xr:uid="{00000000-0005-0000-0000-00004A060000}"/>
    <cellStyle name="DESCRIÇÃO 4 4 2 2" xfId="4452" xr:uid="{00000000-0005-0000-0000-00004B060000}"/>
    <cellStyle name="DESCRIÇÃO 4 4 2 3" xfId="4451" xr:uid="{00000000-0005-0000-0000-00004C060000}"/>
    <cellStyle name="DESCRIÇÃO 4 4 3" xfId="2922" xr:uid="{00000000-0005-0000-0000-00004D060000}"/>
    <cellStyle name="DESCRIÇÃO 4 4 3 2" xfId="4454" xr:uid="{00000000-0005-0000-0000-00004E060000}"/>
    <cellStyle name="DESCRIÇÃO 4 4 3 3" xfId="4453" xr:uid="{00000000-0005-0000-0000-00004F060000}"/>
    <cellStyle name="DESCRIÇÃO 4 4 4" xfId="2923" xr:uid="{00000000-0005-0000-0000-000050060000}"/>
    <cellStyle name="DESCRIÇÃO 4 4 4 2" xfId="4455" xr:uid="{00000000-0005-0000-0000-000051060000}"/>
    <cellStyle name="DESCRIÇÃO 4 4 5" xfId="4450" xr:uid="{00000000-0005-0000-0000-000052060000}"/>
    <cellStyle name="DESCRIÇÃO 4 5" xfId="2924" xr:uid="{00000000-0005-0000-0000-000053060000}"/>
    <cellStyle name="DESCRIÇÃO 4 5 2" xfId="2925" xr:uid="{00000000-0005-0000-0000-000054060000}"/>
    <cellStyle name="DESCRIÇÃO 4 5 2 2" xfId="4458" xr:uid="{00000000-0005-0000-0000-000055060000}"/>
    <cellStyle name="DESCRIÇÃO 4 5 2 3" xfId="4457" xr:uid="{00000000-0005-0000-0000-000056060000}"/>
    <cellStyle name="DESCRIÇÃO 4 5 3" xfId="2926" xr:uid="{00000000-0005-0000-0000-000057060000}"/>
    <cellStyle name="DESCRIÇÃO 4 5 3 2" xfId="4460" xr:uid="{00000000-0005-0000-0000-000058060000}"/>
    <cellStyle name="DESCRIÇÃO 4 5 3 3" xfId="4459" xr:uid="{00000000-0005-0000-0000-000059060000}"/>
    <cellStyle name="DESCRIÇÃO 4 5 4" xfId="2927" xr:uid="{00000000-0005-0000-0000-00005A060000}"/>
    <cellStyle name="DESCRIÇÃO 4 5 4 2" xfId="4462" xr:uid="{00000000-0005-0000-0000-00005B060000}"/>
    <cellStyle name="DESCRIÇÃO 4 5 4 3" xfId="4461" xr:uid="{00000000-0005-0000-0000-00005C060000}"/>
    <cellStyle name="DESCRIÇÃO 4 5 5" xfId="2928" xr:uid="{00000000-0005-0000-0000-00005D060000}"/>
    <cellStyle name="DESCRIÇÃO 4 5 5 2" xfId="4463" xr:uid="{00000000-0005-0000-0000-00005E060000}"/>
    <cellStyle name="DESCRIÇÃO 4 5 6" xfId="4456" xr:uid="{00000000-0005-0000-0000-00005F060000}"/>
    <cellStyle name="DESCRIÇÃO 4 6" xfId="2929" xr:uid="{00000000-0005-0000-0000-000060060000}"/>
    <cellStyle name="DESCRIÇÃO 4 6 2" xfId="2930" xr:uid="{00000000-0005-0000-0000-000061060000}"/>
    <cellStyle name="DESCRIÇÃO 4 6 2 2" xfId="4466" xr:uid="{00000000-0005-0000-0000-000062060000}"/>
    <cellStyle name="DESCRIÇÃO 4 6 2 3" xfId="4465" xr:uid="{00000000-0005-0000-0000-000063060000}"/>
    <cellStyle name="DESCRIÇÃO 4 6 3" xfId="2931" xr:uid="{00000000-0005-0000-0000-000064060000}"/>
    <cellStyle name="DESCRIÇÃO 4 6 3 2" xfId="4468" xr:uid="{00000000-0005-0000-0000-000065060000}"/>
    <cellStyle name="DESCRIÇÃO 4 6 3 3" xfId="4467" xr:uid="{00000000-0005-0000-0000-000066060000}"/>
    <cellStyle name="DESCRIÇÃO 4 6 4" xfId="2932" xr:uid="{00000000-0005-0000-0000-000067060000}"/>
    <cellStyle name="DESCRIÇÃO 4 6 4 2" xfId="4470" xr:uid="{00000000-0005-0000-0000-000068060000}"/>
    <cellStyle name="DESCRIÇÃO 4 6 4 3" xfId="4469" xr:uid="{00000000-0005-0000-0000-000069060000}"/>
    <cellStyle name="DESCRIÇÃO 4 6 5" xfId="2933" xr:uid="{00000000-0005-0000-0000-00006A060000}"/>
    <cellStyle name="DESCRIÇÃO 4 6 5 2" xfId="4471" xr:uid="{00000000-0005-0000-0000-00006B060000}"/>
    <cellStyle name="DESCRIÇÃO 4 6 6" xfId="4464" xr:uid="{00000000-0005-0000-0000-00006C060000}"/>
    <cellStyle name="DESCRIÇÃO 4 7" xfId="2934" xr:uid="{00000000-0005-0000-0000-00006D060000}"/>
    <cellStyle name="DESCRIÇÃO 4 7 2" xfId="4472" xr:uid="{00000000-0005-0000-0000-00006E060000}"/>
    <cellStyle name="DESCRIÇÃO 4 8" xfId="4224" xr:uid="{00000000-0005-0000-0000-00006F060000}"/>
    <cellStyle name="DESCRIÇÃO 5" xfId="2935" xr:uid="{00000000-0005-0000-0000-000070060000}"/>
    <cellStyle name="DESCRIÇÃO 5 2" xfId="4474" xr:uid="{00000000-0005-0000-0000-000071060000}"/>
    <cellStyle name="DESCRIÇÃO 5 3" xfId="4473" xr:uid="{00000000-0005-0000-0000-000072060000}"/>
    <cellStyle name="DESCRIÇÃO 6" xfId="2936" xr:uid="{00000000-0005-0000-0000-000073060000}"/>
    <cellStyle name="DESCRIÇÃO 6 2" xfId="4475" xr:uid="{00000000-0005-0000-0000-000074060000}"/>
    <cellStyle name="DESCRIÇÃO 7" xfId="2856" xr:uid="{00000000-0005-0000-0000-000075060000}"/>
    <cellStyle name="Design" xfId="593" xr:uid="{00000000-0005-0000-0000-000076060000}"/>
    <cellStyle name="DESTAQ_2" xfId="594" xr:uid="{00000000-0005-0000-0000-000077060000}"/>
    <cellStyle name="DESTAQ1" xfId="595" xr:uid="{00000000-0005-0000-0000-000078060000}"/>
    <cellStyle name="DESTAQ1 2" xfId="1971" xr:uid="{00000000-0005-0000-0000-000079060000}"/>
    <cellStyle name="DESTAQ1 2 2" xfId="2939" xr:uid="{00000000-0005-0000-0000-00007A060000}"/>
    <cellStyle name="DESTAQ1 2 2 2" xfId="2940" xr:uid="{00000000-0005-0000-0000-00007B060000}"/>
    <cellStyle name="DESTAQ1 2 2 2 2" xfId="4477" xr:uid="{00000000-0005-0000-0000-00007C060000}"/>
    <cellStyle name="DESTAQ1 2 2 2 3" xfId="4476" xr:uid="{00000000-0005-0000-0000-00007D060000}"/>
    <cellStyle name="DESTAQ1 2 2 3" xfId="2941" xr:uid="{00000000-0005-0000-0000-00007E060000}"/>
    <cellStyle name="DESTAQ1 2 2 3 2" xfId="4478" xr:uid="{00000000-0005-0000-0000-00007F060000}"/>
    <cellStyle name="DESTAQ1 2 2 4" xfId="2942" xr:uid="{00000000-0005-0000-0000-000080060000}"/>
    <cellStyle name="DESTAQ1 2 2 4 2" xfId="4480" xr:uid="{00000000-0005-0000-0000-000081060000}"/>
    <cellStyle name="DESTAQ1 2 2 4 3" xfId="4479" xr:uid="{00000000-0005-0000-0000-000082060000}"/>
    <cellStyle name="DESTAQ1 2 2 5" xfId="2943" xr:uid="{00000000-0005-0000-0000-000083060000}"/>
    <cellStyle name="DESTAQ1 2 2 5 2" xfId="4482" xr:uid="{00000000-0005-0000-0000-000084060000}"/>
    <cellStyle name="DESTAQ1 2 2 5 3" xfId="4481" xr:uid="{00000000-0005-0000-0000-000085060000}"/>
    <cellStyle name="DESTAQ1 2 2 6" xfId="2944" xr:uid="{00000000-0005-0000-0000-000086060000}"/>
    <cellStyle name="DESTAQ1 2 2 6 2" xfId="4484" xr:uid="{00000000-0005-0000-0000-000087060000}"/>
    <cellStyle name="DESTAQ1 2 2 6 3" xfId="4483" xr:uid="{00000000-0005-0000-0000-000088060000}"/>
    <cellStyle name="DESTAQ1 2 3" xfId="2945" xr:uid="{00000000-0005-0000-0000-000089060000}"/>
    <cellStyle name="DESTAQ1 2 3 2" xfId="2946" xr:uid="{00000000-0005-0000-0000-00008A060000}"/>
    <cellStyle name="DESTAQ1 2 3 2 2" xfId="4486" xr:uid="{00000000-0005-0000-0000-00008B060000}"/>
    <cellStyle name="DESTAQ1 2 3 2 3" xfId="4485" xr:uid="{00000000-0005-0000-0000-00008C060000}"/>
    <cellStyle name="DESTAQ1 2 3 3" xfId="2947" xr:uid="{00000000-0005-0000-0000-00008D060000}"/>
    <cellStyle name="DESTAQ1 2 3 3 2" xfId="4487" xr:uid="{00000000-0005-0000-0000-00008E060000}"/>
    <cellStyle name="DESTAQ1 2 3 4" xfId="2948" xr:uid="{00000000-0005-0000-0000-00008F060000}"/>
    <cellStyle name="DESTAQ1 2 3 4 2" xfId="4489" xr:uid="{00000000-0005-0000-0000-000090060000}"/>
    <cellStyle name="DESTAQ1 2 3 4 3" xfId="4488" xr:uid="{00000000-0005-0000-0000-000091060000}"/>
    <cellStyle name="DESTAQ1 2 3 5" xfId="2949" xr:uid="{00000000-0005-0000-0000-000092060000}"/>
    <cellStyle name="DESTAQ1 2 3 5 2" xfId="4491" xr:uid="{00000000-0005-0000-0000-000093060000}"/>
    <cellStyle name="DESTAQ1 2 3 5 3" xfId="4490" xr:uid="{00000000-0005-0000-0000-000094060000}"/>
    <cellStyle name="DESTAQ1 2 3 6" xfId="2950" xr:uid="{00000000-0005-0000-0000-000095060000}"/>
    <cellStyle name="DESTAQ1 2 3 6 2" xfId="4493" xr:uid="{00000000-0005-0000-0000-000096060000}"/>
    <cellStyle name="DESTAQ1 2 3 6 3" xfId="4492" xr:uid="{00000000-0005-0000-0000-000097060000}"/>
    <cellStyle name="DESTAQ1 2 4" xfId="2951" xr:uid="{00000000-0005-0000-0000-000098060000}"/>
    <cellStyle name="DESTAQ1 2 4 2" xfId="2952" xr:uid="{00000000-0005-0000-0000-000099060000}"/>
    <cellStyle name="DESTAQ1 2 4 2 2" xfId="4496" xr:uid="{00000000-0005-0000-0000-00009A060000}"/>
    <cellStyle name="DESTAQ1 2 4 2 3" xfId="4495" xr:uid="{00000000-0005-0000-0000-00009B060000}"/>
    <cellStyle name="DESTAQ1 2 4 3" xfId="2953" xr:uid="{00000000-0005-0000-0000-00009C060000}"/>
    <cellStyle name="DESTAQ1 2 4 3 2" xfId="4497" xr:uid="{00000000-0005-0000-0000-00009D060000}"/>
    <cellStyle name="DESTAQ1 2 4 4" xfId="2954" xr:uid="{00000000-0005-0000-0000-00009E060000}"/>
    <cellStyle name="DESTAQ1 2 4 4 2" xfId="4499" xr:uid="{00000000-0005-0000-0000-00009F060000}"/>
    <cellStyle name="DESTAQ1 2 4 4 3" xfId="4498" xr:uid="{00000000-0005-0000-0000-0000A0060000}"/>
    <cellStyle name="DESTAQ1 2 4 5" xfId="2955" xr:uid="{00000000-0005-0000-0000-0000A1060000}"/>
    <cellStyle name="DESTAQ1 2 4 5 2" xfId="4501" xr:uid="{00000000-0005-0000-0000-0000A2060000}"/>
    <cellStyle name="DESTAQ1 2 4 5 3" xfId="4500" xr:uid="{00000000-0005-0000-0000-0000A3060000}"/>
    <cellStyle name="DESTAQ1 2 4 6" xfId="2956" xr:uid="{00000000-0005-0000-0000-0000A4060000}"/>
    <cellStyle name="DESTAQ1 2 4 6 2" xfId="4503" xr:uid="{00000000-0005-0000-0000-0000A5060000}"/>
    <cellStyle name="DESTAQ1 2 4 6 3" xfId="4502" xr:uid="{00000000-0005-0000-0000-0000A6060000}"/>
    <cellStyle name="DESTAQ1 2 4 7" xfId="4494" xr:uid="{00000000-0005-0000-0000-0000A7060000}"/>
    <cellStyle name="DESTAQ1 2 5" xfId="2957" xr:uid="{00000000-0005-0000-0000-0000A8060000}"/>
    <cellStyle name="DESTAQ1 2 5 2" xfId="2958" xr:uid="{00000000-0005-0000-0000-0000A9060000}"/>
    <cellStyle name="DESTAQ1 2 5 2 2" xfId="4506" xr:uid="{00000000-0005-0000-0000-0000AA060000}"/>
    <cellStyle name="DESTAQ1 2 5 2 3" xfId="4505" xr:uid="{00000000-0005-0000-0000-0000AB060000}"/>
    <cellStyle name="DESTAQ1 2 5 3" xfId="2959" xr:uid="{00000000-0005-0000-0000-0000AC060000}"/>
    <cellStyle name="DESTAQ1 2 5 3 2" xfId="4507" xr:uid="{00000000-0005-0000-0000-0000AD060000}"/>
    <cellStyle name="DESTAQ1 2 5 4" xfId="2960" xr:uid="{00000000-0005-0000-0000-0000AE060000}"/>
    <cellStyle name="DESTAQ1 2 5 4 2" xfId="4509" xr:uid="{00000000-0005-0000-0000-0000AF060000}"/>
    <cellStyle name="DESTAQ1 2 5 4 3" xfId="4508" xr:uid="{00000000-0005-0000-0000-0000B0060000}"/>
    <cellStyle name="DESTAQ1 2 5 5" xfId="2961" xr:uid="{00000000-0005-0000-0000-0000B1060000}"/>
    <cellStyle name="DESTAQ1 2 5 5 2" xfId="4511" xr:uid="{00000000-0005-0000-0000-0000B2060000}"/>
    <cellStyle name="DESTAQ1 2 5 5 3" xfId="4510" xr:uid="{00000000-0005-0000-0000-0000B3060000}"/>
    <cellStyle name="DESTAQ1 2 5 6" xfId="2962" xr:uid="{00000000-0005-0000-0000-0000B4060000}"/>
    <cellStyle name="DESTAQ1 2 5 6 2" xfId="4513" xr:uid="{00000000-0005-0000-0000-0000B5060000}"/>
    <cellStyle name="DESTAQ1 2 5 6 3" xfId="4512" xr:uid="{00000000-0005-0000-0000-0000B6060000}"/>
    <cellStyle name="DESTAQ1 2 5 7" xfId="4504" xr:uid="{00000000-0005-0000-0000-0000B7060000}"/>
    <cellStyle name="DESTAQ1 2 6" xfId="4232" xr:uid="{00000000-0005-0000-0000-0000B8060000}"/>
    <cellStyle name="DESTAQ1 2 7" xfId="2938" xr:uid="{00000000-0005-0000-0000-0000B9060000}"/>
    <cellStyle name="DESTAQ1 3" xfId="2963" xr:uid="{00000000-0005-0000-0000-0000BA060000}"/>
    <cellStyle name="DESTAQ1 3 2" xfId="2964" xr:uid="{00000000-0005-0000-0000-0000BB060000}"/>
    <cellStyle name="DESTAQ1 3 2 2" xfId="2965" xr:uid="{00000000-0005-0000-0000-0000BC060000}"/>
    <cellStyle name="DESTAQ1 3 2 2 2" xfId="4515" xr:uid="{00000000-0005-0000-0000-0000BD060000}"/>
    <cellStyle name="DESTAQ1 3 2 2 3" xfId="4514" xr:uid="{00000000-0005-0000-0000-0000BE060000}"/>
    <cellStyle name="DESTAQ1 3 2 3" xfId="2966" xr:uid="{00000000-0005-0000-0000-0000BF060000}"/>
    <cellStyle name="DESTAQ1 3 2 3 2" xfId="4516" xr:uid="{00000000-0005-0000-0000-0000C0060000}"/>
    <cellStyle name="DESTAQ1 3 2 4" xfId="2967" xr:uid="{00000000-0005-0000-0000-0000C1060000}"/>
    <cellStyle name="DESTAQ1 3 2 4 2" xfId="4518" xr:uid="{00000000-0005-0000-0000-0000C2060000}"/>
    <cellStyle name="DESTAQ1 3 2 4 3" xfId="4517" xr:uid="{00000000-0005-0000-0000-0000C3060000}"/>
    <cellStyle name="DESTAQ1 3 2 5" xfId="2968" xr:uid="{00000000-0005-0000-0000-0000C4060000}"/>
    <cellStyle name="DESTAQ1 3 2 5 2" xfId="4520" xr:uid="{00000000-0005-0000-0000-0000C5060000}"/>
    <cellStyle name="DESTAQ1 3 2 5 3" xfId="4519" xr:uid="{00000000-0005-0000-0000-0000C6060000}"/>
    <cellStyle name="DESTAQ1 3 2 6" xfId="2969" xr:uid="{00000000-0005-0000-0000-0000C7060000}"/>
    <cellStyle name="DESTAQ1 3 2 6 2" xfId="4522" xr:uid="{00000000-0005-0000-0000-0000C8060000}"/>
    <cellStyle name="DESTAQ1 3 2 6 3" xfId="4521" xr:uid="{00000000-0005-0000-0000-0000C9060000}"/>
    <cellStyle name="DESTAQ1 3 3" xfId="2970" xr:uid="{00000000-0005-0000-0000-0000CA060000}"/>
    <cellStyle name="DESTAQ1 3 3 2" xfId="2971" xr:uid="{00000000-0005-0000-0000-0000CB060000}"/>
    <cellStyle name="DESTAQ1 3 3 2 2" xfId="4524" xr:uid="{00000000-0005-0000-0000-0000CC060000}"/>
    <cellStyle name="DESTAQ1 3 3 2 3" xfId="4523" xr:uid="{00000000-0005-0000-0000-0000CD060000}"/>
    <cellStyle name="DESTAQ1 3 3 3" xfId="2972" xr:uid="{00000000-0005-0000-0000-0000CE060000}"/>
    <cellStyle name="DESTAQ1 3 3 3 2" xfId="4525" xr:uid="{00000000-0005-0000-0000-0000CF060000}"/>
    <cellStyle name="DESTAQ1 3 3 4" xfId="2973" xr:uid="{00000000-0005-0000-0000-0000D0060000}"/>
    <cellStyle name="DESTAQ1 3 3 4 2" xfId="4527" xr:uid="{00000000-0005-0000-0000-0000D1060000}"/>
    <cellStyle name="DESTAQ1 3 3 4 3" xfId="4526" xr:uid="{00000000-0005-0000-0000-0000D2060000}"/>
    <cellStyle name="DESTAQ1 3 3 5" xfId="2974" xr:uid="{00000000-0005-0000-0000-0000D3060000}"/>
    <cellStyle name="DESTAQ1 3 3 5 2" xfId="4529" xr:uid="{00000000-0005-0000-0000-0000D4060000}"/>
    <cellStyle name="DESTAQ1 3 3 5 3" xfId="4528" xr:uid="{00000000-0005-0000-0000-0000D5060000}"/>
    <cellStyle name="DESTAQ1 3 3 6" xfId="2975" xr:uid="{00000000-0005-0000-0000-0000D6060000}"/>
    <cellStyle name="DESTAQ1 3 3 6 2" xfId="4531" xr:uid="{00000000-0005-0000-0000-0000D7060000}"/>
    <cellStyle name="DESTAQ1 3 3 6 3" xfId="4530" xr:uid="{00000000-0005-0000-0000-0000D8060000}"/>
    <cellStyle name="DESTAQ1 3 4" xfId="2976" xr:uid="{00000000-0005-0000-0000-0000D9060000}"/>
    <cellStyle name="DESTAQ1 3 4 2" xfId="2977" xr:uid="{00000000-0005-0000-0000-0000DA060000}"/>
    <cellStyle name="DESTAQ1 3 4 2 2" xfId="4534" xr:uid="{00000000-0005-0000-0000-0000DB060000}"/>
    <cellStyle name="DESTAQ1 3 4 2 3" xfId="4533" xr:uid="{00000000-0005-0000-0000-0000DC060000}"/>
    <cellStyle name="DESTAQ1 3 4 3" xfId="2978" xr:uid="{00000000-0005-0000-0000-0000DD060000}"/>
    <cellStyle name="DESTAQ1 3 4 3 2" xfId="4535" xr:uid="{00000000-0005-0000-0000-0000DE060000}"/>
    <cellStyle name="DESTAQ1 3 4 4" xfId="2979" xr:uid="{00000000-0005-0000-0000-0000DF060000}"/>
    <cellStyle name="DESTAQ1 3 4 4 2" xfId="4537" xr:uid="{00000000-0005-0000-0000-0000E0060000}"/>
    <cellStyle name="DESTAQ1 3 4 4 3" xfId="4536" xr:uid="{00000000-0005-0000-0000-0000E1060000}"/>
    <cellStyle name="DESTAQ1 3 4 5" xfId="2980" xr:uid="{00000000-0005-0000-0000-0000E2060000}"/>
    <cellStyle name="DESTAQ1 3 4 5 2" xfId="4539" xr:uid="{00000000-0005-0000-0000-0000E3060000}"/>
    <cellStyle name="DESTAQ1 3 4 5 3" xfId="4538" xr:uid="{00000000-0005-0000-0000-0000E4060000}"/>
    <cellStyle name="DESTAQ1 3 4 6" xfId="2981" xr:uid="{00000000-0005-0000-0000-0000E5060000}"/>
    <cellStyle name="DESTAQ1 3 4 6 2" xfId="4541" xr:uid="{00000000-0005-0000-0000-0000E6060000}"/>
    <cellStyle name="DESTAQ1 3 4 6 3" xfId="4540" xr:uid="{00000000-0005-0000-0000-0000E7060000}"/>
    <cellStyle name="DESTAQ1 3 4 7" xfId="4532" xr:uid="{00000000-0005-0000-0000-0000E8060000}"/>
    <cellStyle name="DESTAQ1 3 5" xfId="2982" xr:uid="{00000000-0005-0000-0000-0000E9060000}"/>
    <cellStyle name="DESTAQ1 3 5 2" xfId="2983" xr:uid="{00000000-0005-0000-0000-0000EA060000}"/>
    <cellStyle name="DESTAQ1 3 5 2 2" xfId="4544" xr:uid="{00000000-0005-0000-0000-0000EB060000}"/>
    <cellStyle name="DESTAQ1 3 5 2 3" xfId="4543" xr:uid="{00000000-0005-0000-0000-0000EC060000}"/>
    <cellStyle name="DESTAQ1 3 5 3" xfId="2984" xr:uid="{00000000-0005-0000-0000-0000ED060000}"/>
    <cellStyle name="DESTAQ1 3 5 3 2" xfId="4545" xr:uid="{00000000-0005-0000-0000-0000EE060000}"/>
    <cellStyle name="DESTAQ1 3 5 4" xfId="2985" xr:uid="{00000000-0005-0000-0000-0000EF060000}"/>
    <cellStyle name="DESTAQ1 3 5 4 2" xfId="4547" xr:uid="{00000000-0005-0000-0000-0000F0060000}"/>
    <cellStyle name="DESTAQ1 3 5 4 3" xfId="4546" xr:uid="{00000000-0005-0000-0000-0000F1060000}"/>
    <cellStyle name="DESTAQ1 3 5 5" xfId="2986" xr:uid="{00000000-0005-0000-0000-0000F2060000}"/>
    <cellStyle name="DESTAQ1 3 5 5 2" xfId="4549" xr:uid="{00000000-0005-0000-0000-0000F3060000}"/>
    <cellStyle name="DESTAQ1 3 5 5 3" xfId="4548" xr:uid="{00000000-0005-0000-0000-0000F4060000}"/>
    <cellStyle name="DESTAQ1 3 5 6" xfId="2987" xr:uid="{00000000-0005-0000-0000-0000F5060000}"/>
    <cellStyle name="DESTAQ1 3 5 6 2" xfId="4551" xr:uid="{00000000-0005-0000-0000-0000F6060000}"/>
    <cellStyle name="DESTAQ1 3 5 6 3" xfId="4550" xr:uid="{00000000-0005-0000-0000-0000F7060000}"/>
    <cellStyle name="DESTAQ1 3 5 7" xfId="4542" xr:uid="{00000000-0005-0000-0000-0000F8060000}"/>
    <cellStyle name="DESTAQ1 3 6" xfId="4229" xr:uid="{00000000-0005-0000-0000-0000F9060000}"/>
    <cellStyle name="DESTAQ1 4" xfId="2988" xr:uid="{00000000-0005-0000-0000-0000FA060000}"/>
    <cellStyle name="DESTAQ1 4 2" xfId="2989" xr:uid="{00000000-0005-0000-0000-0000FB060000}"/>
    <cellStyle name="DESTAQ1 4 2 2" xfId="2990" xr:uid="{00000000-0005-0000-0000-0000FC060000}"/>
    <cellStyle name="DESTAQ1 4 2 2 2" xfId="4553" xr:uid="{00000000-0005-0000-0000-0000FD060000}"/>
    <cellStyle name="DESTAQ1 4 2 2 3" xfId="4552" xr:uid="{00000000-0005-0000-0000-0000FE060000}"/>
    <cellStyle name="DESTAQ1 4 2 3" xfId="2991" xr:uid="{00000000-0005-0000-0000-0000FF060000}"/>
    <cellStyle name="DESTAQ1 4 2 3 2" xfId="4554" xr:uid="{00000000-0005-0000-0000-000000070000}"/>
    <cellStyle name="DESTAQ1 4 2 4" xfId="2992" xr:uid="{00000000-0005-0000-0000-000001070000}"/>
    <cellStyle name="DESTAQ1 4 2 4 2" xfId="4556" xr:uid="{00000000-0005-0000-0000-000002070000}"/>
    <cellStyle name="DESTAQ1 4 2 4 3" xfId="4555" xr:uid="{00000000-0005-0000-0000-000003070000}"/>
    <cellStyle name="DESTAQ1 4 2 5" xfId="2993" xr:uid="{00000000-0005-0000-0000-000004070000}"/>
    <cellStyle name="DESTAQ1 4 2 5 2" xfId="4558" xr:uid="{00000000-0005-0000-0000-000005070000}"/>
    <cellStyle name="DESTAQ1 4 2 5 3" xfId="4557" xr:uid="{00000000-0005-0000-0000-000006070000}"/>
    <cellStyle name="DESTAQ1 4 2 6" xfId="2994" xr:uid="{00000000-0005-0000-0000-000007070000}"/>
    <cellStyle name="DESTAQ1 4 2 6 2" xfId="4560" xr:uid="{00000000-0005-0000-0000-000008070000}"/>
    <cellStyle name="DESTAQ1 4 2 6 3" xfId="4559" xr:uid="{00000000-0005-0000-0000-000009070000}"/>
    <cellStyle name="DESTAQ1 4 3" xfId="2995" xr:uid="{00000000-0005-0000-0000-00000A070000}"/>
    <cellStyle name="DESTAQ1 4 3 2" xfId="2996" xr:uid="{00000000-0005-0000-0000-00000B070000}"/>
    <cellStyle name="DESTAQ1 4 3 2 2" xfId="4562" xr:uid="{00000000-0005-0000-0000-00000C070000}"/>
    <cellStyle name="DESTAQ1 4 3 2 3" xfId="4561" xr:uid="{00000000-0005-0000-0000-00000D070000}"/>
    <cellStyle name="DESTAQ1 4 3 3" xfId="2997" xr:uid="{00000000-0005-0000-0000-00000E070000}"/>
    <cellStyle name="DESTAQ1 4 3 3 2" xfId="4563" xr:uid="{00000000-0005-0000-0000-00000F070000}"/>
    <cellStyle name="DESTAQ1 4 3 4" xfId="2998" xr:uid="{00000000-0005-0000-0000-000010070000}"/>
    <cellStyle name="DESTAQ1 4 3 4 2" xfId="4565" xr:uid="{00000000-0005-0000-0000-000011070000}"/>
    <cellStyle name="DESTAQ1 4 3 4 3" xfId="4564" xr:uid="{00000000-0005-0000-0000-000012070000}"/>
    <cellStyle name="DESTAQ1 4 3 5" xfId="2999" xr:uid="{00000000-0005-0000-0000-000013070000}"/>
    <cellStyle name="DESTAQ1 4 3 5 2" xfId="4567" xr:uid="{00000000-0005-0000-0000-000014070000}"/>
    <cellStyle name="DESTAQ1 4 3 5 3" xfId="4566" xr:uid="{00000000-0005-0000-0000-000015070000}"/>
    <cellStyle name="DESTAQ1 4 3 6" xfId="3000" xr:uid="{00000000-0005-0000-0000-000016070000}"/>
    <cellStyle name="DESTAQ1 4 3 6 2" xfId="4569" xr:uid="{00000000-0005-0000-0000-000017070000}"/>
    <cellStyle name="DESTAQ1 4 3 6 3" xfId="4568" xr:uid="{00000000-0005-0000-0000-000018070000}"/>
    <cellStyle name="DESTAQ1 4 4" xfId="3001" xr:uid="{00000000-0005-0000-0000-000019070000}"/>
    <cellStyle name="DESTAQ1 4 4 2" xfId="3002" xr:uid="{00000000-0005-0000-0000-00001A070000}"/>
    <cellStyle name="DESTAQ1 4 4 2 2" xfId="4572" xr:uid="{00000000-0005-0000-0000-00001B070000}"/>
    <cellStyle name="DESTAQ1 4 4 2 3" xfId="4571" xr:uid="{00000000-0005-0000-0000-00001C070000}"/>
    <cellStyle name="DESTAQ1 4 4 3" xfId="3003" xr:uid="{00000000-0005-0000-0000-00001D070000}"/>
    <cellStyle name="DESTAQ1 4 4 3 2" xfId="4573" xr:uid="{00000000-0005-0000-0000-00001E070000}"/>
    <cellStyle name="DESTAQ1 4 4 4" xfId="3004" xr:uid="{00000000-0005-0000-0000-00001F070000}"/>
    <cellStyle name="DESTAQ1 4 4 4 2" xfId="4575" xr:uid="{00000000-0005-0000-0000-000020070000}"/>
    <cellStyle name="DESTAQ1 4 4 4 3" xfId="4574" xr:uid="{00000000-0005-0000-0000-000021070000}"/>
    <cellStyle name="DESTAQ1 4 4 5" xfId="3005" xr:uid="{00000000-0005-0000-0000-000022070000}"/>
    <cellStyle name="DESTAQ1 4 4 5 2" xfId="4577" xr:uid="{00000000-0005-0000-0000-000023070000}"/>
    <cellStyle name="DESTAQ1 4 4 5 3" xfId="4576" xr:uid="{00000000-0005-0000-0000-000024070000}"/>
    <cellStyle name="DESTAQ1 4 4 6" xfId="3006" xr:uid="{00000000-0005-0000-0000-000025070000}"/>
    <cellStyle name="DESTAQ1 4 4 6 2" xfId="4579" xr:uid="{00000000-0005-0000-0000-000026070000}"/>
    <cellStyle name="DESTAQ1 4 4 6 3" xfId="4578" xr:uid="{00000000-0005-0000-0000-000027070000}"/>
    <cellStyle name="DESTAQ1 4 4 7" xfId="4570" xr:uid="{00000000-0005-0000-0000-000028070000}"/>
    <cellStyle name="DESTAQ1 4 5" xfId="3007" xr:uid="{00000000-0005-0000-0000-000029070000}"/>
    <cellStyle name="DESTAQ1 4 5 2" xfId="3008" xr:uid="{00000000-0005-0000-0000-00002A070000}"/>
    <cellStyle name="DESTAQ1 4 5 2 2" xfId="4582" xr:uid="{00000000-0005-0000-0000-00002B070000}"/>
    <cellStyle name="DESTAQ1 4 5 2 3" xfId="4581" xr:uid="{00000000-0005-0000-0000-00002C070000}"/>
    <cellStyle name="DESTAQ1 4 5 3" xfId="3009" xr:uid="{00000000-0005-0000-0000-00002D070000}"/>
    <cellStyle name="DESTAQ1 4 5 3 2" xfId="4583" xr:uid="{00000000-0005-0000-0000-00002E070000}"/>
    <cellStyle name="DESTAQ1 4 5 4" xfId="3010" xr:uid="{00000000-0005-0000-0000-00002F070000}"/>
    <cellStyle name="DESTAQ1 4 5 4 2" xfId="4585" xr:uid="{00000000-0005-0000-0000-000030070000}"/>
    <cellStyle name="DESTAQ1 4 5 4 3" xfId="4584" xr:uid="{00000000-0005-0000-0000-000031070000}"/>
    <cellStyle name="DESTAQ1 4 5 5" xfId="3011" xr:uid="{00000000-0005-0000-0000-000032070000}"/>
    <cellStyle name="DESTAQ1 4 5 5 2" xfId="4587" xr:uid="{00000000-0005-0000-0000-000033070000}"/>
    <cellStyle name="DESTAQ1 4 5 5 3" xfId="4586" xr:uid="{00000000-0005-0000-0000-000034070000}"/>
    <cellStyle name="DESTAQ1 4 5 6" xfId="3012" xr:uid="{00000000-0005-0000-0000-000035070000}"/>
    <cellStyle name="DESTAQ1 4 5 6 2" xfId="4589" xr:uid="{00000000-0005-0000-0000-000036070000}"/>
    <cellStyle name="DESTAQ1 4 5 6 3" xfId="4588" xr:uid="{00000000-0005-0000-0000-000037070000}"/>
    <cellStyle name="DESTAQ1 4 5 7" xfId="4580" xr:uid="{00000000-0005-0000-0000-000038070000}"/>
    <cellStyle name="DESTAQ1 4 6" xfId="4225" xr:uid="{00000000-0005-0000-0000-000039070000}"/>
    <cellStyle name="DESTAQ1 5" xfId="3013" xr:uid="{00000000-0005-0000-0000-00003A070000}"/>
    <cellStyle name="DESTAQ1 5 2" xfId="4591" xr:uid="{00000000-0005-0000-0000-00003B070000}"/>
    <cellStyle name="DESTAQ1 5 3" xfId="4590" xr:uid="{00000000-0005-0000-0000-00003C070000}"/>
    <cellStyle name="DESTAQ1 6" xfId="2937" xr:uid="{00000000-0005-0000-0000-00003D070000}"/>
    <cellStyle name="Dezimal [0]_Compiling Utility Macros" xfId="596" xr:uid="{00000000-0005-0000-0000-00003E070000}"/>
    <cellStyle name="Dezimal_Compiling Utility Macros" xfId="597" xr:uid="{00000000-0005-0000-0000-00003F070000}"/>
    <cellStyle name="Dia" xfId="598" xr:uid="{00000000-0005-0000-0000-000040070000}"/>
    <cellStyle name="Dia 2" xfId="1972" xr:uid="{00000000-0005-0000-0000-000041070000}"/>
    <cellStyle name="Dia 3" xfId="3014" xr:uid="{00000000-0005-0000-0000-000042070000}"/>
    <cellStyle name="Dotted Line" xfId="599" xr:uid="{00000000-0005-0000-0000-000043070000}"/>
    <cellStyle name="Dotted Line 2" xfId="1973" xr:uid="{00000000-0005-0000-0000-000044070000}"/>
    <cellStyle name="Dotted Line 3" xfId="3015" xr:uid="{00000000-0005-0000-0000-000045070000}"/>
    <cellStyle name="E&amp;Y House" xfId="600" xr:uid="{00000000-0005-0000-0000-000046070000}"/>
    <cellStyle name="E&amp;Y House 2" xfId="1974" xr:uid="{00000000-0005-0000-0000-000047070000}"/>
    <cellStyle name="E&amp;Y House 3" xfId="3016" xr:uid="{00000000-0005-0000-0000-000048070000}"/>
    <cellStyle name="Encabez1" xfId="601" xr:uid="{00000000-0005-0000-0000-000049070000}"/>
    <cellStyle name="Encabez1 2" xfId="1975" xr:uid="{00000000-0005-0000-0000-00004A070000}"/>
    <cellStyle name="Encabez1 3" xfId="3017" xr:uid="{00000000-0005-0000-0000-00004B070000}"/>
    <cellStyle name="Encabez2" xfId="602" xr:uid="{00000000-0005-0000-0000-00004C070000}"/>
    <cellStyle name="Encabez2 2" xfId="1976" xr:uid="{00000000-0005-0000-0000-00004D070000}"/>
    <cellStyle name="Encabez2 3" xfId="3018" xr:uid="{00000000-0005-0000-0000-00004E070000}"/>
    <cellStyle name="Ênfase1 2" xfId="303" xr:uid="{00000000-0005-0000-0000-00004F070000}"/>
    <cellStyle name="Ênfase1 2 2" xfId="603" xr:uid="{00000000-0005-0000-0000-000050070000}"/>
    <cellStyle name="Ênfase1 2 2 2" xfId="1977" xr:uid="{00000000-0005-0000-0000-000051070000}"/>
    <cellStyle name="Ênfase1 2 2 3" xfId="3020" xr:uid="{00000000-0005-0000-0000-000052070000}"/>
    <cellStyle name="Ênfase1 2 3" xfId="1740" xr:uid="{00000000-0005-0000-0000-000053070000}"/>
    <cellStyle name="Ênfase1 2 3 2" xfId="3021" xr:uid="{00000000-0005-0000-0000-000054070000}"/>
    <cellStyle name="Ênfase1 2 4" xfId="3022" xr:uid="{00000000-0005-0000-0000-000055070000}"/>
    <cellStyle name="Ênfase1 2 5" xfId="3019" xr:uid="{00000000-0005-0000-0000-000056070000}"/>
    <cellStyle name="Ênfase1 2_Plan2" xfId="3023" xr:uid="{00000000-0005-0000-0000-000057070000}"/>
    <cellStyle name="Ênfase1 3" xfId="604" xr:uid="{00000000-0005-0000-0000-000058070000}"/>
    <cellStyle name="Ênfase1 3 2" xfId="1978" xr:uid="{00000000-0005-0000-0000-000059070000}"/>
    <cellStyle name="Ênfase1 3 3" xfId="3024" xr:uid="{00000000-0005-0000-0000-00005A070000}"/>
    <cellStyle name="Ênfase1 3_Income statement" xfId="1270" xr:uid="{00000000-0005-0000-0000-00005B070000}"/>
    <cellStyle name="Ênfase1 4" xfId="605" xr:uid="{00000000-0005-0000-0000-00005C070000}"/>
    <cellStyle name="Ênfase1 4 2" xfId="1979" xr:uid="{00000000-0005-0000-0000-00005D070000}"/>
    <cellStyle name="Ênfase1 4 3" xfId="3025" xr:uid="{00000000-0005-0000-0000-00005E070000}"/>
    <cellStyle name="Ênfase1 4_Income statement" xfId="1271" xr:uid="{00000000-0005-0000-0000-00005F070000}"/>
    <cellStyle name="Ênfase1 5" xfId="606" xr:uid="{00000000-0005-0000-0000-000060070000}"/>
    <cellStyle name="Ênfase1 5 2" xfId="1980" xr:uid="{00000000-0005-0000-0000-000061070000}"/>
    <cellStyle name="Ênfase1 5 3" xfId="3026" xr:uid="{00000000-0005-0000-0000-000062070000}"/>
    <cellStyle name="Ênfase1 5_Income statement" xfId="1272" xr:uid="{00000000-0005-0000-0000-000063070000}"/>
    <cellStyle name="Ênfase1 6" xfId="607" xr:uid="{00000000-0005-0000-0000-000064070000}"/>
    <cellStyle name="Ênfase1 6 2" xfId="1981" xr:uid="{00000000-0005-0000-0000-000065070000}"/>
    <cellStyle name="Ênfase1 6 3" xfId="3027" xr:uid="{00000000-0005-0000-0000-000066070000}"/>
    <cellStyle name="Ênfase1 6_Income statement" xfId="1273" xr:uid="{00000000-0005-0000-0000-000067070000}"/>
    <cellStyle name="Ênfase1 7" xfId="1526" xr:uid="{00000000-0005-0000-0000-000068070000}"/>
    <cellStyle name="Ênfase1 7 2" xfId="5077" xr:uid="{00000000-0005-0000-0000-000069070000}"/>
    <cellStyle name="Ênfase1 8" xfId="4198" xr:uid="{00000000-0005-0000-0000-00006A070000}"/>
    <cellStyle name="Ênfase2 2" xfId="304" xr:uid="{00000000-0005-0000-0000-00006B070000}"/>
    <cellStyle name="Ênfase2 2 2" xfId="608" xr:uid="{00000000-0005-0000-0000-00006C070000}"/>
    <cellStyle name="Ênfase2 2 2 2" xfId="1982" xr:uid="{00000000-0005-0000-0000-00006D070000}"/>
    <cellStyle name="Ênfase2 2 2 3" xfId="3029" xr:uid="{00000000-0005-0000-0000-00006E070000}"/>
    <cellStyle name="Ênfase2 2 3" xfId="1741" xr:uid="{00000000-0005-0000-0000-00006F070000}"/>
    <cellStyle name="Ênfase2 2 3 2" xfId="3030" xr:uid="{00000000-0005-0000-0000-000070070000}"/>
    <cellStyle name="Ênfase2 2 4" xfId="3031" xr:uid="{00000000-0005-0000-0000-000071070000}"/>
    <cellStyle name="Ênfase2 2 5" xfId="3028" xr:uid="{00000000-0005-0000-0000-000072070000}"/>
    <cellStyle name="Ênfase2 2_Plan2" xfId="3032" xr:uid="{00000000-0005-0000-0000-000073070000}"/>
    <cellStyle name="Ênfase2 3" xfId="609" xr:uid="{00000000-0005-0000-0000-000074070000}"/>
    <cellStyle name="Ênfase2 3 2" xfId="1983" xr:uid="{00000000-0005-0000-0000-000075070000}"/>
    <cellStyle name="Ênfase2 3 3" xfId="3033" xr:uid="{00000000-0005-0000-0000-000076070000}"/>
    <cellStyle name="Ênfase2 3_Income statement" xfId="1274" xr:uid="{00000000-0005-0000-0000-000077070000}"/>
    <cellStyle name="Ênfase2 4" xfId="610" xr:uid="{00000000-0005-0000-0000-000078070000}"/>
    <cellStyle name="Ênfase2 4 2" xfId="1984" xr:uid="{00000000-0005-0000-0000-000079070000}"/>
    <cellStyle name="Ênfase2 4 3" xfId="3034" xr:uid="{00000000-0005-0000-0000-00007A070000}"/>
    <cellStyle name="Ênfase2 4_Income statement" xfId="1275" xr:uid="{00000000-0005-0000-0000-00007B070000}"/>
    <cellStyle name="Ênfase2 5" xfId="611" xr:uid="{00000000-0005-0000-0000-00007C070000}"/>
    <cellStyle name="Ênfase2 5 2" xfId="1985" xr:uid="{00000000-0005-0000-0000-00007D070000}"/>
    <cellStyle name="Ênfase2 5 3" xfId="3035" xr:uid="{00000000-0005-0000-0000-00007E070000}"/>
    <cellStyle name="Ênfase2 5_Income statement" xfId="1276" xr:uid="{00000000-0005-0000-0000-00007F070000}"/>
    <cellStyle name="Ênfase2 6" xfId="612" xr:uid="{00000000-0005-0000-0000-000080070000}"/>
    <cellStyle name="Ênfase2 6 2" xfId="1986" xr:uid="{00000000-0005-0000-0000-000081070000}"/>
    <cellStyle name="Ênfase2 6 3" xfId="3036" xr:uid="{00000000-0005-0000-0000-000082070000}"/>
    <cellStyle name="Ênfase2 6_Income statement" xfId="1277" xr:uid="{00000000-0005-0000-0000-000083070000}"/>
    <cellStyle name="Ênfase2 7" xfId="1530" xr:uid="{00000000-0005-0000-0000-000084070000}"/>
    <cellStyle name="Ênfase2 7 2" xfId="5081" xr:uid="{00000000-0005-0000-0000-000085070000}"/>
    <cellStyle name="Ênfase2 8" xfId="4202" xr:uid="{00000000-0005-0000-0000-000086070000}"/>
    <cellStyle name="Ênfase3 2" xfId="305" xr:uid="{00000000-0005-0000-0000-000087070000}"/>
    <cellStyle name="Ênfase3 2 2" xfId="613" xr:uid="{00000000-0005-0000-0000-000088070000}"/>
    <cellStyle name="Ênfase3 2 2 2" xfId="1987" xr:uid="{00000000-0005-0000-0000-000089070000}"/>
    <cellStyle name="Ênfase3 2 2 3" xfId="3038" xr:uid="{00000000-0005-0000-0000-00008A070000}"/>
    <cellStyle name="Ênfase3 2 3" xfId="1742" xr:uid="{00000000-0005-0000-0000-00008B070000}"/>
    <cellStyle name="Ênfase3 2 3 2" xfId="3039" xr:uid="{00000000-0005-0000-0000-00008C070000}"/>
    <cellStyle name="Ênfase3 2 4" xfId="3040" xr:uid="{00000000-0005-0000-0000-00008D070000}"/>
    <cellStyle name="Ênfase3 2 5" xfId="3037" xr:uid="{00000000-0005-0000-0000-00008E070000}"/>
    <cellStyle name="Ênfase3 2_Plan2" xfId="3041" xr:uid="{00000000-0005-0000-0000-00008F070000}"/>
    <cellStyle name="Ênfase3 3" xfId="614" xr:uid="{00000000-0005-0000-0000-000090070000}"/>
    <cellStyle name="Ênfase3 3 2" xfId="1988" xr:uid="{00000000-0005-0000-0000-000091070000}"/>
    <cellStyle name="Ênfase3 3 3" xfId="3042" xr:uid="{00000000-0005-0000-0000-000092070000}"/>
    <cellStyle name="Ênfase3 3_Income statement" xfId="1278" xr:uid="{00000000-0005-0000-0000-000093070000}"/>
    <cellStyle name="Ênfase3 4" xfId="615" xr:uid="{00000000-0005-0000-0000-000094070000}"/>
    <cellStyle name="Ênfase3 4 2" xfId="1989" xr:uid="{00000000-0005-0000-0000-000095070000}"/>
    <cellStyle name="Ênfase3 4 3" xfId="3043" xr:uid="{00000000-0005-0000-0000-000096070000}"/>
    <cellStyle name="Ênfase3 4_Income statement" xfId="1279" xr:uid="{00000000-0005-0000-0000-000097070000}"/>
    <cellStyle name="Ênfase3 5" xfId="616" xr:uid="{00000000-0005-0000-0000-000098070000}"/>
    <cellStyle name="Ênfase3 5 2" xfId="1990" xr:uid="{00000000-0005-0000-0000-000099070000}"/>
    <cellStyle name="Ênfase3 5 3" xfId="3044" xr:uid="{00000000-0005-0000-0000-00009A070000}"/>
    <cellStyle name="Ênfase3 5_Income statement" xfId="1280" xr:uid="{00000000-0005-0000-0000-00009B070000}"/>
    <cellStyle name="Ênfase3 6" xfId="617" xr:uid="{00000000-0005-0000-0000-00009C070000}"/>
    <cellStyle name="Ênfase3 6 2" xfId="1991" xr:uid="{00000000-0005-0000-0000-00009D070000}"/>
    <cellStyle name="Ênfase3 6 3" xfId="3045" xr:uid="{00000000-0005-0000-0000-00009E070000}"/>
    <cellStyle name="Ênfase3 6_Income statement" xfId="1281" xr:uid="{00000000-0005-0000-0000-00009F070000}"/>
    <cellStyle name="Ênfase3 7" xfId="1534" xr:uid="{00000000-0005-0000-0000-0000A0070000}"/>
    <cellStyle name="Ênfase3 7 2" xfId="5085" xr:uid="{00000000-0005-0000-0000-0000A1070000}"/>
    <cellStyle name="Ênfase3 8" xfId="4206" xr:uid="{00000000-0005-0000-0000-0000A2070000}"/>
    <cellStyle name="Ênfase4 2" xfId="306" xr:uid="{00000000-0005-0000-0000-0000A3070000}"/>
    <cellStyle name="Ênfase4 2 2" xfId="618" xr:uid="{00000000-0005-0000-0000-0000A4070000}"/>
    <cellStyle name="Ênfase4 2 2 2" xfId="1992" xr:uid="{00000000-0005-0000-0000-0000A5070000}"/>
    <cellStyle name="Ênfase4 2 2 3" xfId="3047" xr:uid="{00000000-0005-0000-0000-0000A6070000}"/>
    <cellStyle name="Ênfase4 2 3" xfId="1743" xr:uid="{00000000-0005-0000-0000-0000A7070000}"/>
    <cellStyle name="Ênfase4 2 3 2" xfId="3048" xr:uid="{00000000-0005-0000-0000-0000A8070000}"/>
    <cellStyle name="Ênfase4 2 4" xfId="3049" xr:uid="{00000000-0005-0000-0000-0000A9070000}"/>
    <cellStyle name="Ênfase4 2 5" xfId="3046" xr:uid="{00000000-0005-0000-0000-0000AA070000}"/>
    <cellStyle name="Ênfase4 2_Plan2" xfId="3050" xr:uid="{00000000-0005-0000-0000-0000AB070000}"/>
    <cellStyle name="Ênfase4 3" xfId="619" xr:uid="{00000000-0005-0000-0000-0000AC070000}"/>
    <cellStyle name="Ênfase4 3 2" xfId="1993" xr:uid="{00000000-0005-0000-0000-0000AD070000}"/>
    <cellStyle name="Ênfase4 3 3" xfId="3051" xr:uid="{00000000-0005-0000-0000-0000AE070000}"/>
    <cellStyle name="Ênfase4 3_Income statement" xfId="1282" xr:uid="{00000000-0005-0000-0000-0000AF070000}"/>
    <cellStyle name="Ênfase4 4" xfId="620" xr:uid="{00000000-0005-0000-0000-0000B0070000}"/>
    <cellStyle name="Ênfase4 4 2" xfId="1994" xr:uid="{00000000-0005-0000-0000-0000B1070000}"/>
    <cellStyle name="Ênfase4 4 3" xfId="3052" xr:uid="{00000000-0005-0000-0000-0000B2070000}"/>
    <cellStyle name="Ênfase4 4_Income statement" xfId="1283" xr:uid="{00000000-0005-0000-0000-0000B3070000}"/>
    <cellStyle name="Ênfase4 5" xfId="621" xr:uid="{00000000-0005-0000-0000-0000B4070000}"/>
    <cellStyle name="Ênfase4 5 2" xfId="1995" xr:uid="{00000000-0005-0000-0000-0000B5070000}"/>
    <cellStyle name="Ênfase4 5 3" xfId="3053" xr:uid="{00000000-0005-0000-0000-0000B6070000}"/>
    <cellStyle name="Ênfase4 5_Income statement" xfId="1284" xr:uid="{00000000-0005-0000-0000-0000B7070000}"/>
    <cellStyle name="Ênfase4 6" xfId="622" xr:uid="{00000000-0005-0000-0000-0000B8070000}"/>
    <cellStyle name="Ênfase4 6 2" xfId="1996" xr:uid="{00000000-0005-0000-0000-0000B9070000}"/>
    <cellStyle name="Ênfase4 6 3" xfId="3054" xr:uid="{00000000-0005-0000-0000-0000BA070000}"/>
    <cellStyle name="Ênfase4 6_Income statement" xfId="1285" xr:uid="{00000000-0005-0000-0000-0000BB070000}"/>
    <cellStyle name="Ênfase4 7" xfId="1538" xr:uid="{00000000-0005-0000-0000-0000BC070000}"/>
    <cellStyle name="Ênfase4 7 2" xfId="5089" xr:uid="{00000000-0005-0000-0000-0000BD070000}"/>
    <cellStyle name="Ênfase4 8" xfId="4210" xr:uid="{00000000-0005-0000-0000-0000BE070000}"/>
    <cellStyle name="Ênfase5 2" xfId="307" xr:uid="{00000000-0005-0000-0000-0000BF070000}"/>
    <cellStyle name="Ênfase5 2 2" xfId="623" xr:uid="{00000000-0005-0000-0000-0000C0070000}"/>
    <cellStyle name="Ênfase5 2 2 2" xfId="1997" xr:uid="{00000000-0005-0000-0000-0000C1070000}"/>
    <cellStyle name="Ênfase5 2 2 3" xfId="3056" xr:uid="{00000000-0005-0000-0000-0000C2070000}"/>
    <cellStyle name="Ênfase5 2 3" xfId="1744" xr:uid="{00000000-0005-0000-0000-0000C3070000}"/>
    <cellStyle name="Ênfase5 2 3 2" xfId="3057" xr:uid="{00000000-0005-0000-0000-0000C4070000}"/>
    <cellStyle name="Ênfase5 2 4" xfId="3058" xr:uid="{00000000-0005-0000-0000-0000C5070000}"/>
    <cellStyle name="Ênfase5 2 5" xfId="3055" xr:uid="{00000000-0005-0000-0000-0000C6070000}"/>
    <cellStyle name="Ênfase5 2_Plan2" xfId="3059" xr:uid="{00000000-0005-0000-0000-0000C7070000}"/>
    <cellStyle name="Ênfase5 3" xfId="624" xr:uid="{00000000-0005-0000-0000-0000C8070000}"/>
    <cellStyle name="Ênfase5 3 2" xfId="1998" xr:uid="{00000000-0005-0000-0000-0000C9070000}"/>
    <cellStyle name="Ênfase5 3 3" xfId="3060" xr:uid="{00000000-0005-0000-0000-0000CA070000}"/>
    <cellStyle name="Ênfase5 3_Income statement" xfId="1286" xr:uid="{00000000-0005-0000-0000-0000CB070000}"/>
    <cellStyle name="Ênfase5 4" xfId="625" xr:uid="{00000000-0005-0000-0000-0000CC070000}"/>
    <cellStyle name="Ênfase5 4 2" xfId="1999" xr:uid="{00000000-0005-0000-0000-0000CD070000}"/>
    <cellStyle name="Ênfase5 4 3" xfId="3061" xr:uid="{00000000-0005-0000-0000-0000CE070000}"/>
    <cellStyle name="Ênfase5 4_Income statement" xfId="1287" xr:uid="{00000000-0005-0000-0000-0000CF070000}"/>
    <cellStyle name="Ênfase5 5" xfId="626" xr:uid="{00000000-0005-0000-0000-0000D0070000}"/>
    <cellStyle name="Ênfase5 5 2" xfId="2000" xr:uid="{00000000-0005-0000-0000-0000D1070000}"/>
    <cellStyle name="Ênfase5 5 3" xfId="3062" xr:uid="{00000000-0005-0000-0000-0000D2070000}"/>
    <cellStyle name="Ênfase5 5_Income statement" xfId="1288" xr:uid="{00000000-0005-0000-0000-0000D3070000}"/>
    <cellStyle name="Ênfase5 6" xfId="627" xr:uid="{00000000-0005-0000-0000-0000D4070000}"/>
    <cellStyle name="Ênfase5 6 2" xfId="2001" xr:uid="{00000000-0005-0000-0000-0000D5070000}"/>
    <cellStyle name="Ênfase5 6 3" xfId="3063" xr:uid="{00000000-0005-0000-0000-0000D6070000}"/>
    <cellStyle name="Ênfase5 6_Income statement" xfId="1289" xr:uid="{00000000-0005-0000-0000-0000D7070000}"/>
    <cellStyle name="Ênfase5 7" xfId="1542" xr:uid="{00000000-0005-0000-0000-0000D8070000}"/>
    <cellStyle name="Ênfase5 7 2" xfId="5093" xr:uid="{00000000-0005-0000-0000-0000D9070000}"/>
    <cellStyle name="Ênfase5 8" xfId="4214" xr:uid="{00000000-0005-0000-0000-0000DA070000}"/>
    <cellStyle name="Ênfase6 2" xfId="308" xr:uid="{00000000-0005-0000-0000-0000DB070000}"/>
    <cellStyle name="Ênfase6 2 2" xfId="628" xr:uid="{00000000-0005-0000-0000-0000DC070000}"/>
    <cellStyle name="Ênfase6 2 2 2" xfId="2002" xr:uid="{00000000-0005-0000-0000-0000DD070000}"/>
    <cellStyle name="Ênfase6 2 2 3" xfId="3065" xr:uid="{00000000-0005-0000-0000-0000DE070000}"/>
    <cellStyle name="Ênfase6 2 3" xfId="1745" xr:uid="{00000000-0005-0000-0000-0000DF070000}"/>
    <cellStyle name="Ênfase6 2 3 2" xfId="3066" xr:uid="{00000000-0005-0000-0000-0000E0070000}"/>
    <cellStyle name="Ênfase6 2 4" xfId="3067" xr:uid="{00000000-0005-0000-0000-0000E1070000}"/>
    <cellStyle name="Ênfase6 2 5" xfId="3064" xr:uid="{00000000-0005-0000-0000-0000E2070000}"/>
    <cellStyle name="Ênfase6 2_Plan2" xfId="3068" xr:uid="{00000000-0005-0000-0000-0000E3070000}"/>
    <cellStyle name="Ênfase6 3" xfId="629" xr:uid="{00000000-0005-0000-0000-0000E4070000}"/>
    <cellStyle name="Ênfase6 3 2" xfId="2003" xr:uid="{00000000-0005-0000-0000-0000E5070000}"/>
    <cellStyle name="Ênfase6 3 3" xfId="3069" xr:uid="{00000000-0005-0000-0000-0000E6070000}"/>
    <cellStyle name="Ênfase6 3_Income statement" xfId="1290" xr:uid="{00000000-0005-0000-0000-0000E7070000}"/>
    <cellStyle name="Ênfase6 4" xfId="630" xr:uid="{00000000-0005-0000-0000-0000E8070000}"/>
    <cellStyle name="Ênfase6 4 2" xfId="2004" xr:uid="{00000000-0005-0000-0000-0000E9070000}"/>
    <cellStyle name="Ênfase6 4 3" xfId="3070" xr:uid="{00000000-0005-0000-0000-0000EA070000}"/>
    <cellStyle name="Ênfase6 4_Income statement" xfId="1291" xr:uid="{00000000-0005-0000-0000-0000EB070000}"/>
    <cellStyle name="Ênfase6 5" xfId="631" xr:uid="{00000000-0005-0000-0000-0000EC070000}"/>
    <cellStyle name="Ênfase6 5 2" xfId="2005" xr:uid="{00000000-0005-0000-0000-0000ED070000}"/>
    <cellStyle name="Ênfase6 5 3" xfId="3071" xr:uid="{00000000-0005-0000-0000-0000EE070000}"/>
    <cellStyle name="Ênfase6 5_Income statement" xfId="1292" xr:uid="{00000000-0005-0000-0000-0000EF070000}"/>
    <cellStyle name="Ênfase6 6" xfId="632" xr:uid="{00000000-0005-0000-0000-0000F0070000}"/>
    <cellStyle name="Ênfase6 6 2" xfId="2006" xr:uid="{00000000-0005-0000-0000-0000F1070000}"/>
    <cellStyle name="Ênfase6 6 3" xfId="3072" xr:uid="{00000000-0005-0000-0000-0000F2070000}"/>
    <cellStyle name="Ênfase6 6_Income statement" xfId="1293" xr:uid="{00000000-0005-0000-0000-0000F3070000}"/>
    <cellStyle name="Ênfase6 7" xfId="1546" xr:uid="{00000000-0005-0000-0000-0000F4070000}"/>
    <cellStyle name="Ênfase6 7 2" xfId="5097" xr:uid="{00000000-0005-0000-0000-0000F5070000}"/>
    <cellStyle name="Ênfase6 8" xfId="4218" xr:uid="{00000000-0005-0000-0000-0000F6070000}"/>
    <cellStyle name="Enter Currency (0)" xfId="633" xr:uid="{00000000-0005-0000-0000-0000F7070000}"/>
    <cellStyle name="Enter Currency (0) 2" xfId="2007" xr:uid="{00000000-0005-0000-0000-0000F8070000}"/>
    <cellStyle name="Enter Currency (0) 3" xfId="3073" xr:uid="{00000000-0005-0000-0000-0000F9070000}"/>
    <cellStyle name="Enter Currency (2)" xfId="634" xr:uid="{00000000-0005-0000-0000-0000FA070000}"/>
    <cellStyle name="Enter Currency (2) 2" xfId="2008" xr:uid="{00000000-0005-0000-0000-0000FB070000}"/>
    <cellStyle name="Enter Currency (2) 3" xfId="3074" xr:uid="{00000000-0005-0000-0000-0000FC070000}"/>
    <cellStyle name="Enter Units (0)" xfId="635" xr:uid="{00000000-0005-0000-0000-0000FD070000}"/>
    <cellStyle name="Enter Units (0) 2" xfId="2009" xr:uid="{00000000-0005-0000-0000-0000FE070000}"/>
    <cellStyle name="Enter Units (0) 3" xfId="3075" xr:uid="{00000000-0005-0000-0000-0000FF070000}"/>
    <cellStyle name="Enter Units (1)" xfId="636" xr:uid="{00000000-0005-0000-0000-000000080000}"/>
    <cellStyle name="Enter Units (1) 2" xfId="2010" xr:uid="{00000000-0005-0000-0000-000001080000}"/>
    <cellStyle name="Enter Units (1) 3" xfId="3076" xr:uid="{00000000-0005-0000-0000-000002080000}"/>
    <cellStyle name="Enter Units (2)" xfId="637" xr:uid="{00000000-0005-0000-0000-000003080000}"/>
    <cellStyle name="Enter Units (2) 2" xfId="2011" xr:uid="{00000000-0005-0000-0000-000004080000}"/>
    <cellStyle name="Enter Units (2) 3" xfId="3077" xr:uid="{00000000-0005-0000-0000-000005080000}"/>
    <cellStyle name="Entered" xfId="638" xr:uid="{00000000-0005-0000-0000-000006080000}"/>
    <cellStyle name="Entered 2" xfId="2012" xr:uid="{00000000-0005-0000-0000-000007080000}"/>
    <cellStyle name="Entered 3" xfId="3078" xr:uid="{00000000-0005-0000-0000-000008080000}"/>
    <cellStyle name="Entrada" xfId="693" builtinId="20" customBuiltin="1"/>
    <cellStyle name="Entrada 2" xfId="309" xr:uid="{00000000-0005-0000-0000-00000A080000}"/>
    <cellStyle name="Entrada 2 10" xfId="3080" xr:uid="{00000000-0005-0000-0000-00000B080000}"/>
    <cellStyle name="Entrada 2 10 2" xfId="4592" xr:uid="{00000000-0005-0000-0000-00000C080000}"/>
    <cellStyle name="Entrada 2 11" xfId="3079" xr:uid="{00000000-0005-0000-0000-00000D080000}"/>
    <cellStyle name="Entrada 2 2" xfId="639" xr:uid="{00000000-0005-0000-0000-00000E080000}"/>
    <cellStyle name="Entrada 2 2 2" xfId="2013" xr:uid="{00000000-0005-0000-0000-00000F080000}"/>
    <cellStyle name="Entrada 2 2 2 2" xfId="3083" xr:uid="{00000000-0005-0000-0000-000010080000}"/>
    <cellStyle name="Entrada 2 2 2 3" xfId="3084" xr:uid="{00000000-0005-0000-0000-000011080000}"/>
    <cellStyle name="Entrada 2 2 2 3 2" xfId="4593" xr:uid="{00000000-0005-0000-0000-000012080000}"/>
    <cellStyle name="Entrada 2 2 2 4" xfId="3085" xr:uid="{00000000-0005-0000-0000-000013080000}"/>
    <cellStyle name="Entrada 2 2 2 4 2" xfId="4594" xr:uid="{00000000-0005-0000-0000-000014080000}"/>
    <cellStyle name="Entrada 2 2 2 5" xfId="3086" xr:uid="{00000000-0005-0000-0000-000015080000}"/>
    <cellStyle name="Entrada 2 2 2 5 2" xfId="4595" xr:uid="{00000000-0005-0000-0000-000016080000}"/>
    <cellStyle name="Entrada 2 2 2 6" xfId="3087" xr:uid="{00000000-0005-0000-0000-000017080000}"/>
    <cellStyle name="Entrada 2 2 2 6 2" xfId="4596" xr:uid="{00000000-0005-0000-0000-000018080000}"/>
    <cellStyle name="Entrada 2 2 2 7" xfId="3082" xr:uid="{00000000-0005-0000-0000-000019080000}"/>
    <cellStyle name="Entrada 2 2 3" xfId="3088" xr:uid="{00000000-0005-0000-0000-00001A080000}"/>
    <cellStyle name="Entrada 2 2 4" xfId="3089" xr:uid="{00000000-0005-0000-0000-00001B080000}"/>
    <cellStyle name="Entrada 2 2 4 2" xfId="4597" xr:uid="{00000000-0005-0000-0000-00001C080000}"/>
    <cellStyle name="Entrada 2 2 5" xfId="3090" xr:uid="{00000000-0005-0000-0000-00001D080000}"/>
    <cellStyle name="Entrada 2 2 5 2" xfId="4598" xr:uid="{00000000-0005-0000-0000-00001E080000}"/>
    <cellStyle name="Entrada 2 2 6" xfId="3091" xr:uid="{00000000-0005-0000-0000-00001F080000}"/>
    <cellStyle name="Entrada 2 2 6 2" xfId="4599" xr:uid="{00000000-0005-0000-0000-000020080000}"/>
    <cellStyle name="Entrada 2 2 7" xfId="3092" xr:uid="{00000000-0005-0000-0000-000021080000}"/>
    <cellStyle name="Entrada 2 2 7 2" xfId="4600" xr:uid="{00000000-0005-0000-0000-000022080000}"/>
    <cellStyle name="Entrada 2 2 8" xfId="3081" xr:uid="{00000000-0005-0000-0000-000023080000}"/>
    <cellStyle name="Entrada 2 3" xfId="1746" xr:uid="{00000000-0005-0000-0000-000024080000}"/>
    <cellStyle name="Entrada 2 3 2" xfId="3093" xr:uid="{00000000-0005-0000-0000-000025080000}"/>
    <cellStyle name="Entrada 2 4" xfId="3094" xr:uid="{00000000-0005-0000-0000-000026080000}"/>
    <cellStyle name="Entrada 2 4 2" xfId="3095" xr:uid="{00000000-0005-0000-0000-000027080000}"/>
    <cellStyle name="Entrada 2 4 3" xfId="4601" xr:uid="{00000000-0005-0000-0000-000028080000}"/>
    <cellStyle name="Entrada 2 4_Plan2" xfId="3096" xr:uid="{00000000-0005-0000-0000-000029080000}"/>
    <cellStyle name="Entrada 2 5" xfId="3097" xr:uid="{00000000-0005-0000-0000-00002A080000}"/>
    <cellStyle name="Entrada 2 6" xfId="3098" xr:uid="{00000000-0005-0000-0000-00002B080000}"/>
    <cellStyle name="Entrada 2 7" xfId="3099" xr:uid="{00000000-0005-0000-0000-00002C080000}"/>
    <cellStyle name="Entrada 2 7 2" xfId="4602" xr:uid="{00000000-0005-0000-0000-00002D080000}"/>
    <cellStyle name="Entrada 2 8" xfId="3100" xr:uid="{00000000-0005-0000-0000-00002E080000}"/>
    <cellStyle name="Entrada 2 8 2" xfId="4603" xr:uid="{00000000-0005-0000-0000-00002F080000}"/>
    <cellStyle name="Entrada 2 9" xfId="3101" xr:uid="{00000000-0005-0000-0000-000030080000}"/>
    <cellStyle name="Entrada 2 9 2" xfId="4604" xr:uid="{00000000-0005-0000-0000-000031080000}"/>
    <cellStyle name="Entrada 2_Plan2" xfId="3102" xr:uid="{00000000-0005-0000-0000-000032080000}"/>
    <cellStyle name="Entrada 3" xfId="640" xr:uid="{00000000-0005-0000-0000-000033080000}"/>
    <cellStyle name="Entrada 3 2" xfId="2014" xr:uid="{00000000-0005-0000-0000-000034080000}"/>
    <cellStyle name="Entrada 3 3" xfId="3103" xr:uid="{00000000-0005-0000-0000-000035080000}"/>
    <cellStyle name="Entrada 3_Income statement" xfId="1294" xr:uid="{00000000-0005-0000-0000-000036080000}"/>
    <cellStyle name="Entrada 4" xfId="641" xr:uid="{00000000-0005-0000-0000-000037080000}"/>
    <cellStyle name="Entrada 4 2" xfId="2015" xr:uid="{00000000-0005-0000-0000-000038080000}"/>
    <cellStyle name="Entrada 4 3" xfId="3104" xr:uid="{00000000-0005-0000-0000-000039080000}"/>
    <cellStyle name="Entrada 4_Income statement" xfId="1295" xr:uid="{00000000-0005-0000-0000-00003A080000}"/>
    <cellStyle name="Entrada 5" xfId="642" xr:uid="{00000000-0005-0000-0000-00003B080000}"/>
    <cellStyle name="Entrada 5 2" xfId="2016" xr:uid="{00000000-0005-0000-0000-00003C080000}"/>
    <cellStyle name="Entrada 5 3" xfId="3105" xr:uid="{00000000-0005-0000-0000-00003D080000}"/>
    <cellStyle name="Entrada 5_Income statement" xfId="1296" xr:uid="{00000000-0005-0000-0000-00003E080000}"/>
    <cellStyle name="Entrada 6" xfId="643" xr:uid="{00000000-0005-0000-0000-00003F080000}"/>
    <cellStyle name="Entrada 6 2" xfId="2017" xr:uid="{00000000-0005-0000-0000-000040080000}"/>
    <cellStyle name="Entrada 6 3" xfId="3106" xr:uid="{00000000-0005-0000-0000-000041080000}"/>
    <cellStyle name="Entrada 6_Income statement" xfId="1297" xr:uid="{00000000-0005-0000-0000-000042080000}"/>
    <cellStyle name="Entrada 7" xfId="1517" xr:uid="{00000000-0005-0000-0000-000043080000}"/>
    <cellStyle name="Entrada 7 2" xfId="5069" xr:uid="{00000000-0005-0000-0000-000044080000}"/>
    <cellStyle name="Entrada 8" xfId="4189" xr:uid="{00000000-0005-0000-0000-000045080000}"/>
    <cellStyle name="Euro" xfId="644" xr:uid="{00000000-0005-0000-0000-000046080000}"/>
    <cellStyle name="Euro 10" xfId="2363" xr:uid="{00000000-0005-0000-0000-000047080000}"/>
    <cellStyle name="Euro 11" xfId="3107" xr:uid="{00000000-0005-0000-0000-000048080000}"/>
    <cellStyle name="Euro 2" xfId="645" xr:uid="{00000000-0005-0000-0000-000049080000}"/>
    <cellStyle name="Euro 2 10" xfId="5423" xr:uid="{00000000-0005-0000-0000-00004A080000}"/>
    <cellStyle name="Euro 2 2" xfId="646" xr:uid="{00000000-0005-0000-0000-00004B080000}"/>
    <cellStyle name="Euro 2 2 2" xfId="2020" xr:uid="{00000000-0005-0000-0000-00004C080000}"/>
    <cellStyle name="Euro 2 2 3" xfId="3109" xr:uid="{00000000-0005-0000-0000-00004D080000}"/>
    <cellStyle name="Euro 2 2_Income statement" xfId="1300" xr:uid="{00000000-0005-0000-0000-00004E080000}"/>
    <cellStyle name="Euro 2 3" xfId="2019" xr:uid="{00000000-0005-0000-0000-00004F080000}"/>
    <cellStyle name="Euro 2 4" xfId="2307" xr:uid="{00000000-0005-0000-0000-000050080000}"/>
    <cellStyle name="Euro 2 5" xfId="2337" xr:uid="{00000000-0005-0000-0000-000051080000}"/>
    <cellStyle name="Euro 2 6" xfId="2304" xr:uid="{00000000-0005-0000-0000-000052080000}"/>
    <cellStyle name="Euro 2 7" xfId="3108" xr:uid="{00000000-0005-0000-0000-000053080000}"/>
    <cellStyle name="Euro 2 8" xfId="5275" xr:uid="{00000000-0005-0000-0000-000054080000}"/>
    <cellStyle name="Euro 2 9" xfId="5361" xr:uid="{00000000-0005-0000-0000-000055080000}"/>
    <cellStyle name="Euro 2_Income statement" xfId="1299" xr:uid="{00000000-0005-0000-0000-000056080000}"/>
    <cellStyle name="Euro 3" xfId="647" xr:uid="{00000000-0005-0000-0000-000057080000}"/>
    <cellStyle name="Euro 3 2" xfId="648" xr:uid="{00000000-0005-0000-0000-000058080000}"/>
    <cellStyle name="Euro 3 2 2" xfId="2022" xr:uid="{00000000-0005-0000-0000-000059080000}"/>
    <cellStyle name="Euro 3 2 3" xfId="3111" xr:uid="{00000000-0005-0000-0000-00005A080000}"/>
    <cellStyle name="Euro 3 2_Income statement" xfId="1302" xr:uid="{00000000-0005-0000-0000-00005B080000}"/>
    <cellStyle name="Euro 3 3" xfId="2021" xr:uid="{00000000-0005-0000-0000-00005C080000}"/>
    <cellStyle name="Euro 3 4" xfId="3110" xr:uid="{00000000-0005-0000-0000-00005D080000}"/>
    <cellStyle name="Euro 3_Income statement" xfId="1301" xr:uid="{00000000-0005-0000-0000-00005E080000}"/>
    <cellStyle name="Euro 4" xfId="649" xr:uid="{00000000-0005-0000-0000-00005F080000}"/>
    <cellStyle name="Euro 4 2" xfId="650" xr:uid="{00000000-0005-0000-0000-000060080000}"/>
    <cellStyle name="Euro 4 2 2" xfId="2024" xr:uid="{00000000-0005-0000-0000-000061080000}"/>
    <cellStyle name="Euro 4 2 3" xfId="3113" xr:uid="{00000000-0005-0000-0000-000062080000}"/>
    <cellStyle name="Euro 4 2_Income statement" xfId="1304" xr:uid="{00000000-0005-0000-0000-000063080000}"/>
    <cellStyle name="Euro 4 3" xfId="2023" xr:uid="{00000000-0005-0000-0000-000064080000}"/>
    <cellStyle name="Euro 4 4" xfId="3112" xr:uid="{00000000-0005-0000-0000-000065080000}"/>
    <cellStyle name="Euro 4_Income statement" xfId="1303" xr:uid="{00000000-0005-0000-0000-000066080000}"/>
    <cellStyle name="Euro 5" xfId="651" xr:uid="{00000000-0005-0000-0000-000067080000}"/>
    <cellStyle name="Euro 5 2" xfId="652" xr:uid="{00000000-0005-0000-0000-000068080000}"/>
    <cellStyle name="Euro 5 2 2" xfId="2026" xr:uid="{00000000-0005-0000-0000-000069080000}"/>
    <cellStyle name="Euro 5 2 3" xfId="3115" xr:uid="{00000000-0005-0000-0000-00006A080000}"/>
    <cellStyle name="Euro 5 2_Income statement" xfId="1306" xr:uid="{00000000-0005-0000-0000-00006B080000}"/>
    <cellStyle name="Euro 5 3" xfId="2025" xr:uid="{00000000-0005-0000-0000-00006C080000}"/>
    <cellStyle name="Euro 5 4" xfId="3114" xr:uid="{00000000-0005-0000-0000-00006D080000}"/>
    <cellStyle name="Euro 5_Income statement" xfId="1305" xr:uid="{00000000-0005-0000-0000-00006E080000}"/>
    <cellStyle name="Euro 6" xfId="653" xr:uid="{00000000-0005-0000-0000-00006F080000}"/>
    <cellStyle name="Euro 6 2" xfId="654" xr:uid="{00000000-0005-0000-0000-000070080000}"/>
    <cellStyle name="Euro 6 2 2" xfId="2028" xr:uid="{00000000-0005-0000-0000-000071080000}"/>
    <cellStyle name="Euro 6 2 3" xfId="3117" xr:uid="{00000000-0005-0000-0000-000072080000}"/>
    <cellStyle name="Euro 6 2_Income statement" xfId="1308" xr:uid="{00000000-0005-0000-0000-000073080000}"/>
    <cellStyle name="Euro 6 3" xfId="2027" xr:uid="{00000000-0005-0000-0000-000074080000}"/>
    <cellStyle name="Euro 6 4" xfId="3116" xr:uid="{00000000-0005-0000-0000-000075080000}"/>
    <cellStyle name="Euro 6_Income statement" xfId="1307" xr:uid="{00000000-0005-0000-0000-000076080000}"/>
    <cellStyle name="Euro 7" xfId="2018" xr:uid="{00000000-0005-0000-0000-000077080000}"/>
    <cellStyle name="Euro 8" xfId="2306" xr:uid="{00000000-0005-0000-0000-000078080000}"/>
    <cellStyle name="Euro 9" xfId="2366" xr:uid="{00000000-0005-0000-0000-000079080000}"/>
    <cellStyle name="Euro_Income statement" xfId="1298" xr:uid="{00000000-0005-0000-0000-00007A080000}"/>
    <cellStyle name="Explanatory Text" xfId="9" xr:uid="{00000000-0005-0000-0000-00007B080000}"/>
    <cellStyle name="Explanatory Text 2" xfId="2029" xr:uid="{00000000-0005-0000-0000-00007C080000}"/>
    <cellStyle name="Explanatory Text 3" xfId="3118" xr:uid="{00000000-0005-0000-0000-00007D080000}"/>
    <cellStyle name="EY House" xfId="655" xr:uid="{00000000-0005-0000-0000-00007E080000}"/>
    <cellStyle name="EY House 2" xfId="2030" xr:uid="{00000000-0005-0000-0000-00007F080000}"/>
    <cellStyle name="EY House 3" xfId="3119" xr:uid="{00000000-0005-0000-0000-000080080000}"/>
    <cellStyle name="F2" xfId="656" xr:uid="{00000000-0005-0000-0000-000081080000}"/>
    <cellStyle name="F2 2" xfId="2031" xr:uid="{00000000-0005-0000-0000-000082080000}"/>
    <cellStyle name="F2 3" xfId="3120" xr:uid="{00000000-0005-0000-0000-000083080000}"/>
    <cellStyle name="F3" xfId="657" xr:uid="{00000000-0005-0000-0000-000084080000}"/>
    <cellStyle name="F3 2" xfId="2032" xr:uid="{00000000-0005-0000-0000-000085080000}"/>
    <cellStyle name="F3 3" xfId="3121" xr:uid="{00000000-0005-0000-0000-000086080000}"/>
    <cellStyle name="F4" xfId="658" xr:uid="{00000000-0005-0000-0000-000087080000}"/>
    <cellStyle name="F4 2" xfId="2033" xr:uid="{00000000-0005-0000-0000-000088080000}"/>
    <cellStyle name="F4 3" xfId="3122" xr:uid="{00000000-0005-0000-0000-000089080000}"/>
    <cellStyle name="F5" xfId="659" xr:uid="{00000000-0005-0000-0000-00008A080000}"/>
    <cellStyle name="F5 2" xfId="2034" xr:uid="{00000000-0005-0000-0000-00008B080000}"/>
    <cellStyle name="F5 3" xfId="3123" xr:uid="{00000000-0005-0000-0000-00008C080000}"/>
    <cellStyle name="F6" xfId="660" xr:uid="{00000000-0005-0000-0000-00008D080000}"/>
    <cellStyle name="F6 2" xfId="2035" xr:uid="{00000000-0005-0000-0000-00008E080000}"/>
    <cellStyle name="F6 3" xfId="3124" xr:uid="{00000000-0005-0000-0000-00008F080000}"/>
    <cellStyle name="F7" xfId="661" xr:uid="{00000000-0005-0000-0000-000090080000}"/>
    <cellStyle name="F7 2" xfId="2036" xr:uid="{00000000-0005-0000-0000-000091080000}"/>
    <cellStyle name="F7 3" xfId="3125" xr:uid="{00000000-0005-0000-0000-000092080000}"/>
    <cellStyle name="F8" xfId="662" xr:uid="{00000000-0005-0000-0000-000093080000}"/>
    <cellStyle name="F8 2" xfId="2037" xr:uid="{00000000-0005-0000-0000-000094080000}"/>
    <cellStyle name="F8 3" xfId="3126" xr:uid="{00000000-0005-0000-0000-000095080000}"/>
    <cellStyle name="Feature" xfId="663" xr:uid="{00000000-0005-0000-0000-000096080000}"/>
    <cellStyle name="Fijo" xfId="664" xr:uid="{00000000-0005-0000-0000-000097080000}"/>
    <cellStyle name="Fijo 2" xfId="2038" xr:uid="{00000000-0005-0000-0000-000098080000}"/>
    <cellStyle name="Fijo 3" xfId="3127" xr:uid="{00000000-0005-0000-0000-000099080000}"/>
    <cellStyle name="Financiero" xfId="665" xr:uid="{00000000-0005-0000-0000-00009A080000}"/>
    <cellStyle name="Financiero 2" xfId="2039" xr:uid="{00000000-0005-0000-0000-00009B080000}"/>
    <cellStyle name="Financiero 3" xfId="3128" xr:uid="{00000000-0005-0000-0000-00009C080000}"/>
    <cellStyle name="Fixed" xfId="1118" xr:uid="{00000000-0005-0000-0000-00009D080000}"/>
    <cellStyle name="Fixo" xfId="666" xr:uid="{00000000-0005-0000-0000-00009E080000}"/>
    <cellStyle name="Footnote" xfId="667" xr:uid="{00000000-0005-0000-0000-00009F080000}"/>
    <cellStyle name="Footnote 2" xfId="2040" xr:uid="{00000000-0005-0000-0000-0000A0080000}"/>
    <cellStyle name="Footnote 3" xfId="3130" xr:uid="{00000000-0005-0000-0000-0000A1080000}"/>
    <cellStyle name="Format Number Column" xfId="43" xr:uid="{00000000-0005-0000-0000-0000A2080000}"/>
    <cellStyle name="Format Number Column 2" xfId="668" xr:uid="{00000000-0005-0000-0000-0000A3080000}"/>
    <cellStyle name="Format Number Column 2 2" xfId="2041" xr:uid="{00000000-0005-0000-0000-0000A4080000}"/>
    <cellStyle name="Format Number Column 2 3" xfId="3131" xr:uid="{00000000-0005-0000-0000-0000A5080000}"/>
    <cellStyle name="Format Number Column 2_Income statement" xfId="1309" xr:uid="{00000000-0005-0000-0000-0000A6080000}"/>
    <cellStyle name="Format Number Column 3" xfId="669" xr:uid="{00000000-0005-0000-0000-0000A7080000}"/>
    <cellStyle name="Format Number Column 3 2" xfId="2042" xr:uid="{00000000-0005-0000-0000-0000A8080000}"/>
    <cellStyle name="Format Number Column 3 3" xfId="3132" xr:uid="{00000000-0005-0000-0000-0000A9080000}"/>
    <cellStyle name="Format Number Column 3_Income statement" xfId="1310" xr:uid="{00000000-0005-0000-0000-0000AA080000}"/>
    <cellStyle name="forms" xfId="670" xr:uid="{00000000-0005-0000-0000-0000AB080000}"/>
    <cellStyle name="forms 2" xfId="2043" xr:uid="{00000000-0005-0000-0000-0000AC080000}"/>
    <cellStyle name="forms 3" xfId="3133" xr:uid="{00000000-0005-0000-0000-0000AD080000}"/>
    <cellStyle name="FORMULAS" xfId="671" xr:uid="{00000000-0005-0000-0000-0000AE080000}"/>
    <cellStyle name="FORMULAS 2" xfId="3134" xr:uid="{00000000-0005-0000-0000-0000AF080000}"/>
    <cellStyle name="FORMULAS 3" xfId="3135" xr:uid="{00000000-0005-0000-0000-0000B0080000}"/>
    <cellStyle name="FORMULAS 4" xfId="3136" xr:uid="{00000000-0005-0000-0000-0000B1080000}"/>
    <cellStyle name="Geral" xfId="672" xr:uid="{00000000-0005-0000-0000-0000B2080000}"/>
    <cellStyle name="Good 2" xfId="2044" xr:uid="{00000000-0005-0000-0000-0000B3080000}"/>
    <cellStyle name="Good 3" xfId="3137" xr:uid="{00000000-0005-0000-0000-0000B4080000}"/>
    <cellStyle name="Grey" xfId="674" xr:uid="{00000000-0005-0000-0000-0000B5080000}"/>
    <cellStyle name="Hard Percent" xfId="675" xr:uid="{00000000-0005-0000-0000-0000B6080000}"/>
    <cellStyle name="Hard Percent 2" xfId="2045" xr:uid="{00000000-0005-0000-0000-0000B7080000}"/>
    <cellStyle name="Hard Percent 3" xfId="3139" xr:uid="{00000000-0005-0000-0000-0000B8080000}"/>
    <cellStyle name="Header" xfId="676" xr:uid="{00000000-0005-0000-0000-0000B9080000}"/>
    <cellStyle name="Header 2" xfId="2046" xr:uid="{00000000-0005-0000-0000-0000BA080000}"/>
    <cellStyle name="Header 3" xfId="3140" xr:uid="{00000000-0005-0000-0000-0000BB080000}"/>
    <cellStyle name="Header1" xfId="677" xr:uid="{00000000-0005-0000-0000-0000BC080000}"/>
    <cellStyle name="Header1 2" xfId="1096" xr:uid="{00000000-0005-0000-0000-0000BD080000}"/>
    <cellStyle name="Header1 2 10" xfId="6215" xr:uid="{00000000-0005-0000-0000-0000BE080000}"/>
    <cellStyle name="Header1 2 2" xfId="2271" xr:uid="{00000000-0005-0000-0000-0000BF080000}"/>
    <cellStyle name="Header1 2 2 10" xfId="5634" xr:uid="{00000000-0005-0000-0000-0000C0080000}"/>
    <cellStyle name="Header1 2 2 11" xfId="6227" xr:uid="{00000000-0005-0000-0000-0000C1080000}"/>
    <cellStyle name="Header1 2 2 2" xfId="2364" xr:uid="{00000000-0005-0000-0000-0000C2080000}"/>
    <cellStyle name="Header1 2 2 2 10" xfId="6251" xr:uid="{00000000-0005-0000-0000-0000C3080000}"/>
    <cellStyle name="Header1 2 2 2 2" xfId="2384" xr:uid="{00000000-0005-0000-0000-0000C4080000}"/>
    <cellStyle name="Header1 2 2 2 2 2" xfId="2419" xr:uid="{00000000-0005-0000-0000-0000C5080000}"/>
    <cellStyle name="Header1 2 2 2 2 2 2" xfId="5859" xr:uid="{00000000-0005-0000-0000-0000C6080000}"/>
    <cellStyle name="Header1 2 2 2 2 2 3" xfId="5596" xr:uid="{00000000-0005-0000-0000-0000C7080000}"/>
    <cellStyle name="Header1 2 2 2 2 2 4" xfId="5938" xr:uid="{00000000-0005-0000-0000-0000C8080000}"/>
    <cellStyle name="Header1 2 2 2 2 2 5" xfId="6040" xr:uid="{00000000-0005-0000-0000-0000C9080000}"/>
    <cellStyle name="Header1 2 2 2 2 2 6" xfId="5461" xr:uid="{00000000-0005-0000-0000-0000CA080000}"/>
    <cellStyle name="Header1 2 2 2 2 2 7" xfId="5877" xr:uid="{00000000-0005-0000-0000-0000CB080000}"/>
    <cellStyle name="Header1 2 2 2 2 2 8" xfId="6304" xr:uid="{00000000-0005-0000-0000-0000CC080000}"/>
    <cellStyle name="Header1 2 2 2 2 3" xfId="5824" xr:uid="{00000000-0005-0000-0000-0000CD080000}"/>
    <cellStyle name="Header1 2 2 2 2 4" xfId="5685" xr:uid="{00000000-0005-0000-0000-0000CE080000}"/>
    <cellStyle name="Header1 2 2 2 2 5" xfId="6140" xr:uid="{00000000-0005-0000-0000-0000CF080000}"/>
    <cellStyle name="Header1 2 2 2 2 6" xfId="6159" xr:uid="{00000000-0005-0000-0000-0000D0080000}"/>
    <cellStyle name="Header1 2 2 2 2 7" xfId="6177" xr:uid="{00000000-0005-0000-0000-0000D1080000}"/>
    <cellStyle name="Header1 2 2 2 2 8" xfId="6193" xr:uid="{00000000-0005-0000-0000-0000D2080000}"/>
    <cellStyle name="Header1 2 2 2 2 9" xfId="6269" xr:uid="{00000000-0005-0000-0000-0000D3080000}"/>
    <cellStyle name="Header1 2 2 2 3" xfId="2401" xr:uid="{00000000-0005-0000-0000-0000D4080000}"/>
    <cellStyle name="Header1 2 2 2 3 2" xfId="5841" xr:uid="{00000000-0005-0000-0000-0000D5080000}"/>
    <cellStyle name="Header1 2 2 2 3 3" xfId="6098" xr:uid="{00000000-0005-0000-0000-0000D6080000}"/>
    <cellStyle name="Header1 2 2 2 3 4" xfId="5557" xr:uid="{00000000-0005-0000-0000-0000D7080000}"/>
    <cellStyle name="Header1 2 2 2 3 5" xfId="6041" xr:uid="{00000000-0005-0000-0000-0000D8080000}"/>
    <cellStyle name="Header1 2 2 2 3 6" xfId="5870" xr:uid="{00000000-0005-0000-0000-0000D9080000}"/>
    <cellStyle name="Header1 2 2 2 3 7" xfId="5743" xr:uid="{00000000-0005-0000-0000-0000DA080000}"/>
    <cellStyle name="Header1 2 2 2 3 8" xfId="6286" xr:uid="{00000000-0005-0000-0000-0000DB080000}"/>
    <cellStyle name="Header1 2 2 2 4" xfId="5806" xr:uid="{00000000-0005-0000-0000-0000DC080000}"/>
    <cellStyle name="Header1 2 2 2 5" xfId="5720" xr:uid="{00000000-0005-0000-0000-0000DD080000}"/>
    <cellStyle name="Header1 2 2 2 6" xfId="5948" xr:uid="{00000000-0005-0000-0000-0000DE080000}"/>
    <cellStyle name="Header1 2 2 2 7" xfId="5923" xr:uid="{00000000-0005-0000-0000-0000DF080000}"/>
    <cellStyle name="Header1 2 2 2 8" xfId="5936" xr:uid="{00000000-0005-0000-0000-0000E0080000}"/>
    <cellStyle name="Header1 2 2 2 9" xfId="6043" xr:uid="{00000000-0005-0000-0000-0000E1080000}"/>
    <cellStyle name="Header1 2 2 3" xfId="2374" xr:uid="{00000000-0005-0000-0000-0000E2080000}"/>
    <cellStyle name="Header1 2 2 3 2" xfId="2409" xr:uid="{00000000-0005-0000-0000-0000E3080000}"/>
    <cellStyle name="Header1 2 2 3 2 2" xfId="5849" xr:uid="{00000000-0005-0000-0000-0000E4080000}"/>
    <cellStyle name="Header1 2 2 3 2 3" xfId="5752" xr:uid="{00000000-0005-0000-0000-0000E5080000}"/>
    <cellStyle name="Header1 2 2 3 2 4" xfId="6152" xr:uid="{00000000-0005-0000-0000-0000E6080000}"/>
    <cellStyle name="Header1 2 2 3 2 5" xfId="6171" xr:uid="{00000000-0005-0000-0000-0000E7080000}"/>
    <cellStyle name="Header1 2 2 3 2 6" xfId="6187" xr:uid="{00000000-0005-0000-0000-0000E8080000}"/>
    <cellStyle name="Header1 2 2 3 2 7" xfId="6203" xr:uid="{00000000-0005-0000-0000-0000E9080000}"/>
    <cellStyle name="Header1 2 2 3 2 8" xfId="6294" xr:uid="{00000000-0005-0000-0000-0000EA080000}"/>
    <cellStyle name="Header1 2 2 3 3" xfId="5814" xr:uid="{00000000-0005-0000-0000-0000EB080000}"/>
    <cellStyle name="Header1 2 2 3 4" xfId="5916" xr:uid="{00000000-0005-0000-0000-0000EC080000}"/>
    <cellStyle name="Header1 2 2 3 5" xfId="6010" xr:uid="{00000000-0005-0000-0000-0000ED080000}"/>
    <cellStyle name="Header1 2 2 3 6" xfId="6022" xr:uid="{00000000-0005-0000-0000-0000EE080000}"/>
    <cellStyle name="Header1 2 2 3 7" xfId="6145" xr:uid="{00000000-0005-0000-0000-0000EF080000}"/>
    <cellStyle name="Header1 2 2 3 8" xfId="6062" xr:uid="{00000000-0005-0000-0000-0000F0080000}"/>
    <cellStyle name="Header1 2 2 3 9" xfId="6259" xr:uid="{00000000-0005-0000-0000-0000F1080000}"/>
    <cellStyle name="Header1 2 2 4" xfId="2385" xr:uid="{00000000-0005-0000-0000-0000F2080000}"/>
    <cellStyle name="Header1 2 2 4 2" xfId="5825" xr:uid="{00000000-0005-0000-0000-0000F3080000}"/>
    <cellStyle name="Header1 2 2 4 3" xfId="5919" xr:uid="{00000000-0005-0000-0000-0000F4080000}"/>
    <cellStyle name="Header1 2 2 4 4" xfId="6157" xr:uid="{00000000-0005-0000-0000-0000F5080000}"/>
    <cellStyle name="Header1 2 2 4 5" xfId="6175" xr:uid="{00000000-0005-0000-0000-0000F6080000}"/>
    <cellStyle name="Header1 2 2 4 6" xfId="6191" xr:uid="{00000000-0005-0000-0000-0000F7080000}"/>
    <cellStyle name="Header1 2 2 4 7" xfId="6207" xr:uid="{00000000-0005-0000-0000-0000F8080000}"/>
    <cellStyle name="Header1 2 2 4 8" xfId="6270" xr:uid="{00000000-0005-0000-0000-0000F9080000}"/>
    <cellStyle name="Header1 2 2 5" xfId="5779" xr:uid="{00000000-0005-0000-0000-0000FA080000}"/>
    <cellStyle name="Header1 2 2 6" xfId="6097" xr:uid="{00000000-0005-0000-0000-0000FB080000}"/>
    <cellStyle name="Header1 2 2 7" xfId="5580" xr:uid="{00000000-0005-0000-0000-0000FC080000}"/>
    <cellStyle name="Header1 2 2 8" xfId="5660" xr:uid="{00000000-0005-0000-0000-0000FD080000}"/>
    <cellStyle name="Header1 2 2 9" xfId="5786" xr:uid="{00000000-0005-0000-0000-0000FE080000}"/>
    <cellStyle name="Header1 2 3" xfId="2312" xr:uid="{00000000-0005-0000-0000-0000FF080000}"/>
    <cellStyle name="Header1 2 3 2" xfId="2387" xr:uid="{00000000-0005-0000-0000-000000090000}"/>
    <cellStyle name="Header1 2 3 2 2" xfId="5827" xr:uid="{00000000-0005-0000-0000-000001090000}"/>
    <cellStyle name="Header1 2 3 2 3" xfId="5508" xr:uid="{00000000-0005-0000-0000-000002090000}"/>
    <cellStyle name="Header1 2 3 2 4" xfId="6119" xr:uid="{00000000-0005-0000-0000-000003090000}"/>
    <cellStyle name="Header1 2 3 2 5" xfId="5707" xr:uid="{00000000-0005-0000-0000-000004090000}"/>
    <cellStyle name="Header1 2 3 2 6" xfId="6100" xr:uid="{00000000-0005-0000-0000-000005090000}"/>
    <cellStyle name="Header1 2 3 2 7" xfId="5705" xr:uid="{00000000-0005-0000-0000-000006090000}"/>
    <cellStyle name="Header1 2 3 2 8" xfId="6272" xr:uid="{00000000-0005-0000-0000-000007090000}"/>
    <cellStyle name="Header1 2 3 3" xfId="5785" xr:uid="{00000000-0005-0000-0000-000008090000}"/>
    <cellStyle name="Header1 2 3 4" xfId="5712" xr:uid="{00000000-0005-0000-0000-000009090000}"/>
    <cellStyle name="Header1 2 3 5" xfId="5944" xr:uid="{00000000-0005-0000-0000-00000A090000}"/>
    <cellStyle name="Header1 2 3 6" xfId="5764" xr:uid="{00000000-0005-0000-0000-00000B090000}"/>
    <cellStyle name="Header1 2 3 7" xfId="6028" xr:uid="{00000000-0005-0000-0000-00000C090000}"/>
    <cellStyle name="Header1 2 3 8" xfId="6052" xr:uid="{00000000-0005-0000-0000-00000D090000}"/>
    <cellStyle name="Header1 2 3 9" xfId="6233" xr:uid="{00000000-0005-0000-0000-00000E090000}"/>
    <cellStyle name="Header1 2 4" xfId="5659" xr:uid="{00000000-0005-0000-0000-00000F090000}"/>
    <cellStyle name="Header1 2 5" xfId="5958" xr:uid="{00000000-0005-0000-0000-000010090000}"/>
    <cellStyle name="Header1 2 6" xfId="5675" xr:uid="{00000000-0005-0000-0000-000011090000}"/>
    <cellStyle name="Header1 2 7" xfId="5989" xr:uid="{00000000-0005-0000-0000-000012090000}"/>
    <cellStyle name="Header1 2 8" xfId="5582" xr:uid="{00000000-0005-0000-0000-000013090000}"/>
    <cellStyle name="Header1 2 9" xfId="6066" xr:uid="{00000000-0005-0000-0000-000014090000}"/>
    <cellStyle name="Header1 3" xfId="2047" xr:uid="{00000000-0005-0000-0000-000015090000}"/>
    <cellStyle name="Header1 3 10" xfId="5656" xr:uid="{00000000-0005-0000-0000-000016090000}"/>
    <cellStyle name="Header1 3 11" xfId="6216" xr:uid="{00000000-0005-0000-0000-000017090000}"/>
    <cellStyle name="Header1 3 2" xfId="2351" xr:uid="{00000000-0005-0000-0000-000018090000}"/>
    <cellStyle name="Header1 3 2 10" xfId="6243" xr:uid="{00000000-0005-0000-0000-000019090000}"/>
    <cellStyle name="Header1 3 2 2" xfId="2376" xr:uid="{00000000-0005-0000-0000-00001A090000}"/>
    <cellStyle name="Header1 3 2 2 2" xfId="2411" xr:uid="{00000000-0005-0000-0000-00001B090000}"/>
    <cellStyle name="Header1 3 2 2 2 2" xfId="5851" xr:uid="{00000000-0005-0000-0000-00001C090000}"/>
    <cellStyle name="Header1 3 2 2 2 3" xfId="5914" xr:uid="{00000000-0005-0000-0000-00001D090000}"/>
    <cellStyle name="Header1 3 2 2 2 4" xfId="6132" xr:uid="{00000000-0005-0000-0000-00001E090000}"/>
    <cellStyle name="Header1 3 2 2 2 5" xfId="5955" xr:uid="{00000000-0005-0000-0000-00001F090000}"/>
    <cellStyle name="Header1 3 2 2 2 6" xfId="6033" xr:uid="{00000000-0005-0000-0000-000020090000}"/>
    <cellStyle name="Header1 3 2 2 2 7" xfId="5873" xr:uid="{00000000-0005-0000-0000-000021090000}"/>
    <cellStyle name="Header1 3 2 2 2 8" xfId="6296" xr:uid="{00000000-0005-0000-0000-000022090000}"/>
    <cellStyle name="Header1 3 2 2 3" xfId="5816" xr:uid="{00000000-0005-0000-0000-000023090000}"/>
    <cellStyle name="Header1 3 2 2 4" xfId="5687" xr:uid="{00000000-0005-0000-0000-000024090000}"/>
    <cellStyle name="Header1 3 2 2 5" xfId="6151" xr:uid="{00000000-0005-0000-0000-000025090000}"/>
    <cellStyle name="Header1 3 2 2 6" xfId="6170" xr:uid="{00000000-0005-0000-0000-000026090000}"/>
    <cellStyle name="Header1 3 2 2 7" xfId="6186" xr:uid="{00000000-0005-0000-0000-000027090000}"/>
    <cellStyle name="Header1 3 2 2 8" xfId="6202" xr:uid="{00000000-0005-0000-0000-000028090000}"/>
    <cellStyle name="Header1 3 2 2 9" xfId="6261" xr:uid="{00000000-0005-0000-0000-000029090000}"/>
    <cellStyle name="Header1 3 2 3" xfId="2393" xr:uid="{00000000-0005-0000-0000-00002A090000}"/>
    <cellStyle name="Header1 3 2 3 2" xfId="5833" xr:uid="{00000000-0005-0000-0000-00002B090000}"/>
    <cellStyle name="Header1 3 2 3 3" xfId="5918" xr:uid="{00000000-0005-0000-0000-00002C090000}"/>
    <cellStyle name="Header1 3 2 3 4" xfId="5715" xr:uid="{00000000-0005-0000-0000-00002D090000}"/>
    <cellStyle name="Header1 3 2 3 5" xfId="6042" xr:uid="{00000000-0005-0000-0000-00002E090000}"/>
    <cellStyle name="Header1 3 2 3 6" xfId="6047" xr:uid="{00000000-0005-0000-0000-00002F090000}"/>
    <cellStyle name="Header1 3 2 3 7" xfId="5669" xr:uid="{00000000-0005-0000-0000-000030090000}"/>
    <cellStyle name="Header1 3 2 3 8" xfId="6278" xr:uid="{00000000-0005-0000-0000-000031090000}"/>
    <cellStyle name="Header1 3 2 4" xfId="5798" xr:uid="{00000000-0005-0000-0000-000032090000}"/>
    <cellStyle name="Header1 3 2 5" xfId="5727" xr:uid="{00000000-0005-0000-0000-000033090000}"/>
    <cellStyle name="Header1 3 2 6" xfId="5756" xr:uid="{00000000-0005-0000-0000-000034090000}"/>
    <cellStyle name="Header1 3 2 7" xfId="5485" xr:uid="{00000000-0005-0000-0000-000035090000}"/>
    <cellStyle name="Header1 3 2 8" xfId="6007" xr:uid="{00000000-0005-0000-0000-000036090000}"/>
    <cellStyle name="Header1 3 2 9" xfId="6110" xr:uid="{00000000-0005-0000-0000-000037090000}"/>
    <cellStyle name="Header1 3 3" xfId="2367" xr:uid="{00000000-0005-0000-0000-000038090000}"/>
    <cellStyle name="Header1 3 3 2" xfId="2402" xr:uid="{00000000-0005-0000-0000-000039090000}"/>
    <cellStyle name="Header1 3 3 2 2" xfId="5842" xr:uid="{00000000-0005-0000-0000-00003A090000}"/>
    <cellStyle name="Header1 3 3 2 3" xfId="5477" xr:uid="{00000000-0005-0000-0000-00003B090000}"/>
    <cellStyle name="Header1 3 3 2 4" xfId="5701" xr:uid="{00000000-0005-0000-0000-00003C090000}"/>
    <cellStyle name="Header1 3 3 2 5" xfId="6023" xr:uid="{00000000-0005-0000-0000-00003D090000}"/>
    <cellStyle name="Header1 3 3 2 6" xfId="5732" xr:uid="{00000000-0005-0000-0000-00003E090000}"/>
    <cellStyle name="Header1 3 3 2 7" xfId="6165" xr:uid="{00000000-0005-0000-0000-00003F090000}"/>
    <cellStyle name="Header1 3 3 2 8" xfId="6287" xr:uid="{00000000-0005-0000-0000-000040090000}"/>
    <cellStyle name="Header1 3 3 3" xfId="5807" xr:uid="{00000000-0005-0000-0000-000041090000}"/>
    <cellStyle name="Header1 3 3 4" xfId="5719" xr:uid="{00000000-0005-0000-0000-000042090000}"/>
    <cellStyle name="Header1 3 3 5" xfId="5605" xr:uid="{00000000-0005-0000-0000-000043090000}"/>
    <cellStyle name="Header1 3 3 6" xfId="5606" xr:uid="{00000000-0005-0000-0000-000044090000}"/>
    <cellStyle name="Header1 3 3 7" xfId="5676" xr:uid="{00000000-0005-0000-0000-000045090000}"/>
    <cellStyle name="Header1 3 3 8" xfId="5652" xr:uid="{00000000-0005-0000-0000-000046090000}"/>
    <cellStyle name="Header1 3 3 9" xfId="6252" xr:uid="{00000000-0005-0000-0000-000047090000}"/>
    <cellStyle name="Header1 3 4" xfId="2299" xr:uid="{00000000-0005-0000-0000-000048090000}"/>
    <cellStyle name="Header1 3 4 2" xfId="5780" xr:uid="{00000000-0005-0000-0000-000049090000}"/>
    <cellStyle name="Header1 3 4 3" xfId="6113" xr:uid="{00000000-0005-0000-0000-00004A090000}"/>
    <cellStyle name="Header1 3 4 4" xfId="5500" xr:uid="{00000000-0005-0000-0000-00004B090000}"/>
    <cellStyle name="Header1 3 4 5" xfId="5459" xr:uid="{00000000-0005-0000-0000-00004C090000}"/>
    <cellStyle name="Header1 3 4 6" xfId="5644" xr:uid="{00000000-0005-0000-0000-00004D090000}"/>
    <cellStyle name="Header1 3 4 7" xfId="5755" xr:uid="{00000000-0005-0000-0000-00004E090000}"/>
    <cellStyle name="Header1 3 4 8" xfId="6228" xr:uid="{00000000-0005-0000-0000-00004F090000}"/>
    <cellStyle name="Header1 3 5" xfId="5746" xr:uid="{00000000-0005-0000-0000-000050090000}"/>
    <cellStyle name="Header1 3 6" xfId="5725" xr:uid="{00000000-0005-0000-0000-000051090000}"/>
    <cellStyle name="Header1 3 7" xfId="5943" xr:uid="{00000000-0005-0000-0000-000052090000}"/>
    <cellStyle name="Header1 3 8" xfId="5608" xr:uid="{00000000-0005-0000-0000-000053090000}"/>
    <cellStyle name="Header1 3 9" xfId="6074" xr:uid="{00000000-0005-0000-0000-000054090000}"/>
    <cellStyle name="Header1 4" xfId="2309" xr:uid="{00000000-0005-0000-0000-000055090000}"/>
    <cellStyle name="Header1 4 2" xfId="2375" xr:uid="{00000000-0005-0000-0000-000056090000}"/>
    <cellStyle name="Header1 4 2 2" xfId="2410" xr:uid="{00000000-0005-0000-0000-000057090000}"/>
    <cellStyle name="Header1 4 2 2 2" xfId="5850" xr:uid="{00000000-0005-0000-0000-000058090000}"/>
    <cellStyle name="Header1 4 2 2 3" xfId="5599" xr:uid="{00000000-0005-0000-0000-000059090000}"/>
    <cellStyle name="Header1 4 2 2 4" xfId="6141" xr:uid="{00000000-0005-0000-0000-00005A090000}"/>
    <cellStyle name="Header1 4 2 2 5" xfId="6160" xr:uid="{00000000-0005-0000-0000-00005B090000}"/>
    <cellStyle name="Header1 4 2 2 6" xfId="6178" xr:uid="{00000000-0005-0000-0000-00005C090000}"/>
    <cellStyle name="Header1 4 2 2 7" xfId="6194" xr:uid="{00000000-0005-0000-0000-00005D090000}"/>
    <cellStyle name="Header1 4 2 2 8" xfId="6295" xr:uid="{00000000-0005-0000-0000-00005E090000}"/>
    <cellStyle name="Header1 4 2 3" xfId="5815" xr:uid="{00000000-0005-0000-0000-00005F090000}"/>
    <cellStyle name="Header1 4 2 4" xfId="5703" xr:uid="{00000000-0005-0000-0000-000060090000}"/>
    <cellStyle name="Header1 4 2 5" xfId="6147" xr:uid="{00000000-0005-0000-0000-000061090000}"/>
    <cellStyle name="Header1 4 2 6" xfId="6166" xr:uid="{00000000-0005-0000-0000-000062090000}"/>
    <cellStyle name="Header1 4 2 7" xfId="6182" xr:uid="{00000000-0005-0000-0000-000063090000}"/>
    <cellStyle name="Header1 4 2 8" xfId="6198" xr:uid="{00000000-0005-0000-0000-000064090000}"/>
    <cellStyle name="Header1 4 2 9" xfId="6260" xr:uid="{00000000-0005-0000-0000-000065090000}"/>
    <cellStyle name="Header1 4 3" xfId="2386" xr:uid="{00000000-0005-0000-0000-000066090000}"/>
    <cellStyle name="Header1 4 3 2" xfId="5826" xr:uid="{00000000-0005-0000-0000-000067090000}"/>
    <cellStyle name="Header1 4 3 3" xfId="5728" xr:uid="{00000000-0005-0000-0000-000068090000}"/>
    <cellStyle name="Header1 4 3 4" xfId="6134" xr:uid="{00000000-0005-0000-0000-000069090000}"/>
    <cellStyle name="Header1 4 3 5" xfId="6064" xr:uid="{00000000-0005-0000-0000-00006A090000}"/>
    <cellStyle name="Header1 4 3 6" xfId="5610" xr:uid="{00000000-0005-0000-0000-00006B090000}"/>
    <cellStyle name="Header1 4 3 7" xfId="6085" xr:uid="{00000000-0005-0000-0000-00006C090000}"/>
    <cellStyle name="Header1 4 3 8" xfId="6271" xr:uid="{00000000-0005-0000-0000-00006D090000}"/>
    <cellStyle name="Header1 4 4" xfId="5482" xr:uid="{00000000-0005-0000-0000-00006E090000}"/>
    <cellStyle name="Header1 4 5" xfId="6105" xr:uid="{00000000-0005-0000-0000-00006F090000}"/>
    <cellStyle name="Header1 4 6" xfId="5898" xr:uid="{00000000-0005-0000-0000-000070090000}"/>
    <cellStyle name="Header1 5" xfId="3141" xr:uid="{00000000-0005-0000-0000-000071090000}"/>
    <cellStyle name="Header1 5 2" xfId="5908" xr:uid="{00000000-0005-0000-0000-000072090000}"/>
    <cellStyle name="Header1 5 3" xfId="5680" xr:uid="{00000000-0005-0000-0000-000073090000}"/>
    <cellStyle name="Header1 5 4" xfId="6076" xr:uid="{00000000-0005-0000-0000-000074090000}"/>
    <cellStyle name="Header1 5 5" xfId="5882" xr:uid="{00000000-0005-0000-0000-000075090000}"/>
    <cellStyle name="Header1 5 6" xfId="5726" xr:uid="{00000000-0005-0000-0000-000076090000}"/>
    <cellStyle name="Header1 5 7" xfId="6146" xr:uid="{00000000-0005-0000-0000-000077090000}"/>
    <cellStyle name="Header1 5 8" xfId="6305" xr:uid="{00000000-0005-0000-0000-000078090000}"/>
    <cellStyle name="Header1 6" xfId="5277" xr:uid="{00000000-0005-0000-0000-000079090000}"/>
    <cellStyle name="Header1 6 2" xfId="6090" xr:uid="{00000000-0005-0000-0000-00007A090000}"/>
    <cellStyle name="Header1 6 3" xfId="6121" xr:uid="{00000000-0005-0000-0000-00007B090000}"/>
    <cellStyle name="Header1 6 4" xfId="5772" xr:uid="{00000000-0005-0000-0000-00007C090000}"/>
    <cellStyle name="Header1 6 5" xfId="5776" xr:uid="{00000000-0005-0000-0000-00007D090000}"/>
    <cellStyle name="Header1 6 6" xfId="6136" xr:uid="{00000000-0005-0000-0000-00007E090000}"/>
    <cellStyle name="Header1 6 7" xfId="5952" xr:uid="{00000000-0005-0000-0000-00007F090000}"/>
    <cellStyle name="Header1 6 8" xfId="6307" xr:uid="{00000000-0005-0000-0000-000080090000}"/>
    <cellStyle name="Header1 7" xfId="5360" xr:uid="{00000000-0005-0000-0000-000081090000}"/>
    <cellStyle name="Header1 7 2" xfId="6139" xr:uid="{00000000-0005-0000-0000-000082090000}"/>
    <cellStyle name="Header1 7 3" xfId="6176" xr:uid="{00000000-0005-0000-0000-000083090000}"/>
    <cellStyle name="Header1 7 4" xfId="6208" xr:uid="{00000000-0005-0000-0000-000084090000}"/>
    <cellStyle name="Header1_Income statement" xfId="1311" xr:uid="{00000000-0005-0000-0000-000085090000}"/>
    <cellStyle name="Header2" xfId="678" xr:uid="{00000000-0005-0000-0000-000086090000}"/>
    <cellStyle name="Header2 2" xfId="2048" xr:uid="{00000000-0005-0000-0000-000087090000}"/>
    <cellStyle name="Header2 2 2" xfId="3144" xr:uid="{00000000-0005-0000-0000-000088090000}"/>
    <cellStyle name="Header2 2 2 2" xfId="3145" xr:uid="{00000000-0005-0000-0000-000089090000}"/>
    <cellStyle name="Header2 2 2 2 2" xfId="4606" xr:uid="{00000000-0005-0000-0000-00008A090000}"/>
    <cellStyle name="Header2 2 2 2 3" xfId="4605" xr:uid="{00000000-0005-0000-0000-00008B090000}"/>
    <cellStyle name="Header2 2 2 3" xfId="3146" xr:uid="{00000000-0005-0000-0000-00008C090000}"/>
    <cellStyle name="Header2 2 2 3 2" xfId="4608" xr:uid="{00000000-0005-0000-0000-00008D090000}"/>
    <cellStyle name="Header2 2 2 3 3" xfId="4607" xr:uid="{00000000-0005-0000-0000-00008E090000}"/>
    <cellStyle name="Header2 2 2 4" xfId="3147" xr:uid="{00000000-0005-0000-0000-00008F090000}"/>
    <cellStyle name="Header2 2 2 4 2" xfId="4610" xr:uid="{00000000-0005-0000-0000-000090090000}"/>
    <cellStyle name="Header2 2 2 4 3" xfId="4609" xr:uid="{00000000-0005-0000-0000-000091090000}"/>
    <cellStyle name="Header2 2 2 5" xfId="3148" xr:uid="{00000000-0005-0000-0000-000092090000}"/>
    <cellStyle name="Header2 2 2 5 2" xfId="4612" xr:uid="{00000000-0005-0000-0000-000093090000}"/>
    <cellStyle name="Header2 2 2 5 3" xfId="4611" xr:uid="{00000000-0005-0000-0000-000094090000}"/>
    <cellStyle name="Header2 2 2 6" xfId="4613" xr:uid="{00000000-0005-0000-0000-000095090000}"/>
    <cellStyle name="Header2 2 3" xfId="3149" xr:uid="{00000000-0005-0000-0000-000096090000}"/>
    <cellStyle name="Header2 2 3 2" xfId="3150" xr:uid="{00000000-0005-0000-0000-000097090000}"/>
    <cellStyle name="Header2 2 3 2 2" xfId="4615" xr:uid="{00000000-0005-0000-0000-000098090000}"/>
    <cellStyle name="Header2 2 3 2 3" xfId="4614" xr:uid="{00000000-0005-0000-0000-000099090000}"/>
    <cellStyle name="Header2 2 3 3" xfId="3151" xr:uid="{00000000-0005-0000-0000-00009A090000}"/>
    <cellStyle name="Header2 2 3 3 2" xfId="4617" xr:uid="{00000000-0005-0000-0000-00009B090000}"/>
    <cellStyle name="Header2 2 3 3 3" xfId="4616" xr:uid="{00000000-0005-0000-0000-00009C090000}"/>
    <cellStyle name="Header2 2 3 4" xfId="3152" xr:uid="{00000000-0005-0000-0000-00009D090000}"/>
    <cellStyle name="Header2 2 3 4 2" xfId="4619" xr:uid="{00000000-0005-0000-0000-00009E090000}"/>
    <cellStyle name="Header2 2 3 4 3" xfId="4618" xr:uid="{00000000-0005-0000-0000-00009F090000}"/>
    <cellStyle name="Header2 2 3 5" xfId="3153" xr:uid="{00000000-0005-0000-0000-0000A0090000}"/>
    <cellStyle name="Header2 2 3 5 2" xfId="4621" xr:uid="{00000000-0005-0000-0000-0000A1090000}"/>
    <cellStyle name="Header2 2 3 5 3" xfId="4620" xr:uid="{00000000-0005-0000-0000-0000A2090000}"/>
    <cellStyle name="Header2 2 3 6" xfId="4622" xr:uid="{00000000-0005-0000-0000-0000A3090000}"/>
    <cellStyle name="Header2 2 4" xfId="3154" xr:uid="{00000000-0005-0000-0000-0000A4090000}"/>
    <cellStyle name="Header2 2 4 2" xfId="3155" xr:uid="{00000000-0005-0000-0000-0000A5090000}"/>
    <cellStyle name="Header2 2 4 2 2" xfId="4625" xr:uid="{00000000-0005-0000-0000-0000A6090000}"/>
    <cellStyle name="Header2 2 4 2 3" xfId="4624" xr:uid="{00000000-0005-0000-0000-0000A7090000}"/>
    <cellStyle name="Header2 2 4 3" xfId="3156" xr:uid="{00000000-0005-0000-0000-0000A8090000}"/>
    <cellStyle name="Header2 2 4 3 2" xfId="4627" xr:uid="{00000000-0005-0000-0000-0000A9090000}"/>
    <cellStyle name="Header2 2 4 3 3" xfId="4626" xr:uid="{00000000-0005-0000-0000-0000AA090000}"/>
    <cellStyle name="Header2 2 4 4" xfId="3157" xr:uid="{00000000-0005-0000-0000-0000AB090000}"/>
    <cellStyle name="Header2 2 4 4 2" xfId="4629" xr:uid="{00000000-0005-0000-0000-0000AC090000}"/>
    <cellStyle name="Header2 2 4 4 3" xfId="4628" xr:uid="{00000000-0005-0000-0000-0000AD090000}"/>
    <cellStyle name="Header2 2 4 5" xfId="4630" xr:uid="{00000000-0005-0000-0000-0000AE090000}"/>
    <cellStyle name="Header2 2 4 6" xfId="4623" xr:uid="{00000000-0005-0000-0000-0000AF090000}"/>
    <cellStyle name="Header2 2 5" xfId="3158" xr:uid="{00000000-0005-0000-0000-0000B0090000}"/>
    <cellStyle name="Header2 2 5 2" xfId="3159" xr:uid="{00000000-0005-0000-0000-0000B1090000}"/>
    <cellStyle name="Header2 2 5 2 2" xfId="4633" xr:uid="{00000000-0005-0000-0000-0000B2090000}"/>
    <cellStyle name="Header2 2 5 2 3" xfId="4632" xr:uid="{00000000-0005-0000-0000-0000B3090000}"/>
    <cellStyle name="Header2 2 5 3" xfId="3160" xr:uid="{00000000-0005-0000-0000-0000B4090000}"/>
    <cellStyle name="Header2 2 5 3 2" xfId="4635" xr:uid="{00000000-0005-0000-0000-0000B5090000}"/>
    <cellStyle name="Header2 2 5 3 3" xfId="4634" xr:uid="{00000000-0005-0000-0000-0000B6090000}"/>
    <cellStyle name="Header2 2 5 4" xfId="3161" xr:uid="{00000000-0005-0000-0000-0000B7090000}"/>
    <cellStyle name="Header2 2 5 4 2" xfId="4637" xr:uid="{00000000-0005-0000-0000-0000B8090000}"/>
    <cellStyle name="Header2 2 5 4 3" xfId="4636" xr:uid="{00000000-0005-0000-0000-0000B9090000}"/>
    <cellStyle name="Header2 2 5 5" xfId="3162" xr:uid="{00000000-0005-0000-0000-0000BA090000}"/>
    <cellStyle name="Header2 2 5 5 2" xfId="4639" xr:uid="{00000000-0005-0000-0000-0000BB090000}"/>
    <cellStyle name="Header2 2 5 5 3" xfId="4638" xr:uid="{00000000-0005-0000-0000-0000BC090000}"/>
    <cellStyle name="Header2 2 5 6" xfId="4640" xr:uid="{00000000-0005-0000-0000-0000BD090000}"/>
    <cellStyle name="Header2 2 5 7" xfId="4631" xr:uid="{00000000-0005-0000-0000-0000BE090000}"/>
    <cellStyle name="Header2 2 6" xfId="4641" xr:uid="{00000000-0005-0000-0000-0000BF090000}"/>
    <cellStyle name="Header2 2 7" xfId="4231" xr:uid="{00000000-0005-0000-0000-0000C0090000}"/>
    <cellStyle name="Header2 2 8" xfId="3143" xr:uid="{00000000-0005-0000-0000-0000C1090000}"/>
    <cellStyle name="Header2 2_Plan2" xfId="3163" xr:uid="{00000000-0005-0000-0000-0000C2090000}"/>
    <cellStyle name="Header2 3" xfId="3164" xr:uid="{00000000-0005-0000-0000-0000C3090000}"/>
    <cellStyle name="Header2 3 2" xfId="3165" xr:uid="{00000000-0005-0000-0000-0000C4090000}"/>
    <cellStyle name="Header2 3 2 2" xfId="3166" xr:uid="{00000000-0005-0000-0000-0000C5090000}"/>
    <cellStyle name="Header2 3 2 2 2" xfId="4643" xr:uid="{00000000-0005-0000-0000-0000C6090000}"/>
    <cellStyle name="Header2 3 2 2 3" xfId="4642" xr:uid="{00000000-0005-0000-0000-0000C7090000}"/>
    <cellStyle name="Header2 3 2 3" xfId="3167" xr:uid="{00000000-0005-0000-0000-0000C8090000}"/>
    <cellStyle name="Header2 3 2 3 2" xfId="4645" xr:uid="{00000000-0005-0000-0000-0000C9090000}"/>
    <cellStyle name="Header2 3 2 3 3" xfId="4644" xr:uid="{00000000-0005-0000-0000-0000CA090000}"/>
    <cellStyle name="Header2 3 2 4" xfId="3168" xr:uid="{00000000-0005-0000-0000-0000CB090000}"/>
    <cellStyle name="Header2 3 2 4 2" xfId="4647" xr:uid="{00000000-0005-0000-0000-0000CC090000}"/>
    <cellStyle name="Header2 3 2 4 3" xfId="4646" xr:uid="{00000000-0005-0000-0000-0000CD090000}"/>
    <cellStyle name="Header2 3 2 5" xfId="3169" xr:uid="{00000000-0005-0000-0000-0000CE090000}"/>
    <cellStyle name="Header2 3 2 5 2" xfId="4649" xr:uid="{00000000-0005-0000-0000-0000CF090000}"/>
    <cellStyle name="Header2 3 2 5 3" xfId="4648" xr:uid="{00000000-0005-0000-0000-0000D0090000}"/>
    <cellStyle name="Header2 3 2 6" xfId="4650" xr:uid="{00000000-0005-0000-0000-0000D1090000}"/>
    <cellStyle name="Header2 3 3" xfId="3170" xr:uid="{00000000-0005-0000-0000-0000D2090000}"/>
    <cellStyle name="Header2 3 3 2" xfId="3171" xr:uid="{00000000-0005-0000-0000-0000D3090000}"/>
    <cellStyle name="Header2 3 3 2 2" xfId="4652" xr:uid="{00000000-0005-0000-0000-0000D4090000}"/>
    <cellStyle name="Header2 3 3 2 3" xfId="4651" xr:uid="{00000000-0005-0000-0000-0000D5090000}"/>
    <cellStyle name="Header2 3 3 3" xfId="3172" xr:uid="{00000000-0005-0000-0000-0000D6090000}"/>
    <cellStyle name="Header2 3 3 3 2" xfId="4654" xr:uid="{00000000-0005-0000-0000-0000D7090000}"/>
    <cellStyle name="Header2 3 3 3 3" xfId="4653" xr:uid="{00000000-0005-0000-0000-0000D8090000}"/>
    <cellStyle name="Header2 3 3 4" xfId="3173" xr:uid="{00000000-0005-0000-0000-0000D9090000}"/>
    <cellStyle name="Header2 3 3 4 2" xfId="4656" xr:uid="{00000000-0005-0000-0000-0000DA090000}"/>
    <cellStyle name="Header2 3 3 4 3" xfId="4655" xr:uid="{00000000-0005-0000-0000-0000DB090000}"/>
    <cellStyle name="Header2 3 3 5" xfId="3174" xr:uid="{00000000-0005-0000-0000-0000DC090000}"/>
    <cellStyle name="Header2 3 3 5 2" xfId="4658" xr:uid="{00000000-0005-0000-0000-0000DD090000}"/>
    <cellStyle name="Header2 3 3 5 3" xfId="4657" xr:uid="{00000000-0005-0000-0000-0000DE090000}"/>
    <cellStyle name="Header2 3 3 6" xfId="4659" xr:uid="{00000000-0005-0000-0000-0000DF090000}"/>
    <cellStyle name="Header2 3 4" xfId="3175" xr:uid="{00000000-0005-0000-0000-0000E0090000}"/>
    <cellStyle name="Header2 3 4 2" xfId="3176" xr:uid="{00000000-0005-0000-0000-0000E1090000}"/>
    <cellStyle name="Header2 3 4 2 2" xfId="4662" xr:uid="{00000000-0005-0000-0000-0000E2090000}"/>
    <cellStyle name="Header2 3 4 2 3" xfId="4661" xr:uid="{00000000-0005-0000-0000-0000E3090000}"/>
    <cellStyle name="Header2 3 4 3" xfId="3177" xr:uid="{00000000-0005-0000-0000-0000E4090000}"/>
    <cellStyle name="Header2 3 4 3 2" xfId="4664" xr:uid="{00000000-0005-0000-0000-0000E5090000}"/>
    <cellStyle name="Header2 3 4 3 3" xfId="4663" xr:uid="{00000000-0005-0000-0000-0000E6090000}"/>
    <cellStyle name="Header2 3 4 4" xfId="3178" xr:uid="{00000000-0005-0000-0000-0000E7090000}"/>
    <cellStyle name="Header2 3 4 4 2" xfId="4666" xr:uid="{00000000-0005-0000-0000-0000E8090000}"/>
    <cellStyle name="Header2 3 4 4 3" xfId="4665" xr:uid="{00000000-0005-0000-0000-0000E9090000}"/>
    <cellStyle name="Header2 3 4 5" xfId="4667" xr:uid="{00000000-0005-0000-0000-0000EA090000}"/>
    <cellStyle name="Header2 3 4 6" xfId="4660" xr:uid="{00000000-0005-0000-0000-0000EB090000}"/>
    <cellStyle name="Header2 3 5" xfId="3179" xr:uid="{00000000-0005-0000-0000-0000EC090000}"/>
    <cellStyle name="Header2 3 5 2" xfId="3180" xr:uid="{00000000-0005-0000-0000-0000ED090000}"/>
    <cellStyle name="Header2 3 5 2 2" xfId="4670" xr:uid="{00000000-0005-0000-0000-0000EE090000}"/>
    <cellStyle name="Header2 3 5 2 3" xfId="4669" xr:uid="{00000000-0005-0000-0000-0000EF090000}"/>
    <cellStyle name="Header2 3 5 3" xfId="3181" xr:uid="{00000000-0005-0000-0000-0000F0090000}"/>
    <cellStyle name="Header2 3 5 3 2" xfId="4672" xr:uid="{00000000-0005-0000-0000-0000F1090000}"/>
    <cellStyle name="Header2 3 5 3 3" xfId="4671" xr:uid="{00000000-0005-0000-0000-0000F2090000}"/>
    <cellStyle name="Header2 3 5 4" xfId="3182" xr:uid="{00000000-0005-0000-0000-0000F3090000}"/>
    <cellStyle name="Header2 3 5 4 2" xfId="4674" xr:uid="{00000000-0005-0000-0000-0000F4090000}"/>
    <cellStyle name="Header2 3 5 4 3" xfId="4673" xr:uid="{00000000-0005-0000-0000-0000F5090000}"/>
    <cellStyle name="Header2 3 5 5" xfId="3183" xr:uid="{00000000-0005-0000-0000-0000F6090000}"/>
    <cellStyle name="Header2 3 5 5 2" xfId="4676" xr:uid="{00000000-0005-0000-0000-0000F7090000}"/>
    <cellStyle name="Header2 3 5 5 3" xfId="4675" xr:uid="{00000000-0005-0000-0000-0000F8090000}"/>
    <cellStyle name="Header2 3 5 6" xfId="4677" xr:uid="{00000000-0005-0000-0000-0000F9090000}"/>
    <cellStyle name="Header2 3 5 7" xfId="4668" xr:uid="{00000000-0005-0000-0000-0000FA090000}"/>
    <cellStyle name="Header2 3 6" xfId="4678" xr:uid="{00000000-0005-0000-0000-0000FB090000}"/>
    <cellStyle name="Header2 3 7" xfId="4230" xr:uid="{00000000-0005-0000-0000-0000FC090000}"/>
    <cellStyle name="Header2 3_Plan2" xfId="3184" xr:uid="{00000000-0005-0000-0000-0000FD090000}"/>
    <cellStyle name="Header2 4" xfId="3185" xr:uid="{00000000-0005-0000-0000-0000FE090000}"/>
    <cellStyle name="Header2 4 2" xfId="3186" xr:uid="{00000000-0005-0000-0000-0000FF090000}"/>
    <cellStyle name="Header2 4 2 2" xfId="3187" xr:uid="{00000000-0005-0000-0000-0000000A0000}"/>
    <cellStyle name="Header2 4 2 2 2" xfId="4680" xr:uid="{00000000-0005-0000-0000-0000010A0000}"/>
    <cellStyle name="Header2 4 2 2 3" xfId="4679" xr:uid="{00000000-0005-0000-0000-0000020A0000}"/>
    <cellStyle name="Header2 4 2 3" xfId="3188" xr:uid="{00000000-0005-0000-0000-0000030A0000}"/>
    <cellStyle name="Header2 4 2 3 2" xfId="4682" xr:uid="{00000000-0005-0000-0000-0000040A0000}"/>
    <cellStyle name="Header2 4 2 3 3" xfId="4681" xr:uid="{00000000-0005-0000-0000-0000050A0000}"/>
    <cellStyle name="Header2 4 2 4" xfId="3189" xr:uid="{00000000-0005-0000-0000-0000060A0000}"/>
    <cellStyle name="Header2 4 2 4 2" xfId="4684" xr:uid="{00000000-0005-0000-0000-0000070A0000}"/>
    <cellStyle name="Header2 4 2 4 3" xfId="4683" xr:uid="{00000000-0005-0000-0000-0000080A0000}"/>
    <cellStyle name="Header2 4 2 5" xfId="3190" xr:uid="{00000000-0005-0000-0000-0000090A0000}"/>
    <cellStyle name="Header2 4 2 5 2" xfId="4686" xr:uid="{00000000-0005-0000-0000-00000A0A0000}"/>
    <cellStyle name="Header2 4 2 5 3" xfId="4685" xr:uid="{00000000-0005-0000-0000-00000B0A0000}"/>
    <cellStyle name="Header2 4 2 6" xfId="4687" xr:uid="{00000000-0005-0000-0000-00000C0A0000}"/>
    <cellStyle name="Header2 4 3" xfId="3191" xr:uid="{00000000-0005-0000-0000-00000D0A0000}"/>
    <cellStyle name="Header2 4 3 2" xfId="3192" xr:uid="{00000000-0005-0000-0000-00000E0A0000}"/>
    <cellStyle name="Header2 4 3 2 2" xfId="4689" xr:uid="{00000000-0005-0000-0000-00000F0A0000}"/>
    <cellStyle name="Header2 4 3 2 3" xfId="4688" xr:uid="{00000000-0005-0000-0000-0000100A0000}"/>
    <cellStyle name="Header2 4 3 3" xfId="3193" xr:uid="{00000000-0005-0000-0000-0000110A0000}"/>
    <cellStyle name="Header2 4 3 3 2" xfId="4691" xr:uid="{00000000-0005-0000-0000-0000120A0000}"/>
    <cellStyle name="Header2 4 3 3 3" xfId="4690" xr:uid="{00000000-0005-0000-0000-0000130A0000}"/>
    <cellStyle name="Header2 4 3 4" xfId="3194" xr:uid="{00000000-0005-0000-0000-0000140A0000}"/>
    <cellStyle name="Header2 4 3 4 2" xfId="4693" xr:uid="{00000000-0005-0000-0000-0000150A0000}"/>
    <cellStyle name="Header2 4 3 4 3" xfId="4692" xr:uid="{00000000-0005-0000-0000-0000160A0000}"/>
    <cellStyle name="Header2 4 3 5" xfId="3195" xr:uid="{00000000-0005-0000-0000-0000170A0000}"/>
    <cellStyle name="Header2 4 3 5 2" xfId="4695" xr:uid="{00000000-0005-0000-0000-0000180A0000}"/>
    <cellStyle name="Header2 4 3 5 3" xfId="4694" xr:uid="{00000000-0005-0000-0000-0000190A0000}"/>
    <cellStyle name="Header2 4 3 6" xfId="4696" xr:uid="{00000000-0005-0000-0000-00001A0A0000}"/>
    <cellStyle name="Header2 4 4" xfId="3196" xr:uid="{00000000-0005-0000-0000-00001B0A0000}"/>
    <cellStyle name="Header2 4 4 2" xfId="3197" xr:uid="{00000000-0005-0000-0000-00001C0A0000}"/>
    <cellStyle name="Header2 4 4 2 2" xfId="4699" xr:uid="{00000000-0005-0000-0000-00001D0A0000}"/>
    <cellStyle name="Header2 4 4 2 3" xfId="4698" xr:uid="{00000000-0005-0000-0000-00001E0A0000}"/>
    <cellStyle name="Header2 4 4 3" xfId="3198" xr:uid="{00000000-0005-0000-0000-00001F0A0000}"/>
    <cellStyle name="Header2 4 4 3 2" xfId="4701" xr:uid="{00000000-0005-0000-0000-0000200A0000}"/>
    <cellStyle name="Header2 4 4 3 3" xfId="4700" xr:uid="{00000000-0005-0000-0000-0000210A0000}"/>
    <cellStyle name="Header2 4 4 4" xfId="3199" xr:uid="{00000000-0005-0000-0000-0000220A0000}"/>
    <cellStyle name="Header2 4 4 4 2" xfId="4703" xr:uid="{00000000-0005-0000-0000-0000230A0000}"/>
    <cellStyle name="Header2 4 4 4 3" xfId="4702" xr:uid="{00000000-0005-0000-0000-0000240A0000}"/>
    <cellStyle name="Header2 4 4 5" xfId="4704" xr:uid="{00000000-0005-0000-0000-0000250A0000}"/>
    <cellStyle name="Header2 4 4 6" xfId="4697" xr:uid="{00000000-0005-0000-0000-0000260A0000}"/>
    <cellStyle name="Header2 4 5" xfId="3200" xr:uid="{00000000-0005-0000-0000-0000270A0000}"/>
    <cellStyle name="Header2 4 5 2" xfId="3201" xr:uid="{00000000-0005-0000-0000-0000280A0000}"/>
    <cellStyle name="Header2 4 5 2 2" xfId="4707" xr:uid="{00000000-0005-0000-0000-0000290A0000}"/>
    <cellStyle name="Header2 4 5 2 3" xfId="4706" xr:uid="{00000000-0005-0000-0000-00002A0A0000}"/>
    <cellStyle name="Header2 4 5 3" xfId="3202" xr:uid="{00000000-0005-0000-0000-00002B0A0000}"/>
    <cellStyle name="Header2 4 5 3 2" xfId="4709" xr:uid="{00000000-0005-0000-0000-00002C0A0000}"/>
    <cellStyle name="Header2 4 5 3 3" xfId="4708" xr:uid="{00000000-0005-0000-0000-00002D0A0000}"/>
    <cellStyle name="Header2 4 5 4" xfId="3203" xr:uid="{00000000-0005-0000-0000-00002E0A0000}"/>
    <cellStyle name="Header2 4 5 4 2" xfId="4711" xr:uid="{00000000-0005-0000-0000-00002F0A0000}"/>
    <cellStyle name="Header2 4 5 4 3" xfId="4710" xr:uid="{00000000-0005-0000-0000-0000300A0000}"/>
    <cellStyle name="Header2 4 5 5" xfId="3204" xr:uid="{00000000-0005-0000-0000-0000310A0000}"/>
    <cellStyle name="Header2 4 5 5 2" xfId="4713" xr:uid="{00000000-0005-0000-0000-0000320A0000}"/>
    <cellStyle name="Header2 4 5 5 3" xfId="4712" xr:uid="{00000000-0005-0000-0000-0000330A0000}"/>
    <cellStyle name="Header2 4 5 6" xfId="4714" xr:uid="{00000000-0005-0000-0000-0000340A0000}"/>
    <cellStyle name="Header2 4 5 7" xfId="4705" xr:uid="{00000000-0005-0000-0000-0000350A0000}"/>
    <cellStyle name="Header2 4 6" xfId="4715" xr:uid="{00000000-0005-0000-0000-0000360A0000}"/>
    <cellStyle name="Header2 4 7" xfId="4226" xr:uid="{00000000-0005-0000-0000-0000370A0000}"/>
    <cellStyle name="Header2 4_Plan2" xfId="3205" xr:uid="{00000000-0005-0000-0000-0000380A0000}"/>
    <cellStyle name="Header2 5" xfId="3206" xr:uid="{00000000-0005-0000-0000-0000390A0000}"/>
    <cellStyle name="Header2 5 2" xfId="4717" xr:uid="{00000000-0005-0000-0000-00003A0A0000}"/>
    <cellStyle name="Header2 5 3" xfId="4716" xr:uid="{00000000-0005-0000-0000-00003B0A0000}"/>
    <cellStyle name="Header2 6" xfId="4718" xr:uid="{00000000-0005-0000-0000-00003C0A0000}"/>
    <cellStyle name="Header2 7" xfId="3142" xr:uid="{00000000-0005-0000-0000-00003D0A0000}"/>
    <cellStyle name="Heading" xfId="679" xr:uid="{00000000-0005-0000-0000-00003E0A0000}"/>
    <cellStyle name="Heading 1" xfId="2" xr:uid="{00000000-0005-0000-0000-00003F0A0000}"/>
    <cellStyle name="Heading 1 2" xfId="2049" xr:uid="{00000000-0005-0000-0000-0000400A0000}"/>
    <cellStyle name="Heading 1 3" xfId="3207" xr:uid="{00000000-0005-0000-0000-0000410A0000}"/>
    <cellStyle name="Heading 2" xfId="3" xr:uid="{00000000-0005-0000-0000-0000420A0000}"/>
    <cellStyle name="Heading 2 2" xfId="2050" xr:uid="{00000000-0005-0000-0000-0000430A0000}"/>
    <cellStyle name="Heading 2 3" xfId="3208" xr:uid="{00000000-0005-0000-0000-0000440A0000}"/>
    <cellStyle name="Heading 3" xfId="4" xr:uid="{00000000-0005-0000-0000-0000450A0000}"/>
    <cellStyle name="Heading 3 2" xfId="2051" xr:uid="{00000000-0005-0000-0000-0000460A0000}"/>
    <cellStyle name="Heading 3 3" xfId="3209" xr:uid="{00000000-0005-0000-0000-0000470A0000}"/>
    <cellStyle name="Heading 4" xfId="5" xr:uid="{00000000-0005-0000-0000-0000480A0000}"/>
    <cellStyle name="Heading 4 2" xfId="2052" xr:uid="{00000000-0005-0000-0000-0000490A0000}"/>
    <cellStyle name="Heading 4 3" xfId="3210" xr:uid="{00000000-0005-0000-0000-00004A0A0000}"/>
    <cellStyle name="Heading 5" xfId="3211" xr:uid="{00000000-0005-0000-0000-00004B0A0000}"/>
    <cellStyle name="Heading 6" xfId="3212" xr:uid="{00000000-0005-0000-0000-00004C0A0000}"/>
    <cellStyle name="Heading 7" xfId="3213" xr:uid="{00000000-0005-0000-0000-00004D0A0000}"/>
    <cellStyle name="Heading 8" xfId="3214" xr:uid="{00000000-0005-0000-0000-00004E0A0000}"/>
    <cellStyle name="Heading_Contingências junho2008-CTB" xfId="680" xr:uid="{00000000-0005-0000-0000-00004F0A0000}"/>
    <cellStyle name="Hidden" xfId="681" xr:uid="{00000000-0005-0000-0000-0000500A0000}"/>
    <cellStyle name="Hyperlink 2" xfId="682" xr:uid="{00000000-0005-0000-0000-0000510A0000}"/>
    <cellStyle name="Hyperlink 2 2" xfId="2053" xr:uid="{00000000-0005-0000-0000-0000520A0000}"/>
    <cellStyle name="Hyperlink 2 3" xfId="3215" xr:uid="{00000000-0005-0000-0000-0000530A0000}"/>
    <cellStyle name="Hyperlink 2_Income statement" xfId="1312" xr:uid="{00000000-0005-0000-0000-0000540A0000}"/>
    <cellStyle name="Hyperlink seguido" xfId="683" xr:uid="{00000000-0005-0000-0000-0000550A0000}"/>
    <cellStyle name="Hyperlink seguido 2" xfId="2054" xr:uid="{00000000-0005-0000-0000-0000560A0000}"/>
    <cellStyle name="Hyperlink seguido 3" xfId="3216" xr:uid="{00000000-0005-0000-0000-0000570A0000}"/>
    <cellStyle name="Hypertextový odkaz" xfId="684" xr:uid="{00000000-0005-0000-0000-0000580A0000}"/>
    <cellStyle name="Hypertextový odkaz 2" xfId="2055" xr:uid="{00000000-0005-0000-0000-0000590A0000}"/>
    <cellStyle name="Hypertextový odkaz 3" xfId="3217" xr:uid="{00000000-0005-0000-0000-00005A0A0000}"/>
    <cellStyle name="Incorreto 2" xfId="310" xr:uid="{00000000-0005-0000-0000-00005B0A0000}"/>
    <cellStyle name="Incorreto 2 2" xfId="685" xr:uid="{00000000-0005-0000-0000-00005C0A0000}"/>
    <cellStyle name="Incorreto 2 2 2" xfId="2056" xr:uid="{00000000-0005-0000-0000-00005D0A0000}"/>
    <cellStyle name="Incorreto 2 2 3" xfId="3219" xr:uid="{00000000-0005-0000-0000-00005E0A0000}"/>
    <cellStyle name="Incorreto 2 3" xfId="1747" xr:uid="{00000000-0005-0000-0000-00005F0A0000}"/>
    <cellStyle name="Incorreto 2 3 2" xfId="3220" xr:uid="{00000000-0005-0000-0000-0000600A0000}"/>
    <cellStyle name="Incorreto 2 4" xfId="3221" xr:uid="{00000000-0005-0000-0000-0000610A0000}"/>
    <cellStyle name="Incorreto 2 5" xfId="3218" xr:uid="{00000000-0005-0000-0000-0000620A0000}"/>
    <cellStyle name="Incorreto 2_Plan2" xfId="3222" xr:uid="{00000000-0005-0000-0000-0000630A0000}"/>
    <cellStyle name="Incorreto 3" xfId="686" xr:uid="{00000000-0005-0000-0000-0000640A0000}"/>
    <cellStyle name="Incorreto 3 2" xfId="2057" xr:uid="{00000000-0005-0000-0000-0000650A0000}"/>
    <cellStyle name="Incorreto 3 3" xfId="3223" xr:uid="{00000000-0005-0000-0000-0000660A0000}"/>
    <cellStyle name="Incorreto 3_Income statement" xfId="1313" xr:uid="{00000000-0005-0000-0000-0000670A0000}"/>
    <cellStyle name="Incorreto 4" xfId="687" xr:uid="{00000000-0005-0000-0000-0000680A0000}"/>
    <cellStyle name="Incorreto 4 2" xfId="2058" xr:uid="{00000000-0005-0000-0000-0000690A0000}"/>
    <cellStyle name="Incorreto 4 3" xfId="3224" xr:uid="{00000000-0005-0000-0000-00006A0A0000}"/>
    <cellStyle name="Incorreto 4_Income statement" xfId="1314" xr:uid="{00000000-0005-0000-0000-00006B0A0000}"/>
    <cellStyle name="Incorreto 5" xfId="688" xr:uid="{00000000-0005-0000-0000-00006C0A0000}"/>
    <cellStyle name="Incorreto 5 2" xfId="2059" xr:uid="{00000000-0005-0000-0000-00006D0A0000}"/>
    <cellStyle name="Incorreto 5 3" xfId="3225" xr:uid="{00000000-0005-0000-0000-00006E0A0000}"/>
    <cellStyle name="Incorreto 5_Income statement" xfId="1315" xr:uid="{00000000-0005-0000-0000-00006F0A0000}"/>
    <cellStyle name="Incorreto 6" xfId="689" xr:uid="{00000000-0005-0000-0000-0000700A0000}"/>
    <cellStyle name="Incorreto 6 2" xfId="2060" xr:uid="{00000000-0005-0000-0000-0000710A0000}"/>
    <cellStyle name="Incorreto 6 3" xfId="3226" xr:uid="{00000000-0005-0000-0000-0000720A0000}"/>
    <cellStyle name="Incorreto 6_Income statement" xfId="1316" xr:uid="{00000000-0005-0000-0000-0000730A0000}"/>
    <cellStyle name="Incorreto 7" xfId="1515" xr:uid="{00000000-0005-0000-0000-0000740A0000}"/>
    <cellStyle name="Incorreto 7 2" xfId="5067" xr:uid="{00000000-0005-0000-0000-0000750A0000}"/>
    <cellStyle name="Incorreto 8" xfId="4187" xr:uid="{00000000-0005-0000-0000-0000760A0000}"/>
    <cellStyle name="ind_perf" xfId="690" xr:uid="{00000000-0005-0000-0000-0000770A0000}"/>
    <cellStyle name="Indefinido" xfId="691" xr:uid="{00000000-0005-0000-0000-0000780A0000}"/>
    <cellStyle name="Indefinido 2" xfId="2061" xr:uid="{00000000-0005-0000-0000-0000790A0000}"/>
    <cellStyle name="Indefinido 3" xfId="3227" xr:uid="{00000000-0005-0000-0000-00007A0A0000}"/>
    <cellStyle name="Indent" xfId="692" xr:uid="{00000000-0005-0000-0000-00007B0A0000}"/>
    <cellStyle name="Indent 2" xfId="2062" xr:uid="{00000000-0005-0000-0000-00007C0A0000}"/>
    <cellStyle name="Indent 3" xfId="3228" xr:uid="{00000000-0005-0000-0000-00007D0A0000}"/>
    <cellStyle name="Indent_Income statement" xfId="1317" xr:uid="{00000000-0005-0000-0000-00007E0A0000}"/>
    <cellStyle name="Input (%)" xfId="694" xr:uid="{00000000-0005-0000-0000-00007F0A0000}"/>
    <cellStyle name="Input (£m)" xfId="695" xr:uid="{00000000-0005-0000-0000-0000800A0000}"/>
    <cellStyle name="Input (No)" xfId="696" xr:uid="{00000000-0005-0000-0000-0000810A0000}"/>
    <cellStyle name="Input [yellow]" xfId="697" xr:uid="{00000000-0005-0000-0000-0000820A0000}"/>
    <cellStyle name="Input 10" xfId="2344" xr:uid="{00000000-0005-0000-0000-0000830A0000}"/>
    <cellStyle name="Input 10 2" xfId="4719" xr:uid="{00000000-0005-0000-0000-0000840A0000}"/>
    <cellStyle name="Input 10 3" xfId="3231" xr:uid="{00000000-0005-0000-0000-0000850A0000}"/>
    <cellStyle name="Input 11" xfId="2300" xr:uid="{00000000-0005-0000-0000-0000860A0000}"/>
    <cellStyle name="Input 11 2" xfId="4720" xr:uid="{00000000-0005-0000-0000-0000870A0000}"/>
    <cellStyle name="Input 11 3" xfId="3232" xr:uid="{00000000-0005-0000-0000-0000880A0000}"/>
    <cellStyle name="Input 12" xfId="3233" xr:uid="{00000000-0005-0000-0000-0000890A0000}"/>
    <cellStyle name="Input 12 2" xfId="4721" xr:uid="{00000000-0005-0000-0000-00008A0A0000}"/>
    <cellStyle name="Input 13" xfId="3234" xr:uid="{00000000-0005-0000-0000-00008B0A0000}"/>
    <cellStyle name="Input 13 2" xfId="4722" xr:uid="{00000000-0005-0000-0000-00008C0A0000}"/>
    <cellStyle name="Input 14" xfId="3235" xr:uid="{00000000-0005-0000-0000-00008D0A0000}"/>
    <cellStyle name="Input 14 2" xfId="4723" xr:uid="{00000000-0005-0000-0000-00008E0A0000}"/>
    <cellStyle name="Input 15" xfId="3236" xr:uid="{00000000-0005-0000-0000-00008F0A0000}"/>
    <cellStyle name="Input 15 2" xfId="4724" xr:uid="{00000000-0005-0000-0000-0000900A0000}"/>
    <cellStyle name="Input 16" xfId="3237" xr:uid="{00000000-0005-0000-0000-0000910A0000}"/>
    <cellStyle name="Input 16 2" xfId="4725" xr:uid="{00000000-0005-0000-0000-0000920A0000}"/>
    <cellStyle name="Input 17" xfId="3238" xr:uid="{00000000-0005-0000-0000-0000930A0000}"/>
    <cellStyle name="Input 17 2" xfId="4726" xr:uid="{00000000-0005-0000-0000-0000940A0000}"/>
    <cellStyle name="Input 18" xfId="3239" xr:uid="{00000000-0005-0000-0000-0000950A0000}"/>
    <cellStyle name="Input 18 2" xfId="4727" xr:uid="{00000000-0005-0000-0000-0000960A0000}"/>
    <cellStyle name="Input 19" xfId="3240" xr:uid="{00000000-0005-0000-0000-0000970A0000}"/>
    <cellStyle name="Input 2" xfId="698" xr:uid="{00000000-0005-0000-0000-0000980A0000}"/>
    <cellStyle name="Input 20" xfId="4728" xr:uid="{00000000-0005-0000-0000-0000990A0000}"/>
    <cellStyle name="Input 21" xfId="3229" xr:uid="{00000000-0005-0000-0000-00009A0A0000}"/>
    <cellStyle name="Input 22" xfId="5285" xr:uid="{00000000-0005-0000-0000-00009B0A0000}"/>
    <cellStyle name="Input 23" xfId="5357" xr:uid="{00000000-0005-0000-0000-00009C0A0000}"/>
    <cellStyle name="Input 24" xfId="5287" xr:uid="{00000000-0005-0000-0000-00009D0A0000}"/>
    <cellStyle name="Input 25" xfId="3931" xr:uid="{00000000-0005-0000-0000-00009E0A0000}"/>
    <cellStyle name="Input 26" xfId="5289" xr:uid="{00000000-0005-0000-0000-00009F0A0000}"/>
    <cellStyle name="Input 27" xfId="5416" xr:uid="{00000000-0005-0000-0000-0000A00A0000}"/>
    <cellStyle name="Input 28" xfId="5276" xr:uid="{00000000-0005-0000-0000-0000A10A0000}"/>
    <cellStyle name="Input 29" xfId="5249" xr:uid="{00000000-0005-0000-0000-0000A20A0000}"/>
    <cellStyle name="Input 3" xfId="699" xr:uid="{00000000-0005-0000-0000-0000A30A0000}"/>
    <cellStyle name="Input 30" xfId="5365" xr:uid="{00000000-0005-0000-0000-0000A40A0000}"/>
    <cellStyle name="Input 31" xfId="5286" xr:uid="{00000000-0005-0000-0000-0000A50A0000}"/>
    <cellStyle name="Input 32" xfId="5410" xr:uid="{00000000-0005-0000-0000-0000A60A0000}"/>
    <cellStyle name="Input 33" xfId="5446" xr:uid="{00000000-0005-0000-0000-0000A70A0000}"/>
    <cellStyle name="Input 34" xfId="5418" xr:uid="{00000000-0005-0000-0000-0000A80A0000}"/>
    <cellStyle name="Input 35" xfId="5272" xr:uid="{00000000-0005-0000-0000-0000A90A0000}"/>
    <cellStyle name="Input 4" xfId="700" xr:uid="{00000000-0005-0000-0000-0000AA0A0000}"/>
    <cellStyle name="Input 5" xfId="701" xr:uid="{00000000-0005-0000-0000-0000AB0A0000}"/>
    <cellStyle name="Input 6" xfId="702" xr:uid="{00000000-0005-0000-0000-0000AC0A0000}"/>
    <cellStyle name="Input 7" xfId="703" xr:uid="{00000000-0005-0000-0000-0000AD0A0000}"/>
    <cellStyle name="Input 8" xfId="2063" xr:uid="{00000000-0005-0000-0000-0000AE0A0000}"/>
    <cellStyle name="Input 8 2" xfId="3242" xr:uid="{00000000-0005-0000-0000-0000AF0A0000}"/>
    <cellStyle name="Input 8 2 2" xfId="4729" xr:uid="{00000000-0005-0000-0000-0000B00A0000}"/>
    <cellStyle name="Input 8 3" xfId="3243" xr:uid="{00000000-0005-0000-0000-0000B10A0000}"/>
    <cellStyle name="Input 8 3 2" xfId="4730" xr:uid="{00000000-0005-0000-0000-0000B20A0000}"/>
    <cellStyle name="Input 8 4" xfId="3244" xr:uid="{00000000-0005-0000-0000-0000B30A0000}"/>
    <cellStyle name="Input 8 4 2" xfId="4731" xr:uid="{00000000-0005-0000-0000-0000B40A0000}"/>
    <cellStyle name="Input 8 5" xfId="3245" xr:uid="{00000000-0005-0000-0000-0000B50A0000}"/>
    <cellStyle name="Input 8 5 2" xfId="4732" xr:uid="{00000000-0005-0000-0000-0000B60A0000}"/>
    <cellStyle name="Input 8 6" xfId="3246" xr:uid="{00000000-0005-0000-0000-0000B70A0000}"/>
    <cellStyle name="Input 8 7" xfId="3241" xr:uid="{00000000-0005-0000-0000-0000B80A0000}"/>
    <cellStyle name="Input 9" xfId="2311" xr:uid="{00000000-0005-0000-0000-0000B90A0000}"/>
    <cellStyle name="Input 9 2" xfId="4733" xr:uid="{00000000-0005-0000-0000-0000BA0A0000}"/>
    <cellStyle name="Input 9 3" xfId="3247" xr:uid="{00000000-0005-0000-0000-0000BB0A0000}"/>
    <cellStyle name="Link Currency (0)" xfId="704" xr:uid="{00000000-0005-0000-0000-0000BC0A0000}"/>
    <cellStyle name="Link Currency (0) 2" xfId="2064" xr:uid="{00000000-0005-0000-0000-0000BD0A0000}"/>
    <cellStyle name="Link Currency (0) 3" xfId="3248" xr:uid="{00000000-0005-0000-0000-0000BE0A0000}"/>
    <cellStyle name="Link Currency (2)" xfId="705" xr:uid="{00000000-0005-0000-0000-0000BF0A0000}"/>
    <cellStyle name="Link Currency (2) 2" xfId="2065" xr:uid="{00000000-0005-0000-0000-0000C00A0000}"/>
    <cellStyle name="Link Currency (2) 3" xfId="3249" xr:uid="{00000000-0005-0000-0000-0000C10A0000}"/>
    <cellStyle name="Link Units (0)" xfId="706" xr:uid="{00000000-0005-0000-0000-0000C20A0000}"/>
    <cellStyle name="Link Units (0) 2" xfId="2066" xr:uid="{00000000-0005-0000-0000-0000C30A0000}"/>
    <cellStyle name="Link Units (0) 3" xfId="3250" xr:uid="{00000000-0005-0000-0000-0000C40A0000}"/>
    <cellStyle name="Link Units (1)" xfId="707" xr:uid="{00000000-0005-0000-0000-0000C50A0000}"/>
    <cellStyle name="Link Units (1) 2" xfId="2067" xr:uid="{00000000-0005-0000-0000-0000C60A0000}"/>
    <cellStyle name="Link Units (1) 3" xfId="3251" xr:uid="{00000000-0005-0000-0000-0000C70A0000}"/>
    <cellStyle name="Link Units (2)" xfId="708" xr:uid="{00000000-0005-0000-0000-0000C80A0000}"/>
    <cellStyle name="Link Units (2) 2" xfId="2068" xr:uid="{00000000-0005-0000-0000-0000C90A0000}"/>
    <cellStyle name="Link Units (2) 3" xfId="3252" xr:uid="{00000000-0005-0000-0000-0000CA0A0000}"/>
    <cellStyle name="Linked Cell 2" xfId="2069" xr:uid="{00000000-0005-0000-0000-0000CB0A0000}"/>
    <cellStyle name="Linked Cell 2 2" xfId="3255" xr:uid="{00000000-0005-0000-0000-0000CC0A0000}"/>
    <cellStyle name="Linked Cell 2 3" xfId="3256" xr:uid="{00000000-0005-0000-0000-0000CD0A0000}"/>
    <cellStyle name="Linked Cell 2 4" xfId="3257" xr:uid="{00000000-0005-0000-0000-0000CE0A0000}"/>
    <cellStyle name="Linked Cell 2 5" xfId="3258" xr:uid="{00000000-0005-0000-0000-0000CF0A0000}"/>
    <cellStyle name="Linked Cell 2 6" xfId="3259" xr:uid="{00000000-0005-0000-0000-0000D00A0000}"/>
    <cellStyle name="Linked Cell 2 7" xfId="3260" xr:uid="{00000000-0005-0000-0000-0000D10A0000}"/>
    <cellStyle name="Linked Cell 2 8" xfId="3261" xr:uid="{00000000-0005-0000-0000-0000D20A0000}"/>
    <cellStyle name="Linked Cell 2 9" xfId="3254" xr:uid="{00000000-0005-0000-0000-0000D30A0000}"/>
    <cellStyle name="Linked Cell 3" xfId="3253" xr:uid="{00000000-0005-0000-0000-0000D40A0000}"/>
    <cellStyle name="MacroCode" xfId="710" xr:uid="{00000000-0005-0000-0000-0000D50A0000}"/>
    <cellStyle name="MacroCode 2" xfId="2070" xr:uid="{00000000-0005-0000-0000-0000D60A0000}"/>
    <cellStyle name="MacroCode 2 2" xfId="3263" xr:uid="{00000000-0005-0000-0000-0000D70A0000}"/>
    <cellStyle name="MacroCode 3" xfId="3264" xr:uid="{00000000-0005-0000-0000-0000D80A0000}"/>
    <cellStyle name="MacroCode 4" xfId="3265" xr:uid="{00000000-0005-0000-0000-0000D90A0000}"/>
    <cellStyle name="MacroCode 5" xfId="3262" xr:uid="{00000000-0005-0000-0000-0000DA0A0000}"/>
    <cellStyle name="MacroCode_Plan2" xfId="3266" xr:uid="{00000000-0005-0000-0000-0000DB0A0000}"/>
    <cellStyle name="Migliaia (0)_00_REV" xfId="711" xr:uid="{00000000-0005-0000-0000-0000DC0A0000}"/>
    <cellStyle name="Migliaia_bs" xfId="712" xr:uid="{00000000-0005-0000-0000-0000DD0A0000}"/>
    <cellStyle name="Mike" xfId="713" xr:uid="{00000000-0005-0000-0000-0000DE0A0000}"/>
    <cellStyle name="Mike 2" xfId="2071" xr:uid="{00000000-0005-0000-0000-0000DF0A0000}"/>
    <cellStyle name="Mike 3" xfId="3267" xr:uid="{00000000-0005-0000-0000-0000E00A0000}"/>
    <cellStyle name="Millares [0]_10 AVERIAS MASIVAS + ANT" xfId="714" xr:uid="{00000000-0005-0000-0000-0000E10A0000}"/>
    <cellStyle name="Millares 2" xfId="715" xr:uid="{00000000-0005-0000-0000-0000E20A0000}"/>
    <cellStyle name="Millares 2 2" xfId="5588" xr:uid="{00000000-0005-0000-0000-0000E30A0000}"/>
    <cellStyle name="Millares 3" xfId="716" xr:uid="{00000000-0005-0000-0000-0000E40A0000}"/>
    <cellStyle name="Millares_10 AVERIAS MASIVAS + ANT" xfId="717" xr:uid="{00000000-0005-0000-0000-0000E50A0000}"/>
    <cellStyle name="Milliers [0]_AR1194" xfId="718" xr:uid="{00000000-0005-0000-0000-0000E60A0000}"/>
    <cellStyle name="Milliers_AR1194" xfId="719" xr:uid="{00000000-0005-0000-0000-0000E70A0000}"/>
    <cellStyle name="Moeda" xfId="6308" builtinId="4"/>
    <cellStyle name="Moeda [0] 2" xfId="249" xr:uid="{00000000-0005-0000-0000-0000E90A0000}"/>
    <cellStyle name="Moeda [0] 3" xfId="720" xr:uid="{00000000-0005-0000-0000-0000EA0A0000}"/>
    <cellStyle name="Moeda [0] 4" xfId="721" xr:uid="{00000000-0005-0000-0000-0000EB0A0000}"/>
    <cellStyle name="Moeda [0] 5" xfId="722" xr:uid="{00000000-0005-0000-0000-0000EC0A0000}"/>
    <cellStyle name="Moeda [0] 6" xfId="723" xr:uid="{00000000-0005-0000-0000-0000ED0A0000}"/>
    <cellStyle name="Moeda [0] 7" xfId="724" xr:uid="{00000000-0005-0000-0000-0000EE0A0000}"/>
    <cellStyle name="Moeda [0] 8" xfId="725" xr:uid="{00000000-0005-0000-0000-0000EF0A0000}"/>
    <cellStyle name="Moeda 10" xfId="726" xr:uid="{00000000-0005-0000-0000-0000F00A0000}"/>
    <cellStyle name="Moeda 10 2" xfId="5589" xr:uid="{00000000-0005-0000-0000-0000F10A0000}"/>
    <cellStyle name="Moeda 11" xfId="727" xr:uid="{00000000-0005-0000-0000-0000F20A0000}"/>
    <cellStyle name="Moeda 11 2" xfId="5590" xr:uid="{00000000-0005-0000-0000-0000F30A0000}"/>
    <cellStyle name="Moeda 12" xfId="728" xr:uid="{00000000-0005-0000-0000-0000F40A0000}"/>
    <cellStyle name="Moeda 12 2" xfId="5591" xr:uid="{00000000-0005-0000-0000-0000F50A0000}"/>
    <cellStyle name="Moeda 13" xfId="729" xr:uid="{00000000-0005-0000-0000-0000F60A0000}"/>
    <cellStyle name="Moeda 13 2" xfId="5592" xr:uid="{00000000-0005-0000-0000-0000F70A0000}"/>
    <cellStyle name="Moeda 14" xfId="3268" xr:uid="{00000000-0005-0000-0000-0000F80A0000}"/>
    <cellStyle name="Moeda 15" xfId="3269" xr:uid="{00000000-0005-0000-0000-0000F90A0000}"/>
    <cellStyle name="Moeda 16" xfId="3270" xr:uid="{00000000-0005-0000-0000-0000FA0A0000}"/>
    <cellStyle name="Moeda 2" xfId="161" xr:uid="{00000000-0005-0000-0000-0000FB0A0000}"/>
    <cellStyle name="Moeda 2 2" xfId="250" xr:uid="{00000000-0005-0000-0000-0000FC0A0000}"/>
    <cellStyle name="Moeda 2 2 2" xfId="3271" xr:uid="{00000000-0005-0000-0000-0000FD0A0000}"/>
    <cellStyle name="Moeda 2 3" xfId="1097" xr:uid="{00000000-0005-0000-0000-0000FE0A0000}"/>
    <cellStyle name="Moeda 3" xfId="219" xr:uid="{00000000-0005-0000-0000-0000FF0A0000}"/>
    <cellStyle name="Moeda 3 2" xfId="1119" xr:uid="{00000000-0005-0000-0000-0000000B0000}"/>
    <cellStyle name="Moeda 3 2 2" xfId="3273" xr:uid="{00000000-0005-0000-0000-0000010B0000}"/>
    <cellStyle name="Moeda 3 3" xfId="3274" xr:uid="{00000000-0005-0000-0000-0000020B0000}"/>
    <cellStyle name="Moeda 3 4" xfId="3275" xr:uid="{00000000-0005-0000-0000-0000030B0000}"/>
    <cellStyle name="Moeda 3 5" xfId="3272" xr:uid="{00000000-0005-0000-0000-0000040B0000}"/>
    <cellStyle name="Moeda 4" xfId="730" xr:uid="{00000000-0005-0000-0000-0000050B0000}"/>
    <cellStyle name="Moeda 4 2" xfId="1120" xr:uid="{00000000-0005-0000-0000-0000060B0000}"/>
    <cellStyle name="Moeda 4 2 2" xfId="3277" xr:uid="{00000000-0005-0000-0000-0000070B0000}"/>
    <cellStyle name="Moeda 4 3" xfId="3278" xr:uid="{00000000-0005-0000-0000-0000080B0000}"/>
    <cellStyle name="Moeda 4 4" xfId="3279" xr:uid="{00000000-0005-0000-0000-0000090B0000}"/>
    <cellStyle name="Moeda 4_Plan2" xfId="3280" xr:uid="{00000000-0005-0000-0000-00000A0B0000}"/>
    <cellStyle name="Moeda 5" xfId="731" xr:uid="{00000000-0005-0000-0000-00000B0B0000}"/>
    <cellStyle name="Moeda 6" xfId="732" xr:uid="{00000000-0005-0000-0000-00000C0B0000}"/>
    <cellStyle name="Moeda 7" xfId="733" xr:uid="{00000000-0005-0000-0000-00000D0B0000}"/>
    <cellStyle name="Moeda 8" xfId="734" xr:uid="{00000000-0005-0000-0000-00000E0B0000}"/>
    <cellStyle name="Moeda 9" xfId="735" xr:uid="{00000000-0005-0000-0000-00000F0B0000}"/>
    <cellStyle name="Moeda 9 2" xfId="5593" xr:uid="{00000000-0005-0000-0000-0000100B0000}"/>
    <cellStyle name="Moeda0" xfId="736" xr:uid="{00000000-0005-0000-0000-0000110B0000}"/>
    <cellStyle name="Moneda [0]_0499EJEG" xfId="737" xr:uid="{00000000-0005-0000-0000-0000120B0000}"/>
    <cellStyle name="Moneda_0499EJEG" xfId="738" xr:uid="{00000000-0005-0000-0000-0000130B0000}"/>
    <cellStyle name="Monétaire [0]_AR1194" xfId="739" xr:uid="{00000000-0005-0000-0000-0000140B0000}"/>
    <cellStyle name="Monétaire_AR1194" xfId="740" xr:uid="{00000000-0005-0000-0000-0000150B0000}"/>
    <cellStyle name="Monetario" xfId="741" xr:uid="{00000000-0005-0000-0000-0000160B0000}"/>
    <cellStyle name="Monetario 2" xfId="2073" xr:uid="{00000000-0005-0000-0000-0000170B0000}"/>
    <cellStyle name="Monetario 3" xfId="3284" xr:uid="{00000000-0005-0000-0000-0000180B0000}"/>
    <cellStyle name="Multiple" xfId="742" xr:uid="{00000000-0005-0000-0000-0000190B0000}"/>
    <cellStyle name="Multiple 2" xfId="2074" xr:uid="{00000000-0005-0000-0000-00001A0B0000}"/>
    <cellStyle name="Multiple 3" xfId="3285" xr:uid="{00000000-0005-0000-0000-00001B0B0000}"/>
    <cellStyle name="Neutra 2" xfId="311" xr:uid="{00000000-0005-0000-0000-00001D0B0000}"/>
    <cellStyle name="Neutra 2 2" xfId="743" xr:uid="{00000000-0005-0000-0000-00001E0B0000}"/>
    <cellStyle name="Neutra 2 2 2" xfId="2075" xr:uid="{00000000-0005-0000-0000-00001F0B0000}"/>
    <cellStyle name="Neutra 2 2 3" xfId="3287" xr:uid="{00000000-0005-0000-0000-0000200B0000}"/>
    <cellStyle name="Neutra 2 3" xfId="1748" xr:uid="{00000000-0005-0000-0000-0000210B0000}"/>
    <cellStyle name="Neutra 2 3 2" xfId="3288" xr:uid="{00000000-0005-0000-0000-0000220B0000}"/>
    <cellStyle name="Neutra 2 4" xfId="3289" xr:uid="{00000000-0005-0000-0000-0000230B0000}"/>
    <cellStyle name="Neutra 2 5" xfId="3286" xr:uid="{00000000-0005-0000-0000-0000240B0000}"/>
    <cellStyle name="Neutra 2_Plan2" xfId="3290" xr:uid="{00000000-0005-0000-0000-0000250B0000}"/>
    <cellStyle name="Neutra 3" xfId="744" xr:uid="{00000000-0005-0000-0000-0000260B0000}"/>
    <cellStyle name="Neutra 3 2" xfId="2076" xr:uid="{00000000-0005-0000-0000-0000270B0000}"/>
    <cellStyle name="Neutra 3 3" xfId="3291" xr:uid="{00000000-0005-0000-0000-0000280B0000}"/>
    <cellStyle name="Neutra 3_Income statement" xfId="1318" xr:uid="{00000000-0005-0000-0000-0000290B0000}"/>
    <cellStyle name="Neutra 4" xfId="745" xr:uid="{00000000-0005-0000-0000-00002A0B0000}"/>
    <cellStyle name="Neutra 4 2" xfId="2077" xr:uid="{00000000-0005-0000-0000-00002B0B0000}"/>
    <cellStyle name="Neutra 4 3" xfId="3292" xr:uid="{00000000-0005-0000-0000-00002C0B0000}"/>
    <cellStyle name="Neutra 4_Income statement" xfId="1319" xr:uid="{00000000-0005-0000-0000-00002D0B0000}"/>
    <cellStyle name="Neutra 5" xfId="746" xr:uid="{00000000-0005-0000-0000-00002E0B0000}"/>
    <cellStyle name="Neutra 5 2" xfId="2078" xr:uid="{00000000-0005-0000-0000-00002F0B0000}"/>
    <cellStyle name="Neutra 5 3" xfId="3293" xr:uid="{00000000-0005-0000-0000-0000300B0000}"/>
    <cellStyle name="Neutra 5_Income statement" xfId="1320" xr:uid="{00000000-0005-0000-0000-0000310B0000}"/>
    <cellStyle name="Neutra 6" xfId="747" xr:uid="{00000000-0005-0000-0000-0000320B0000}"/>
    <cellStyle name="Neutra 6 2" xfId="2079" xr:uid="{00000000-0005-0000-0000-0000330B0000}"/>
    <cellStyle name="Neutra 6 3" xfId="3294" xr:uid="{00000000-0005-0000-0000-0000340B0000}"/>
    <cellStyle name="Neutra 6_Income statement" xfId="1321" xr:uid="{00000000-0005-0000-0000-0000350B0000}"/>
    <cellStyle name="Neutra 7" xfId="1516" xr:uid="{00000000-0005-0000-0000-0000360B0000}"/>
    <cellStyle name="Neutra 7 2" xfId="5068" xr:uid="{00000000-0005-0000-0000-0000370B0000}"/>
    <cellStyle name="Neutra 8" xfId="4188" xr:uid="{00000000-0005-0000-0000-0000380B0000}"/>
    <cellStyle name="Neutral 2" xfId="2080" xr:uid="{00000000-0005-0000-0000-0000390B0000}"/>
    <cellStyle name="Neutral 3" xfId="3295" xr:uid="{00000000-0005-0000-0000-00003A0B0000}"/>
    <cellStyle name="Neutro" xfId="748" builtinId="28" customBuiltin="1"/>
    <cellStyle name="NívelCol_1_Banco_Dados" xfId="749" xr:uid="{00000000-0005-0000-0000-00003B0B0000}"/>
    <cellStyle name="NívelLinha_1_Banco_Dados" xfId="750" xr:uid="{00000000-0005-0000-0000-00003C0B0000}"/>
    <cellStyle name="no dec" xfId="751" xr:uid="{00000000-0005-0000-0000-00003D0B0000}"/>
    <cellStyle name="Non_definito" xfId="752" xr:uid="{00000000-0005-0000-0000-00003E0B0000}"/>
    <cellStyle name="norm?ln?_laroux" xfId="1322" xr:uid="{00000000-0005-0000-0000-00003F0B0000}"/>
    <cellStyle name="Normal" xfId="0" builtinId="0"/>
    <cellStyle name="Normal - Estilo1" xfId="753" xr:uid="{00000000-0005-0000-0000-0000410B0000}"/>
    <cellStyle name="Normal - Estilo2" xfId="754" xr:uid="{00000000-0005-0000-0000-0000420B0000}"/>
    <cellStyle name="Normal - Estilo2 2" xfId="2081" xr:uid="{00000000-0005-0000-0000-0000430B0000}"/>
    <cellStyle name="Normal - Estilo2 3" xfId="3296" xr:uid="{00000000-0005-0000-0000-0000440B0000}"/>
    <cellStyle name="Normal - Estilo3" xfId="755" xr:uid="{00000000-0005-0000-0000-0000450B0000}"/>
    <cellStyle name="Normal - Estilo3 2" xfId="2082" xr:uid="{00000000-0005-0000-0000-0000460B0000}"/>
    <cellStyle name="Normal - Estilo3 3" xfId="3297" xr:uid="{00000000-0005-0000-0000-0000470B0000}"/>
    <cellStyle name="Normal - Estilo4" xfId="756" xr:uid="{00000000-0005-0000-0000-0000480B0000}"/>
    <cellStyle name="Normal - Estilo4 2" xfId="2083" xr:uid="{00000000-0005-0000-0000-0000490B0000}"/>
    <cellStyle name="Normal - Estilo4 3" xfId="3298" xr:uid="{00000000-0005-0000-0000-00004A0B0000}"/>
    <cellStyle name="Normal - Estilo5" xfId="757" xr:uid="{00000000-0005-0000-0000-00004B0B0000}"/>
    <cellStyle name="Normal - Estilo5 2" xfId="2084" xr:uid="{00000000-0005-0000-0000-00004C0B0000}"/>
    <cellStyle name="Normal - Estilo5 3" xfId="3299" xr:uid="{00000000-0005-0000-0000-00004D0B0000}"/>
    <cellStyle name="Normal - Estilo6" xfId="758" xr:uid="{00000000-0005-0000-0000-00004E0B0000}"/>
    <cellStyle name="Normal - Estilo6 2" xfId="2085" xr:uid="{00000000-0005-0000-0000-00004F0B0000}"/>
    <cellStyle name="Normal - Estilo6 3" xfId="3300" xr:uid="{00000000-0005-0000-0000-0000500B0000}"/>
    <cellStyle name="Normal - Estilo7" xfId="759" xr:uid="{00000000-0005-0000-0000-0000510B0000}"/>
    <cellStyle name="Normal - Estilo7 2" xfId="2086" xr:uid="{00000000-0005-0000-0000-0000520B0000}"/>
    <cellStyle name="Normal - Estilo7 3" xfId="3301" xr:uid="{00000000-0005-0000-0000-0000530B0000}"/>
    <cellStyle name="Normal - Estilo8" xfId="760" xr:uid="{00000000-0005-0000-0000-0000540B0000}"/>
    <cellStyle name="Normal - Estilo8 2" xfId="2087" xr:uid="{00000000-0005-0000-0000-0000550B0000}"/>
    <cellStyle name="Normal - Estilo8 3" xfId="3302" xr:uid="{00000000-0005-0000-0000-0000560B0000}"/>
    <cellStyle name="Normal - Style1" xfId="761" xr:uid="{00000000-0005-0000-0000-0000570B0000}"/>
    <cellStyle name="Normal - Style1 2" xfId="762" xr:uid="{00000000-0005-0000-0000-0000580B0000}"/>
    <cellStyle name="Normal - Style1 3" xfId="1098" xr:uid="{00000000-0005-0000-0000-0000590B0000}"/>
    <cellStyle name="Normal - Style1 4" xfId="2088" xr:uid="{00000000-0005-0000-0000-00005A0B0000}"/>
    <cellStyle name="Normal - Style1 5" xfId="3303" xr:uid="{00000000-0005-0000-0000-00005B0B0000}"/>
    <cellStyle name="Normal - Style1_Movimentação Contingências dez,09" xfId="763" xr:uid="{00000000-0005-0000-0000-00005C0B0000}"/>
    <cellStyle name="Normal (%)" xfId="764" xr:uid="{00000000-0005-0000-0000-00005D0B0000}"/>
    <cellStyle name="Normal (£m)" xfId="765" xr:uid="{00000000-0005-0000-0000-00005E0B0000}"/>
    <cellStyle name="Normal (No)" xfId="766" xr:uid="{00000000-0005-0000-0000-00005F0B0000}"/>
    <cellStyle name="Normal (x)" xfId="767" xr:uid="{00000000-0005-0000-0000-0000600B0000}"/>
    <cellStyle name="Normal 10" xfId="86" xr:uid="{00000000-0005-0000-0000-0000610B0000}"/>
    <cellStyle name="Normal 10 10" xfId="5301" xr:uid="{00000000-0005-0000-0000-0000620B0000}"/>
    <cellStyle name="Normal 10 2" xfId="1099" xr:uid="{00000000-0005-0000-0000-0000630B0000}"/>
    <cellStyle name="Normal 10 2 2" xfId="2272" xr:uid="{00000000-0005-0000-0000-0000640B0000}"/>
    <cellStyle name="Normal 10 2_Income statement" xfId="1323" xr:uid="{00000000-0005-0000-0000-0000650B0000}"/>
    <cellStyle name="Normal 10 3" xfId="1573" xr:uid="{00000000-0005-0000-0000-0000660B0000}"/>
    <cellStyle name="Normal 10 4" xfId="2200" xr:uid="{00000000-0005-0000-0000-0000670B0000}"/>
    <cellStyle name="Normal 10 5" xfId="2270" xr:uid="{00000000-0005-0000-0000-0000680B0000}"/>
    <cellStyle name="Normal 10 6" xfId="2315" xr:uid="{00000000-0005-0000-0000-0000690B0000}"/>
    <cellStyle name="Normal 10 7" xfId="3304" xr:uid="{00000000-0005-0000-0000-00006A0B0000}"/>
    <cellStyle name="Normal 10 8" xfId="5290" xr:uid="{00000000-0005-0000-0000-00006B0B0000}"/>
    <cellStyle name="Normal 10 9" xfId="5356" xr:uid="{00000000-0005-0000-0000-00006C0B0000}"/>
    <cellStyle name="Normal 11" xfId="221" xr:uid="{00000000-0005-0000-0000-00006D0B0000}"/>
    <cellStyle name="Normal 11 10" xfId="5406" xr:uid="{00000000-0005-0000-0000-00006E0B0000}"/>
    <cellStyle name="Normal 11 2" xfId="278" xr:uid="{00000000-0005-0000-0000-00006F0B0000}"/>
    <cellStyle name="Normal 11 2 2" xfId="1717" xr:uid="{00000000-0005-0000-0000-0000700B0000}"/>
    <cellStyle name="Normal 11 2_Income statement" xfId="1325" xr:uid="{00000000-0005-0000-0000-0000710B0000}"/>
    <cellStyle name="Normal 11 3" xfId="276" xr:uid="{00000000-0005-0000-0000-0000720B0000}"/>
    <cellStyle name="Normal 11 3 2" xfId="1715" xr:uid="{00000000-0005-0000-0000-0000730B0000}"/>
    <cellStyle name="Normal 11 3_Income statement" xfId="1326" xr:uid="{00000000-0005-0000-0000-0000740B0000}"/>
    <cellStyle name="Normal 11 4" xfId="260" xr:uid="{00000000-0005-0000-0000-0000750B0000}"/>
    <cellStyle name="Normal 11 4 2" xfId="1710" xr:uid="{00000000-0005-0000-0000-0000760B0000}"/>
    <cellStyle name="Normal 11 5" xfId="1683" xr:uid="{00000000-0005-0000-0000-0000770B0000}"/>
    <cellStyle name="Normal 11 6" xfId="3305" xr:uid="{00000000-0005-0000-0000-0000780B0000}"/>
    <cellStyle name="Normal 11 7" xfId="5291" xr:uid="{00000000-0005-0000-0000-0000790B0000}"/>
    <cellStyle name="Normal 11 8" xfId="5355" xr:uid="{00000000-0005-0000-0000-00007A0B0000}"/>
    <cellStyle name="Normal 11 9" xfId="5303" xr:uid="{00000000-0005-0000-0000-00007B0B0000}"/>
    <cellStyle name="Normal 11_Income statement" xfId="1324" xr:uid="{00000000-0005-0000-0000-00007C0B0000}"/>
    <cellStyle name="Normal 12" xfId="87" xr:uid="{00000000-0005-0000-0000-00007D0B0000}"/>
    <cellStyle name="Normal 12 10" xfId="5442" xr:uid="{00000000-0005-0000-0000-00007E0B0000}"/>
    <cellStyle name="Normal 12 2" xfId="163" xr:uid="{00000000-0005-0000-0000-00007F0B0000}"/>
    <cellStyle name="Normal 12 2 2" xfId="1629" xr:uid="{00000000-0005-0000-0000-0000800B0000}"/>
    <cellStyle name="Normal 12 2_Income statement" xfId="1328" xr:uid="{00000000-0005-0000-0000-0000810B0000}"/>
    <cellStyle name="Normal 12 3" xfId="164" xr:uid="{00000000-0005-0000-0000-0000820B0000}"/>
    <cellStyle name="Normal 12 3 2" xfId="1630" xr:uid="{00000000-0005-0000-0000-0000830B0000}"/>
    <cellStyle name="Normal 12 3_Income statement" xfId="1329" xr:uid="{00000000-0005-0000-0000-0000840B0000}"/>
    <cellStyle name="Normal 12 4" xfId="1574" xr:uid="{00000000-0005-0000-0000-0000850B0000}"/>
    <cellStyle name="Normal 12 5" xfId="3306" xr:uid="{00000000-0005-0000-0000-0000860B0000}"/>
    <cellStyle name="Normal 12 6" xfId="5292" xr:uid="{00000000-0005-0000-0000-0000870B0000}"/>
    <cellStyle name="Normal 12 7" xfId="5435" xr:uid="{00000000-0005-0000-0000-0000880B0000}"/>
    <cellStyle name="Normal 12 8" xfId="5450" xr:uid="{00000000-0005-0000-0000-0000890B0000}"/>
    <cellStyle name="Normal 12 9" xfId="5431" xr:uid="{00000000-0005-0000-0000-00008A0B0000}"/>
    <cellStyle name="Normal 12_Income statement" xfId="1327" xr:uid="{00000000-0005-0000-0000-00008B0B0000}"/>
    <cellStyle name="Normal 13" xfId="222" xr:uid="{00000000-0005-0000-0000-00008C0B0000}"/>
    <cellStyle name="Normal 13 2" xfId="1684" xr:uid="{00000000-0005-0000-0000-00008D0B0000}"/>
    <cellStyle name="Normal 13 3" xfId="3307" xr:uid="{00000000-0005-0000-0000-00008E0B0000}"/>
    <cellStyle name="Normal 13_Income statement" xfId="1330" xr:uid="{00000000-0005-0000-0000-00008F0B0000}"/>
    <cellStyle name="Normal 14" xfId="88" xr:uid="{00000000-0005-0000-0000-0000900B0000}"/>
    <cellStyle name="Normal 14 10" xfId="5369" xr:uid="{00000000-0005-0000-0000-0000910B0000}"/>
    <cellStyle name="Normal 14 2" xfId="165" xr:uid="{00000000-0005-0000-0000-0000920B0000}"/>
    <cellStyle name="Normal 14 2 2" xfId="1631" xr:uid="{00000000-0005-0000-0000-0000930B0000}"/>
    <cellStyle name="Normal 14 2_Income statement" xfId="1332" xr:uid="{00000000-0005-0000-0000-0000940B0000}"/>
    <cellStyle name="Normal 14 3" xfId="166" xr:uid="{00000000-0005-0000-0000-0000950B0000}"/>
    <cellStyle name="Normal 14 3 2" xfId="1632" xr:uid="{00000000-0005-0000-0000-0000960B0000}"/>
    <cellStyle name="Normal 14 3_Income statement" xfId="1333" xr:uid="{00000000-0005-0000-0000-0000970B0000}"/>
    <cellStyle name="Normal 14 4" xfId="1575" xr:uid="{00000000-0005-0000-0000-0000980B0000}"/>
    <cellStyle name="Normal 14 5" xfId="3308" xr:uid="{00000000-0005-0000-0000-0000990B0000}"/>
    <cellStyle name="Normal 14 6" xfId="5293" xr:uid="{00000000-0005-0000-0000-00009A0B0000}"/>
    <cellStyle name="Normal 14 7" xfId="5434" xr:uid="{00000000-0005-0000-0000-00009B0B0000}"/>
    <cellStyle name="Normal 14 8" xfId="2621" xr:uid="{00000000-0005-0000-0000-00009C0B0000}"/>
    <cellStyle name="Normal 14 9" xfId="5346" xr:uid="{00000000-0005-0000-0000-00009D0B0000}"/>
    <cellStyle name="Normal 14_Income statement" xfId="1331" xr:uid="{00000000-0005-0000-0000-00009E0B0000}"/>
    <cellStyle name="Normal 15" xfId="225" xr:uid="{00000000-0005-0000-0000-00009F0B0000}"/>
    <cellStyle name="Normal 15 2" xfId="1685" xr:uid="{00000000-0005-0000-0000-0000A00B0000}"/>
    <cellStyle name="Normal 15 3" xfId="3309" xr:uid="{00000000-0005-0000-0000-0000A10B0000}"/>
    <cellStyle name="Normal 15_Income statement" xfId="1334" xr:uid="{00000000-0005-0000-0000-0000A20B0000}"/>
    <cellStyle name="Normal 16" xfId="85" xr:uid="{00000000-0005-0000-0000-0000A30B0000}"/>
    <cellStyle name="Normal 16 2" xfId="1572" xr:uid="{00000000-0005-0000-0000-0000A40B0000}"/>
    <cellStyle name="Normal 16 3" xfId="3310" xr:uid="{00000000-0005-0000-0000-0000A50B0000}"/>
    <cellStyle name="Normal 17" xfId="230" xr:uid="{00000000-0005-0000-0000-0000A60B0000}"/>
    <cellStyle name="Normal 17 2" xfId="1686" xr:uid="{00000000-0005-0000-0000-0000A70B0000}"/>
    <cellStyle name="Normal 17 3" xfId="3311" xr:uid="{00000000-0005-0000-0000-0000A80B0000}"/>
    <cellStyle name="Normal 17_Income statement" xfId="1335" xr:uid="{00000000-0005-0000-0000-0000A90B0000}"/>
    <cellStyle name="Normal 18" xfId="231" xr:uid="{00000000-0005-0000-0000-0000AA0B0000}"/>
    <cellStyle name="Normal 18 2" xfId="768" xr:uid="{00000000-0005-0000-0000-0000AB0B0000}"/>
    <cellStyle name="Normal 18 2 2" xfId="2092" xr:uid="{00000000-0005-0000-0000-0000AC0B0000}"/>
    <cellStyle name="Normal 18 2 3" xfId="3313" xr:uid="{00000000-0005-0000-0000-0000AD0B0000}"/>
    <cellStyle name="Normal 18 2_Income statement" xfId="1337" xr:uid="{00000000-0005-0000-0000-0000AE0B0000}"/>
    <cellStyle name="Normal 18 3" xfId="769" xr:uid="{00000000-0005-0000-0000-0000AF0B0000}"/>
    <cellStyle name="Normal 18 3 2" xfId="2093" xr:uid="{00000000-0005-0000-0000-0000B00B0000}"/>
    <cellStyle name="Normal 18 3 3" xfId="3314" xr:uid="{00000000-0005-0000-0000-0000B10B0000}"/>
    <cellStyle name="Normal 18 3_Income statement" xfId="1338" xr:uid="{00000000-0005-0000-0000-0000B20B0000}"/>
    <cellStyle name="Normal 18 4" xfId="1687" xr:uid="{00000000-0005-0000-0000-0000B30B0000}"/>
    <cellStyle name="Normal 18 5" xfId="2287" xr:uid="{00000000-0005-0000-0000-0000B40B0000}"/>
    <cellStyle name="Normal 18 6" xfId="2347" xr:uid="{00000000-0005-0000-0000-0000B50B0000}"/>
    <cellStyle name="Normal 18 7" xfId="2325" xr:uid="{00000000-0005-0000-0000-0000B60B0000}"/>
    <cellStyle name="Normal 18 8" xfId="3312" xr:uid="{00000000-0005-0000-0000-0000B70B0000}"/>
    <cellStyle name="Normal 18_Income statement" xfId="1336" xr:uid="{00000000-0005-0000-0000-0000B80B0000}"/>
    <cellStyle name="Normal 19" xfId="232" xr:uid="{00000000-0005-0000-0000-0000B90B0000}"/>
    <cellStyle name="Normal 19 2" xfId="1688" xr:uid="{00000000-0005-0000-0000-0000BA0B0000}"/>
    <cellStyle name="Normal 19 3" xfId="3315" xr:uid="{00000000-0005-0000-0000-0000BB0B0000}"/>
    <cellStyle name="Normal 19_Income statement" xfId="1339" xr:uid="{00000000-0005-0000-0000-0000BC0B0000}"/>
    <cellStyle name="Normal 2" xfId="89" xr:uid="{00000000-0005-0000-0000-0000BD0B0000}"/>
    <cellStyle name="Normal 2 10" xfId="90" xr:uid="{00000000-0005-0000-0000-0000BE0B0000}"/>
    <cellStyle name="Normal 2 10 10" xfId="3283" xr:uid="{00000000-0005-0000-0000-0000BF0B0000}"/>
    <cellStyle name="Normal 2 10 2" xfId="167" xr:uid="{00000000-0005-0000-0000-0000C00B0000}"/>
    <cellStyle name="Normal 2 10 2 2" xfId="1633" xr:uid="{00000000-0005-0000-0000-0000C10B0000}"/>
    <cellStyle name="Normal 2 10 2_Income statement" xfId="1342" xr:uid="{00000000-0005-0000-0000-0000C20B0000}"/>
    <cellStyle name="Normal 2 10 3" xfId="168" xr:uid="{00000000-0005-0000-0000-0000C30B0000}"/>
    <cellStyle name="Normal 2 10 3 2" xfId="1634" xr:uid="{00000000-0005-0000-0000-0000C40B0000}"/>
    <cellStyle name="Normal 2 10 3_Income statement" xfId="1343" xr:uid="{00000000-0005-0000-0000-0000C50B0000}"/>
    <cellStyle name="Normal 2 10 4" xfId="361" xr:uid="{00000000-0005-0000-0000-0000C60B0000}"/>
    <cellStyle name="Normal 2 10 4 2" xfId="1768" xr:uid="{00000000-0005-0000-0000-0000C70B0000}"/>
    <cellStyle name="Normal 2 10 5" xfId="1577" xr:uid="{00000000-0005-0000-0000-0000C80B0000}"/>
    <cellStyle name="Normal 2 10 6" xfId="3317" xr:uid="{00000000-0005-0000-0000-0000C90B0000}"/>
    <cellStyle name="Normal 2 10 7" xfId="5295" xr:uid="{00000000-0005-0000-0000-0000CA0B0000}"/>
    <cellStyle name="Normal 2 10 8" xfId="5353" xr:uid="{00000000-0005-0000-0000-0000CB0B0000}"/>
    <cellStyle name="Normal 2 10 9" xfId="5305" xr:uid="{00000000-0005-0000-0000-0000CC0B0000}"/>
    <cellStyle name="Normal 2 10_Income statement" xfId="1341" xr:uid="{00000000-0005-0000-0000-0000CD0B0000}"/>
    <cellStyle name="Normal 2 11" xfId="91" xr:uid="{00000000-0005-0000-0000-0000CE0B0000}"/>
    <cellStyle name="Normal 2 11 10" xfId="5430" xr:uid="{00000000-0005-0000-0000-0000CF0B0000}"/>
    <cellStyle name="Normal 2 11 2" xfId="169" xr:uid="{00000000-0005-0000-0000-0000D00B0000}"/>
    <cellStyle name="Normal 2 11 2 2" xfId="1635" xr:uid="{00000000-0005-0000-0000-0000D10B0000}"/>
    <cellStyle name="Normal 2 11 2_Income statement" xfId="1345" xr:uid="{00000000-0005-0000-0000-0000D20B0000}"/>
    <cellStyle name="Normal 2 11 3" xfId="170" xr:uid="{00000000-0005-0000-0000-0000D30B0000}"/>
    <cellStyle name="Normal 2 11 3 2" xfId="1636" xr:uid="{00000000-0005-0000-0000-0000D40B0000}"/>
    <cellStyle name="Normal 2 11 3_Income statement" xfId="1346" xr:uid="{00000000-0005-0000-0000-0000D50B0000}"/>
    <cellStyle name="Normal 2 11 4" xfId="363" xr:uid="{00000000-0005-0000-0000-0000D60B0000}"/>
    <cellStyle name="Normal 2 11 4 2" xfId="1770" xr:uid="{00000000-0005-0000-0000-0000D70B0000}"/>
    <cellStyle name="Normal 2 11 5" xfId="1578" xr:uid="{00000000-0005-0000-0000-0000D80B0000}"/>
    <cellStyle name="Normal 2 11 6" xfId="3318" xr:uid="{00000000-0005-0000-0000-0000D90B0000}"/>
    <cellStyle name="Normal 2 11 7" xfId="5296" xr:uid="{00000000-0005-0000-0000-0000DA0B0000}"/>
    <cellStyle name="Normal 2 11 8" xfId="5433" xr:uid="{00000000-0005-0000-0000-0000DB0B0000}"/>
    <cellStyle name="Normal 2 11 9" xfId="5402" xr:uid="{00000000-0005-0000-0000-0000DC0B0000}"/>
    <cellStyle name="Normal 2 11_Income statement" xfId="1344" xr:uid="{00000000-0005-0000-0000-0000DD0B0000}"/>
    <cellStyle name="Normal 2 12" xfId="92" xr:uid="{00000000-0005-0000-0000-0000DE0B0000}"/>
    <cellStyle name="Normal 2 12 2" xfId="1579" xr:uid="{00000000-0005-0000-0000-0000DF0B0000}"/>
    <cellStyle name="Normal 2 12 3" xfId="3319" xr:uid="{00000000-0005-0000-0000-0000E00B0000}"/>
    <cellStyle name="Normal 2 13" xfId="171" xr:uid="{00000000-0005-0000-0000-0000E10B0000}"/>
    <cellStyle name="Normal 2 13 2" xfId="1637" xr:uid="{00000000-0005-0000-0000-0000E20B0000}"/>
    <cellStyle name="Normal 2 13 3" xfId="3320" xr:uid="{00000000-0005-0000-0000-0000E30B0000}"/>
    <cellStyle name="Normal 2 13_Income statement" xfId="1347" xr:uid="{00000000-0005-0000-0000-0000E40B0000}"/>
    <cellStyle name="Normal 2 14" xfId="172" xr:uid="{00000000-0005-0000-0000-0000E50B0000}"/>
    <cellStyle name="Normal 2 14 2" xfId="1638" xr:uid="{00000000-0005-0000-0000-0000E60B0000}"/>
    <cellStyle name="Normal 2 14 3" xfId="3321" xr:uid="{00000000-0005-0000-0000-0000E70B0000}"/>
    <cellStyle name="Normal 2 14_Income statement" xfId="1348" xr:uid="{00000000-0005-0000-0000-0000E80B0000}"/>
    <cellStyle name="Normal 2 15" xfId="770" xr:uid="{00000000-0005-0000-0000-0000E90B0000}"/>
    <cellStyle name="Normal 2 15 2" xfId="2094" xr:uid="{00000000-0005-0000-0000-0000EA0B0000}"/>
    <cellStyle name="Normal 2 15 3" xfId="3322" xr:uid="{00000000-0005-0000-0000-0000EB0B0000}"/>
    <cellStyle name="Normal 2 16" xfId="771" xr:uid="{00000000-0005-0000-0000-0000EC0B0000}"/>
    <cellStyle name="Normal 2 16 2" xfId="2095" xr:uid="{00000000-0005-0000-0000-0000ED0B0000}"/>
    <cellStyle name="Normal 2 16 3" xfId="3323" xr:uid="{00000000-0005-0000-0000-0000EE0B0000}"/>
    <cellStyle name="Normal 2 17" xfId="772" xr:uid="{00000000-0005-0000-0000-0000EF0B0000}"/>
    <cellStyle name="Normal 2 17 2" xfId="2096" xr:uid="{00000000-0005-0000-0000-0000F00B0000}"/>
    <cellStyle name="Normal 2 17 3" xfId="3324" xr:uid="{00000000-0005-0000-0000-0000F10B0000}"/>
    <cellStyle name="Normal 2 18" xfId="773" xr:uid="{00000000-0005-0000-0000-0000F20B0000}"/>
    <cellStyle name="Normal 2 18 2" xfId="2097" xr:uid="{00000000-0005-0000-0000-0000F30B0000}"/>
    <cellStyle name="Normal 2 18 3" xfId="3325" xr:uid="{00000000-0005-0000-0000-0000F40B0000}"/>
    <cellStyle name="Normal 2 19" xfId="1576" xr:uid="{00000000-0005-0000-0000-0000F50B0000}"/>
    <cellStyle name="Normal 2 2" xfId="38" xr:uid="{00000000-0005-0000-0000-0000F60B0000}"/>
    <cellStyle name="Normal 2 2 10" xfId="93" xr:uid="{00000000-0005-0000-0000-0000F70B0000}"/>
    <cellStyle name="Normal 2 2 10 2" xfId="1580" xr:uid="{00000000-0005-0000-0000-0000F80B0000}"/>
    <cellStyle name="Normal 2 2 10 3" xfId="3327" xr:uid="{00000000-0005-0000-0000-0000F90B0000}"/>
    <cellStyle name="Normal 2 2 11" xfId="94" xr:uid="{00000000-0005-0000-0000-0000FA0B0000}"/>
    <cellStyle name="Normal 2 2 11 10" xfId="5312" xr:uid="{00000000-0005-0000-0000-0000FB0B0000}"/>
    <cellStyle name="Normal 2 2 11 2" xfId="173" xr:uid="{00000000-0005-0000-0000-0000FC0B0000}"/>
    <cellStyle name="Normal 2 2 11 2 2" xfId="1639" xr:uid="{00000000-0005-0000-0000-0000FD0B0000}"/>
    <cellStyle name="Normal 2 2 11 2_Income statement" xfId="1350" xr:uid="{00000000-0005-0000-0000-0000FE0B0000}"/>
    <cellStyle name="Normal 2 2 11 3" xfId="174" xr:uid="{00000000-0005-0000-0000-0000FF0B0000}"/>
    <cellStyle name="Normal 2 2 11 3 2" xfId="1640" xr:uid="{00000000-0005-0000-0000-0000000C0000}"/>
    <cellStyle name="Normal 2 2 11 3_Income statement" xfId="1351" xr:uid="{00000000-0005-0000-0000-0000010C0000}"/>
    <cellStyle name="Normal 2 2 11 4" xfId="1581" xr:uid="{00000000-0005-0000-0000-0000020C0000}"/>
    <cellStyle name="Normal 2 2 11 5" xfId="3328" xr:uid="{00000000-0005-0000-0000-0000030C0000}"/>
    <cellStyle name="Normal 2 2 11 6" xfId="5298" xr:uid="{00000000-0005-0000-0000-0000040C0000}"/>
    <cellStyle name="Normal 2 2 11 7" xfId="5350" xr:uid="{00000000-0005-0000-0000-0000050C0000}"/>
    <cellStyle name="Normal 2 2 11 8" xfId="5307" xr:uid="{00000000-0005-0000-0000-0000060C0000}"/>
    <cellStyle name="Normal 2 2 11 9" xfId="5429" xr:uid="{00000000-0005-0000-0000-0000070C0000}"/>
    <cellStyle name="Normal 2 2 11_Income statement" xfId="1349" xr:uid="{00000000-0005-0000-0000-0000080C0000}"/>
    <cellStyle name="Normal 2 2 12" xfId="243" xr:uid="{00000000-0005-0000-0000-0000090C0000}"/>
    <cellStyle name="Normal 2 2 12 2" xfId="1699" xr:uid="{00000000-0005-0000-0000-00000A0C0000}"/>
    <cellStyle name="Normal 2 2 12 3" xfId="3329" xr:uid="{00000000-0005-0000-0000-00000B0C0000}"/>
    <cellStyle name="Normal 2 2 12_Income statement" xfId="1352" xr:uid="{00000000-0005-0000-0000-00000C0C0000}"/>
    <cellStyle name="Normal 2 2 13" xfId="774" xr:uid="{00000000-0005-0000-0000-00000D0C0000}"/>
    <cellStyle name="Normal 2 2 13 2" xfId="2098" xr:uid="{00000000-0005-0000-0000-00000E0C0000}"/>
    <cellStyle name="Normal 2 2 13 3" xfId="3330" xr:uid="{00000000-0005-0000-0000-00000F0C0000}"/>
    <cellStyle name="Normal 2 2 13_Income statement" xfId="1353" xr:uid="{00000000-0005-0000-0000-0000100C0000}"/>
    <cellStyle name="Normal 2 2 14" xfId="775" xr:uid="{00000000-0005-0000-0000-0000110C0000}"/>
    <cellStyle name="Normal 2 2 14 2" xfId="2099" xr:uid="{00000000-0005-0000-0000-0000120C0000}"/>
    <cellStyle name="Normal 2 2 14 3" xfId="3331" xr:uid="{00000000-0005-0000-0000-0000130C0000}"/>
    <cellStyle name="Normal 2 2 14_Income statement" xfId="1354" xr:uid="{00000000-0005-0000-0000-0000140C0000}"/>
    <cellStyle name="Normal 2 2 15" xfId="1551" xr:uid="{00000000-0005-0000-0000-0000150C0000}"/>
    <cellStyle name="Normal 2 2 16" xfId="3326" xr:uid="{00000000-0005-0000-0000-0000160C0000}"/>
    <cellStyle name="Normal 2 2 17" xfId="5297" xr:uid="{00000000-0005-0000-0000-0000170C0000}"/>
    <cellStyle name="Normal 2 2 18" xfId="5351" xr:uid="{00000000-0005-0000-0000-0000180C0000}"/>
    <cellStyle name="Normal 2 2 19" xfId="5306" xr:uid="{00000000-0005-0000-0000-0000190C0000}"/>
    <cellStyle name="Normal 2 2 2" xfId="44" xr:uid="{00000000-0005-0000-0000-00001A0C0000}"/>
    <cellStyle name="Normal 2 2 2 10" xfId="96" xr:uid="{00000000-0005-0000-0000-00001B0C0000}"/>
    <cellStyle name="Normal 2 2 2 10 2" xfId="175" xr:uid="{00000000-0005-0000-0000-00001C0C0000}"/>
    <cellStyle name="Normal 2 2 2 10 2 2" xfId="1641" xr:uid="{00000000-0005-0000-0000-00001D0C0000}"/>
    <cellStyle name="Normal 2 2 2 10 2_Income statement" xfId="1356" xr:uid="{00000000-0005-0000-0000-00001E0C0000}"/>
    <cellStyle name="Normal 2 2 2 10 3" xfId="176" xr:uid="{00000000-0005-0000-0000-00001F0C0000}"/>
    <cellStyle name="Normal 2 2 2 10 3 2" xfId="1642" xr:uid="{00000000-0005-0000-0000-0000200C0000}"/>
    <cellStyle name="Normal 2 2 2 10 3_Income statement" xfId="1357" xr:uid="{00000000-0005-0000-0000-0000210C0000}"/>
    <cellStyle name="Normal 2 2 2 10 4" xfId="1583" xr:uid="{00000000-0005-0000-0000-0000220C0000}"/>
    <cellStyle name="Normal 2 2 2 10_Income statement" xfId="1355" xr:uid="{00000000-0005-0000-0000-0000230C0000}"/>
    <cellStyle name="Normal 2 2 2 11" xfId="97" xr:uid="{00000000-0005-0000-0000-0000240C0000}"/>
    <cellStyle name="Normal 2 2 2 11 2" xfId="1584" xr:uid="{00000000-0005-0000-0000-0000250C0000}"/>
    <cellStyle name="Normal 2 2 2 12" xfId="177" xr:uid="{00000000-0005-0000-0000-0000260C0000}"/>
    <cellStyle name="Normal 2 2 2 12 2" xfId="1643" xr:uid="{00000000-0005-0000-0000-0000270C0000}"/>
    <cellStyle name="Normal 2 2 2 12_Income statement" xfId="1358" xr:uid="{00000000-0005-0000-0000-0000280C0000}"/>
    <cellStyle name="Normal 2 2 2 13" xfId="178" xr:uid="{00000000-0005-0000-0000-0000290C0000}"/>
    <cellStyle name="Normal 2 2 2 13 2" xfId="1644" xr:uid="{00000000-0005-0000-0000-00002A0C0000}"/>
    <cellStyle name="Normal 2 2 2 13_Income statement" xfId="1359" xr:uid="{00000000-0005-0000-0000-00002B0C0000}"/>
    <cellStyle name="Normal 2 2 2 14" xfId="236" xr:uid="{00000000-0005-0000-0000-00002C0C0000}"/>
    <cellStyle name="Normal 2 2 2 14 2" xfId="1692" xr:uid="{00000000-0005-0000-0000-00002D0C0000}"/>
    <cellStyle name="Normal 2 2 2 15" xfId="95" xr:uid="{00000000-0005-0000-0000-00002E0C0000}"/>
    <cellStyle name="Normal 2 2 2 15 2" xfId="1582" xr:uid="{00000000-0005-0000-0000-00002F0C0000}"/>
    <cellStyle name="Normal 2 2 2 15_Income statement" xfId="1360" xr:uid="{00000000-0005-0000-0000-0000300C0000}"/>
    <cellStyle name="Normal 2 2 2 16" xfId="1554" xr:uid="{00000000-0005-0000-0000-0000310C0000}"/>
    <cellStyle name="Normal 2 2 2 17" xfId="1760" xr:uid="{00000000-0005-0000-0000-0000320C0000}"/>
    <cellStyle name="Normal 2 2 2 18" xfId="2331" xr:uid="{00000000-0005-0000-0000-0000330C0000}"/>
    <cellStyle name="Normal 2 2 2 19" xfId="2314" xr:uid="{00000000-0005-0000-0000-0000340C0000}"/>
    <cellStyle name="Normal 2 2 2 2" xfId="98" xr:uid="{00000000-0005-0000-0000-0000350C0000}"/>
    <cellStyle name="Normal 2 2 2 2 10" xfId="99" xr:uid="{00000000-0005-0000-0000-0000360C0000}"/>
    <cellStyle name="Normal 2 2 2 2 10 2" xfId="179" xr:uid="{00000000-0005-0000-0000-0000370C0000}"/>
    <cellStyle name="Normal 2 2 2 2 10 2 2" xfId="1645" xr:uid="{00000000-0005-0000-0000-0000380C0000}"/>
    <cellStyle name="Normal 2 2 2 2 10 2_Income statement" xfId="1362" xr:uid="{00000000-0005-0000-0000-0000390C0000}"/>
    <cellStyle name="Normal 2 2 2 2 10 3" xfId="180" xr:uid="{00000000-0005-0000-0000-00003A0C0000}"/>
    <cellStyle name="Normal 2 2 2 2 10 3 2" xfId="1646" xr:uid="{00000000-0005-0000-0000-00003B0C0000}"/>
    <cellStyle name="Normal 2 2 2 2 10 3_Income statement" xfId="1363" xr:uid="{00000000-0005-0000-0000-00003C0C0000}"/>
    <cellStyle name="Normal 2 2 2 2 10 4" xfId="1586" xr:uid="{00000000-0005-0000-0000-00003D0C0000}"/>
    <cellStyle name="Normal 2 2 2 2 10_Income statement" xfId="1361" xr:uid="{00000000-0005-0000-0000-00003E0C0000}"/>
    <cellStyle name="Normal 2 2 2 2 11" xfId="245" xr:uid="{00000000-0005-0000-0000-00003F0C0000}"/>
    <cellStyle name="Normal 2 2 2 2 11 2" xfId="1701" xr:uid="{00000000-0005-0000-0000-0000400C0000}"/>
    <cellStyle name="Normal 2 2 2 2 12" xfId="1585" xr:uid="{00000000-0005-0000-0000-0000410C0000}"/>
    <cellStyle name="Normal 2 2 2 2 13" xfId="1761" xr:uid="{00000000-0005-0000-0000-0000420C0000}"/>
    <cellStyle name="Normal 2 2 2 2 14" xfId="2362" xr:uid="{00000000-0005-0000-0000-0000430C0000}"/>
    <cellStyle name="Normal 2 2 2 2 15" xfId="2316" xr:uid="{00000000-0005-0000-0000-0000440C0000}"/>
    <cellStyle name="Normal 2 2 2 2 16" xfId="3333" xr:uid="{00000000-0005-0000-0000-0000450C0000}"/>
    <cellStyle name="Normal 2 2 2 2 17" xfId="5300" xr:uid="{00000000-0005-0000-0000-0000460C0000}"/>
    <cellStyle name="Normal 2 2 2 2 18" xfId="5348" xr:uid="{00000000-0005-0000-0000-0000470C0000}"/>
    <cellStyle name="Normal 2 2 2 2 19" xfId="5309" xr:uid="{00000000-0005-0000-0000-0000480C0000}"/>
    <cellStyle name="Normal 2 2 2 2 2" xfId="100" xr:uid="{00000000-0005-0000-0000-0000490C0000}"/>
    <cellStyle name="Normal 2 2 2 2 2 2" xfId="101" xr:uid="{00000000-0005-0000-0000-00004A0C0000}"/>
    <cellStyle name="Normal 2 2 2 2 2 2 2" xfId="102" xr:uid="{00000000-0005-0000-0000-00004B0C0000}"/>
    <cellStyle name="Normal 2 2 2 2 2 2 2 2" xfId="103" xr:uid="{00000000-0005-0000-0000-00004C0C0000}"/>
    <cellStyle name="Normal 2 2 2 2 2 2 2 2 2" xfId="1590" xr:uid="{00000000-0005-0000-0000-00004D0C0000}"/>
    <cellStyle name="Normal 2 2 2 2 2 2 2 3" xfId="181" xr:uid="{00000000-0005-0000-0000-00004E0C0000}"/>
    <cellStyle name="Normal 2 2 2 2 2 2 2 3 2" xfId="1647" xr:uid="{00000000-0005-0000-0000-00004F0C0000}"/>
    <cellStyle name="Normal 2 2 2 2 2 2 2 3_Income statement" xfId="1366" xr:uid="{00000000-0005-0000-0000-0000500C0000}"/>
    <cellStyle name="Normal 2 2 2 2 2 2 2 4" xfId="182" xr:uid="{00000000-0005-0000-0000-0000510C0000}"/>
    <cellStyle name="Normal 2 2 2 2 2 2 2 4 2" xfId="1648" xr:uid="{00000000-0005-0000-0000-0000520C0000}"/>
    <cellStyle name="Normal 2 2 2 2 2 2 2 4_Income statement" xfId="1367" xr:uid="{00000000-0005-0000-0000-0000530C0000}"/>
    <cellStyle name="Normal 2 2 2 2 2 2 2 5" xfId="1589" xr:uid="{00000000-0005-0000-0000-0000540C0000}"/>
    <cellStyle name="Normal 2 2 2 2 2 2 2_Income statement" xfId="1365" xr:uid="{00000000-0005-0000-0000-0000550C0000}"/>
    <cellStyle name="Normal 2 2 2 2 2 2 3" xfId="1588" xr:uid="{00000000-0005-0000-0000-0000560C0000}"/>
    <cellStyle name="Normal 2 2 2 2 2 3" xfId="104" xr:uid="{00000000-0005-0000-0000-0000570C0000}"/>
    <cellStyle name="Normal 2 2 2 2 2 3 2" xfId="1591" xr:uid="{00000000-0005-0000-0000-0000580C0000}"/>
    <cellStyle name="Normal 2 2 2 2 2 4" xfId="183" xr:uid="{00000000-0005-0000-0000-0000590C0000}"/>
    <cellStyle name="Normal 2 2 2 2 2 4 2" xfId="1649" xr:uid="{00000000-0005-0000-0000-00005A0C0000}"/>
    <cellStyle name="Normal 2 2 2 2 2 4_Income statement" xfId="1368" xr:uid="{00000000-0005-0000-0000-00005B0C0000}"/>
    <cellStyle name="Normal 2 2 2 2 2 5" xfId="184" xr:uid="{00000000-0005-0000-0000-00005C0C0000}"/>
    <cellStyle name="Normal 2 2 2 2 2 5 2" xfId="1650" xr:uid="{00000000-0005-0000-0000-00005D0C0000}"/>
    <cellStyle name="Normal 2 2 2 2 2 5_Income statement" xfId="1369" xr:uid="{00000000-0005-0000-0000-00005E0C0000}"/>
    <cellStyle name="Normal 2 2 2 2 2 6" xfId="1587" xr:uid="{00000000-0005-0000-0000-00005F0C0000}"/>
    <cellStyle name="Normal 2 2 2 2 2_Income statement" xfId="1364" xr:uid="{00000000-0005-0000-0000-0000600C0000}"/>
    <cellStyle name="Normal 2 2 2 2 20" xfId="5428" xr:uid="{00000000-0005-0000-0000-0000610C0000}"/>
    <cellStyle name="Normal 2 2 2 2 21" xfId="5313" xr:uid="{00000000-0005-0000-0000-0000620C0000}"/>
    <cellStyle name="Normal 2 2 2 2 22" xfId="5342" xr:uid="{00000000-0005-0000-0000-0000630C0000}"/>
    <cellStyle name="Normal 2 2 2 2 23" xfId="5315" xr:uid="{00000000-0005-0000-0000-0000640C0000}"/>
    <cellStyle name="Normal 2 2 2 2 24" xfId="5407" xr:uid="{00000000-0005-0000-0000-0000650C0000}"/>
    <cellStyle name="Normal 2 2 2 2 25" xfId="5320" xr:uid="{00000000-0005-0000-0000-0000660C0000}"/>
    <cellStyle name="Normal 2 2 2 2 26" xfId="5340" xr:uid="{00000000-0005-0000-0000-0000670C0000}"/>
    <cellStyle name="Normal 2 2 2 2 27" xfId="5370" xr:uid="{00000000-0005-0000-0000-0000680C0000}"/>
    <cellStyle name="Normal 2 2 2 2 28" xfId="5424" xr:uid="{00000000-0005-0000-0000-0000690C0000}"/>
    <cellStyle name="Normal 2 2 2 2 29" xfId="5439" xr:uid="{00000000-0005-0000-0000-00006A0C0000}"/>
    <cellStyle name="Normal 2 2 2 2 3" xfId="105" xr:uid="{00000000-0005-0000-0000-00006B0C0000}"/>
    <cellStyle name="Normal 2 2 2 2 3 2" xfId="1592" xr:uid="{00000000-0005-0000-0000-00006C0C0000}"/>
    <cellStyle name="Normal 2 2 2 2 30" xfId="5257" xr:uid="{00000000-0005-0000-0000-00006D0C0000}"/>
    <cellStyle name="Normal 2 2 2 2 4" xfId="106" xr:uid="{00000000-0005-0000-0000-00006E0C0000}"/>
    <cellStyle name="Normal 2 2 2 2 4 2" xfId="1593" xr:uid="{00000000-0005-0000-0000-00006F0C0000}"/>
    <cellStyle name="Normal 2 2 2 2 5" xfId="107" xr:uid="{00000000-0005-0000-0000-0000700C0000}"/>
    <cellStyle name="Normal 2 2 2 2 5 2" xfId="1594" xr:uid="{00000000-0005-0000-0000-0000710C0000}"/>
    <cellStyle name="Normal 2 2 2 2 6" xfId="108" xr:uid="{00000000-0005-0000-0000-0000720C0000}"/>
    <cellStyle name="Normal 2 2 2 2 6 2" xfId="1595" xr:uid="{00000000-0005-0000-0000-0000730C0000}"/>
    <cellStyle name="Normal 2 2 2 2 7" xfId="109" xr:uid="{00000000-0005-0000-0000-0000740C0000}"/>
    <cellStyle name="Normal 2 2 2 2 7 2" xfId="1596" xr:uid="{00000000-0005-0000-0000-0000750C0000}"/>
    <cellStyle name="Normal 2 2 2 2 8" xfId="110" xr:uid="{00000000-0005-0000-0000-0000760C0000}"/>
    <cellStyle name="Normal 2 2 2 2 8 2" xfId="1597" xr:uid="{00000000-0005-0000-0000-0000770C0000}"/>
    <cellStyle name="Normal 2 2 2 2 9" xfId="111" xr:uid="{00000000-0005-0000-0000-0000780C0000}"/>
    <cellStyle name="Normal 2 2 2 2 9 2" xfId="1598" xr:uid="{00000000-0005-0000-0000-0000790C0000}"/>
    <cellStyle name="Normal 2 2 2 20" xfId="3332" xr:uid="{00000000-0005-0000-0000-00007A0C0000}"/>
    <cellStyle name="Normal 2 2 2 21" xfId="5299" xr:uid="{00000000-0005-0000-0000-00007B0C0000}"/>
    <cellStyle name="Normal 2 2 2 22" xfId="5349" xr:uid="{00000000-0005-0000-0000-00007C0C0000}"/>
    <cellStyle name="Normal 2 2 2 23" xfId="5308" xr:uid="{00000000-0005-0000-0000-00007D0C0000}"/>
    <cellStyle name="Normal 2 2 2 24" xfId="5344" xr:uid="{00000000-0005-0000-0000-00007E0C0000}"/>
    <cellStyle name="Normal 2 2 2 25" xfId="5244" xr:uid="{00000000-0005-0000-0000-00007F0C0000}"/>
    <cellStyle name="Normal 2 2 2 26" xfId="5343" xr:uid="{00000000-0005-0000-0000-0000800C0000}"/>
    <cellStyle name="Normal 2 2 2 27" xfId="5453" xr:uid="{00000000-0005-0000-0000-0000810C0000}"/>
    <cellStyle name="Normal 2 2 2 28" xfId="5362" xr:uid="{00000000-0005-0000-0000-0000820C0000}"/>
    <cellStyle name="Normal 2 2 2 29" xfId="5443" xr:uid="{00000000-0005-0000-0000-0000830C0000}"/>
    <cellStyle name="Normal 2 2 2 3" xfId="112" xr:uid="{00000000-0005-0000-0000-0000840C0000}"/>
    <cellStyle name="Normal 2 2 2 3 2" xfId="1599" xr:uid="{00000000-0005-0000-0000-0000850C0000}"/>
    <cellStyle name="Normal 2 2 2 3 3" xfId="3334" xr:uid="{00000000-0005-0000-0000-0000860C0000}"/>
    <cellStyle name="Normal 2 2 2 30" xfId="5404" xr:uid="{00000000-0005-0000-0000-0000870C0000}"/>
    <cellStyle name="Normal 2 2 2 31" xfId="5391" xr:uid="{00000000-0005-0000-0000-0000880C0000}"/>
    <cellStyle name="Normal 2 2 2 32" xfId="5405" xr:uid="{00000000-0005-0000-0000-0000890C0000}"/>
    <cellStyle name="Normal 2 2 2 33" xfId="5420" xr:uid="{00000000-0005-0000-0000-00008A0C0000}"/>
    <cellStyle name="Normal 2 2 2 34" xfId="5400" xr:uid="{00000000-0005-0000-0000-00008B0C0000}"/>
    <cellStyle name="Normal 2 2 2 4" xfId="113" xr:uid="{00000000-0005-0000-0000-00008C0C0000}"/>
    <cellStyle name="Normal 2 2 2 4 10" xfId="5310" xr:uid="{00000000-0005-0000-0000-00008D0C0000}"/>
    <cellStyle name="Normal 2 2 2 4 2" xfId="114" xr:uid="{00000000-0005-0000-0000-00008E0C0000}"/>
    <cellStyle name="Normal 2 2 2 4 2 2" xfId="185" xr:uid="{00000000-0005-0000-0000-00008F0C0000}"/>
    <cellStyle name="Normal 2 2 2 4 2 2 2" xfId="1651" xr:uid="{00000000-0005-0000-0000-0000900C0000}"/>
    <cellStyle name="Normal 2 2 2 4 2 2_Income statement" xfId="1371" xr:uid="{00000000-0005-0000-0000-0000910C0000}"/>
    <cellStyle name="Normal 2 2 2 4 2 3" xfId="186" xr:uid="{00000000-0005-0000-0000-0000920C0000}"/>
    <cellStyle name="Normal 2 2 2 4 2 3 2" xfId="1652" xr:uid="{00000000-0005-0000-0000-0000930C0000}"/>
    <cellStyle name="Normal 2 2 2 4 2 3_Income statement" xfId="1372" xr:uid="{00000000-0005-0000-0000-0000940C0000}"/>
    <cellStyle name="Normal 2 2 2 4 2 4" xfId="1601" xr:uid="{00000000-0005-0000-0000-0000950C0000}"/>
    <cellStyle name="Normal 2 2 2 4 2_Income statement" xfId="1370" xr:uid="{00000000-0005-0000-0000-0000960C0000}"/>
    <cellStyle name="Normal 2 2 2 4 3" xfId="1600" xr:uid="{00000000-0005-0000-0000-0000970C0000}"/>
    <cellStyle name="Normal 2 2 2 4 4" xfId="1762" xr:uid="{00000000-0005-0000-0000-0000980C0000}"/>
    <cellStyle name="Normal 2 2 2 4 5" xfId="2361" xr:uid="{00000000-0005-0000-0000-0000990C0000}"/>
    <cellStyle name="Normal 2 2 2 4 6" xfId="2317" xr:uid="{00000000-0005-0000-0000-00009A0C0000}"/>
    <cellStyle name="Normal 2 2 2 4 7" xfId="3335" xr:uid="{00000000-0005-0000-0000-00009B0C0000}"/>
    <cellStyle name="Normal 2 2 2 4 8" xfId="5302" xr:uid="{00000000-0005-0000-0000-00009C0C0000}"/>
    <cellStyle name="Normal 2 2 2 4 9" xfId="5347" xr:uid="{00000000-0005-0000-0000-00009D0C0000}"/>
    <cellStyle name="Normal 2 2 2 5" xfId="115" xr:uid="{00000000-0005-0000-0000-00009E0C0000}"/>
    <cellStyle name="Normal 2 2 2 5 2" xfId="187" xr:uid="{00000000-0005-0000-0000-00009F0C0000}"/>
    <cellStyle name="Normal 2 2 2 5 2 2" xfId="1653" xr:uid="{00000000-0005-0000-0000-0000A00C0000}"/>
    <cellStyle name="Normal 2 2 2 5 2_Income statement" xfId="1374" xr:uid="{00000000-0005-0000-0000-0000A10C0000}"/>
    <cellStyle name="Normal 2 2 2 5 3" xfId="188" xr:uid="{00000000-0005-0000-0000-0000A20C0000}"/>
    <cellStyle name="Normal 2 2 2 5 3 2" xfId="1654" xr:uid="{00000000-0005-0000-0000-0000A30C0000}"/>
    <cellStyle name="Normal 2 2 2 5 3_Income statement" xfId="1375" xr:uid="{00000000-0005-0000-0000-0000A40C0000}"/>
    <cellStyle name="Normal 2 2 2 5 4" xfId="1602" xr:uid="{00000000-0005-0000-0000-0000A50C0000}"/>
    <cellStyle name="Normal 2 2 2 5_Income statement" xfId="1373" xr:uid="{00000000-0005-0000-0000-0000A60C0000}"/>
    <cellStyle name="Normal 2 2 2 6" xfId="116" xr:uid="{00000000-0005-0000-0000-0000A70C0000}"/>
    <cellStyle name="Normal 2 2 2 6 2" xfId="189" xr:uid="{00000000-0005-0000-0000-0000A80C0000}"/>
    <cellStyle name="Normal 2 2 2 6 2 2" xfId="1655" xr:uid="{00000000-0005-0000-0000-0000A90C0000}"/>
    <cellStyle name="Normal 2 2 2 6 2_Income statement" xfId="1377" xr:uid="{00000000-0005-0000-0000-0000AA0C0000}"/>
    <cellStyle name="Normal 2 2 2 6 3" xfId="190" xr:uid="{00000000-0005-0000-0000-0000AB0C0000}"/>
    <cellStyle name="Normal 2 2 2 6 3 2" xfId="1656" xr:uid="{00000000-0005-0000-0000-0000AC0C0000}"/>
    <cellStyle name="Normal 2 2 2 6 3_Income statement" xfId="1378" xr:uid="{00000000-0005-0000-0000-0000AD0C0000}"/>
    <cellStyle name="Normal 2 2 2 6 4" xfId="1603" xr:uid="{00000000-0005-0000-0000-0000AE0C0000}"/>
    <cellStyle name="Normal 2 2 2 6_Income statement" xfId="1376" xr:uid="{00000000-0005-0000-0000-0000AF0C0000}"/>
    <cellStyle name="Normal 2 2 2 7" xfId="117" xr:uid="{00000000-0005-0000-0000-0000B00C0000}"/>
    <cellStyle name="Normal 2 2 2 7 2" xfId="191" xr:uid="{00000000-0005-0000-0000-0000B10C0000}"/>
    <cellStyle name="Normal 2 2 2 7 2 2" xfId="1657" xr:uid="{00000000-0005-0000-0000-0000B20C0000}"/>
    <cellStyle name="Normal 2 2 2 7 2_Income statement" xfId="1380" xr:uid="{00000000-0005-0000-0000-0000B30C0000}"/>
    <cellStyle name="Normal 2 2 2 7 3" xfId="192" xr:uid="{00000000-0005-0000-0000-0000B40C0000}"/>
    <cellStyle name="Normal 2 2 2 7 3 2" xfId="1658" xr:uid="{00000000-0005-0000-0000-0000B50C0000}"/>
    <cellStyle name="Normal 2 2 2 7 3_Income statement" xfId="1381" xr:uid="{00000000-0005-0000-0000-0000B60C0000}"/>
    <cellStyle name="Normal 2 2 2 7 4" xfId="1604" xr:uid="{00000000-0005-0000-0000-0000B70C0000}"/>
    <cellStyle name="Normal 2 2 2 7_Income statement" xfId="1379" xr:uid="{00000000-0005-0000-0000-0000B80C0000}"/>
    <cellStyle name="Normal 2 2 2 8" xfId="118" xr:uid="{00000000-0005-0000-0000-0000B90C0000}"/>
    <cellStyle name="Normal 2 2 2 8 2" xfId="193" xr:uid="{00000000-0005-0000-0000-0000BA0C0000}"/>
    <cellStyle name="Normal 2 2 2 8 2 2" xfId="1659" xr:uid="{00000000-0005-0000-0000-0000BB0C0000}"/>
    <cellStyle name="Normal 2 2 2 8 2_Income statement" xfId="1383" xr:uid="{00000000-0005-0000-0000-0000BC0C0000}"/>
    <cellStyle name="Normal 2 2 2 8 3" xfId="194" xr:uid="{00000000-0005-0000-0000-0000BD0C0000}"/>
    <cellStyle name="Normal 2 2 2 8 3 2" xfId="1660" xr:uid="{00000000-0005-0000-0000-0000BE0C0000}"/>
    <cellStyle name="Normal 2 2 2 8 3_Income statement" xfId="1384" xr:uid="{00000000-0005-0000-0000-0000BF0C0000}"/>
    <cellStyle name="Normal 2 2 2 8 4" xfId="1605" xr:uid="{00000000-0005-0000-0000-0000C00C0000}"/>
    <cellStyle name="Normal 2 2 2 8_Income statement" xfId="1382" xr:uid="{00000000-0005-0000-0000-0000C10C0000}"/>
    <cellStyle name="Normal 2 2 2 9" xfId="119" xr:uid="{00000000-0005-0000-0000-0000C20C0000}"/>
    <cellStyle name="Normal 2 2 2 9 2" xfId="195" xr:uid="{00000000-0005-0000-0000-0000C30C0000}"/>
    <cellStyle name="Normal 2 2 2 9 2 2" xfId="1661" xr:uid="{00000000-0005-0000-0000-0000C40C0000}"/>
    <cellStyle name="Normal 2 2 2 9 2_Income statement" xfId="1386" xr:uid="{00000000-0005-0000-0000-0000C50C0000}"/>
    <cellStyle name="Normal 2 2 2 9 3" xfId="196" xr:uid="{00000000-0005-0000-0000-0000C60C0000}"/>
    <cellStyle name="Normal 2 2 2 9 3 2" xfId="1662" xr:uid="{00000000-0005-0000-0000-0000C70C0000}"/>
    <cellStyle name="Normal 2 2 2 9 3_Income statement" xfId="1387" xr:uid="{00000000-0005-0000-0000-0000C80C0000}"/>
    <cellStyle name="Normal 2 2 2 9 4" xfId="1606" xr:uid="{00000000-0005-0000-0000-0000C90C0000}"/>
    <cellStyle name="Normal 2 2 2 9_Income statement" xfId="1385" xr:uid="{00000000-0005-0000-0000-0000CA0C0000}"/>
    <cellStyle name="Normal 2 2 2_Plan2" xfId="3336" xr:uid="{00000000-0005-0000-0000-0000CB0C0000}"/>
    <cellStyle name="Normal 2 2 20" xfId="4178" xr:uid="{00000000-0005-0000-0000-0000CC0C0000}"/>
    <cellStyle name="Normal 2 2 21" xfId="5243" xr:uid="{00000000-0005-0000-0000-0000CD0C0000}"/>
    <cellStyle name="Normal 2 2 22" xfId="5376" xr:uid="{00000000-0005-0000-0000-0000CE0C0000}"/>
    <cellStyle name="Normal 2 2 23" xfId="5440" xr:uid="{00000000-0005-0000-0000-0000CF0C0000}"/>
    <cellStyle name="Normal 2 2 24" xfId="5378" xr:uid="{00000000-0005-0000-0000-0000D00C0000}"/>
    <cellStyle name="Normal 2 2 25" xfId="5271" xr:uid="{00000000-0005-0000-0000-0000D10C0000}"/>
    <cellStyle name="Normal 2 2 26" xfId="5266" xr:uid="{00000000-0005-0000-0000-0000D20C0000}"/>
    <cellStyle name="Normal 2 2 27" xfId="5381" xr:uid="{00000000-0005-0000-0000-0000D30C0000}"/>
    <cellStyle name="Normal 2 2 28" xfId="2822" xr:uid="{00000000-0005-0000-0000-0000D40C0000}"/>
    <cellStyle name="Normal 2 2 29" xfId="3129" xr:uid="{00000000-0005-0000-0000-0000D50C0000}"/>
    <cellStyle name="Normal 2 2 3" xfId="64" xr:uid="{00000000-0005-0000-0000-0000D60C0000}"/>
    <cellStyle name="Normal 2 2 3 10" xfId="2341" xr:uid="{00000000-0005-0000-0000-0000D70C0000}"/>
    <cellStyle name="Normal 2 2 3 11" xfId="3337" xr:uid="{00000000-0005-0000-0000-0000D80C0000}"/>
    <cellStyle name="Normal 2 2 3 2" xfId="197" xr:uid="{00000000-0005-0000-0000-0000D90C0000}"/>
    <cellStyle name="Normal 2 2 3 2 2" xfId="1663" xr:uid="{00000000-0005-0000-0000-0000DA0C0000}"/>
    <cellStyle name="Normal 2 2 3 2 3" xfId="3338" xr:uid="{00000000-0005-0000-0000-0000DB0C0000}"/>
    <cellStyle name="Normal 2 2 3 2_Income statement" xfId="1388" xr:uid="{00000000-0005-0000-0000-0000DC0C0000}"/>
    <cellStyle name="Normal 2 2 3 3" xfId="198" xr:uid="{00000000-0005-0000-0000-0000DD0C0000}"/>
    <cellStyle name="Normal 2 2 3 3 2" xfId="1664" xr:uid="{00000000-0005-0000-0000-0000DE0C0000}"/>
    <cellStyle name="Normal 2 2 3 3 3" xfId="3339" xr:uid="{00000000-0005-0000-0000-0000DF0C0000}"/>
    <cellStyle name="Normal 2 2 3 3_Income statement" xfId="1389" xr:uid="{00000000-0005-0000-0000-0000E00C0000}"/>
    <cellStyle name="Normal 2 2 3 4" xfId="240" xr:uid="{00000000-0005-0000-0000-0000E10C0000}"/>
    <cellStyle name="Normal 2 2 3 4 2" xfId="1696" xr:uid="{00000000-0005-0000-0000-0000E20C0000}"/>
    <cellStyle name="Normal 2 2 3 4 3" xfId="3340" xr:uid="{00000000-0005-0000-0000-0000E30C0000}"/>
    <cellStyle name="Normal 2 2 3 5" xfId="120" xr:uid="{00000000-0005-0000-0000-0000E40C0000}"/>
    <cellStyle name="Normal 2 2 3 5 2" xfId="1607" xr:uid="{00000000-0005-0000-0000-0000E50C0000}"/>
    <cellStyle name="Normal 2 2 3 5_Income statement" xfId="1390" xr:uid="{00000000-0005-0000-0000-0000E60C0000}"/>
    <cellStyle name="Normal 2 2 3 6" xfId="1121" xr:uid="{00000000-0005-0000-0000-0000E70C0000}"/>
    <cellStyle name="Normal 2 2 3 6 2" xfId="2280" xr:uid="{00000000-0005-0000-0000-0000E80C0000}"/>
    <cellStyle name="Normal 2 2 3 7" xfId="1562" xr:uid="{00000000-0005-0000-0000-0000E90C0000}"/>
    <cellStyle name="Normal 2 2 3 8" xfId="2205" xr:uid="{00000000-0005-0000-0000-0000EA0C0000}"/>
    <cellStyle name="Normal 2 2 3 9" xfId="2330" xr:uid="{00000000-0005-0000-0000-0000EB0C0000}"/>
    <cellStyle name="Normal 2 2 3_Plan2" xfId="3341" xr:uid="{00000000-0005-0000-0000-0000EC0C0000}"/>
    <cellStyle name="Normal 2 2 30" xfId="5280" xr:uid="{00000000-0005-0000-0000-0000ED0C0000}"/>
    <cellStyle name="Normal 2 2 4" xfId="72" xr:uid="{00000000-0005-0000-0000-0000EE0C0000}"/>
    <cellStyle name="Normal 2 2 4 10" xfId="1553" xr:uid="{00000000-0005-0000-0000-0000EF0C0000}"/>
    <cellStyle name="Normal 2 2 4 11" xfId="3342" xr:uid="{00000000-0005-0000-0000-0000F00C0000}"/>
    <cellStyle name="Normal 2 2 4 2" xfId="122" xr:uid="{00000000-0005-0000-0000-0000F10C0000}"/>
    <cellStyle name="Normal 2 2 4 2 2" xfId="1609" xr:uid="{00000000-0005-0000-0000-0000F20C0000}"/>
    <cellStyle name="Normal 2 2 4 2 3" xfId="3343" xr:uid="{00000000-0005-0000-0000-0000F30C0000}"/>
    <cellStyle name="Normal 2 2 4 3" xfId="199" xr:uid="{00000000-0005-0000-0000-0000F40C0000}"/>
    <cellStyle name="Normal 2 2 4 3 2" xfId="1665" xr:uid="{00000000-0005-0000-0000-0000F50C0000}"/>
    <cellStyle name="Normal 2 2 4 3 3" xfId="3344" xr:uid="{00000000-0005-0000-0000-0000F60C0000}"/>
    <cellStyle name="Normal 2 2 4 3_Income statement" xfId="1391" xr:uid="{00000000-0005-0000-0000-0000F70C0000}"/>
    <cellStyle name="Normal 2 2 4 4" xfId="200" xr:uid="{00000000-0005-0000-0000-0000F80C0000}"/>
    <cellStyle name="Normal 2 2 4 4 2" xfId="1666" xr:uid="{00000000-0005-0000-0000-0000F90C0000}"/>
    <cellStyle name="Normal 2 2 4 4 3" xfId="3345" xr:uid="{00000000-0005-0000-0000-0000FA0C0000}"/>
    <cellStyle name="Normal 2 2 4 4_Income statement" xfId="1392" xr:uid="{00000000-0005-0000-0000-0000FB0C0000}"/>
    <cellStyle name="Normal 2 2 4 5" xfId="241" xr:uid="{00000000-0005-0000-0000-0000FC0C0000}"/>
    <cellStyle name="Normal 2 2 4 5 2" xfId="1697" xr:uid="{00000000-0005-0000-0000-0000FD0C0000}"/>
    <cellStyle name="Normal 2 2 4 6" xfId="121" xr:uid="{00000000-0005-0000-0000-0000FE0C0000}"/>
    <cellStyle name="Normal 2 2 4 6 2" xfId="1608" xr:uid="{00000000-0005-0000-0000-0000FF0C0000}"/>
    <cellStyle name="Normal 2 2 4 6_Income statement" xfId="1393" xr:uid="{00000000-0005-0000-0000-0000000D0000}"/>
    <cellStyle name="Normal 2 2 4 7" xfId="1122" xr:uid="{00000000-0005-0000-0000-0000010D0000}"/>
    <cellStyle name="Normal 2 2 4 8" xfId="1567" xr:uid="{00000000-0005-0000-0000-0000020D0000}"/>
    <cellStyle name="Normal 2 2 4 9" xfId="2203" xr:uid="{00000000-0005-0000-0000-0000030D0000}"/>
    <cellStyle name="Normal 2 2 4_Plan2" xfId="3346" xr:uid="{00000000-0005-0000-0000-0000040D0000}"/>
    <cellStyle name="Normal 2 2 5" xfId="73" xr:uid="{00000000-0005-0000-0000-0000050D0000}"/>
    <cellStyle name="Normal 2 2 5 2" xfId="242" xr:uid="{00000000-0005-0000-0000-0000060D0000}"/>
    <cellStyle name="Normal 2 2 5 2 2" xfId="1698" xr:uid="{00000000-0005-0000-0000-0000070D0000}"/>
    <cellStyle name="Normal 2 2 5 2 3" xfId="3348" xr:uid="{00000000-0005-0000-0000-0000080D0000}"/>
    <cellStyle name="Normal 2 2 5 3" xfId="123" xr:uid="{00000000-0005-0000-0000-0000090D0000}"/>
    <cellStyle name="Normal 2 2 5 3 2" xfId="1610" xr:uid="{00000000-0005-0000-0000-00000A0D0000}"/>
    <cellStyle name="Normal 2 2 5 3 3" xfId="3349" xr:uid="{00000000-0005-0000-0000-00000B0D0000}"/>
    <cellStyle name="Normal 2 2 5 4" xfId="1568" xr:uid="{00000000-0005-0000-0000-00000C0D0000}"/>
    <cellStyle name="Normal 2 2 5 4 2" xfId="3350" xr:uid="{00000000-0005-0000-0000-00000D0D0000}"/>
    <cellStyle name="Normal 2 2 5 5" xfId="3347" xr:uid="{00000000-0005-0000-0000-00000E0D0000}"/>
    <cellStyle name="Normal 2 2 5_Plan2" xfId="3351" xr:uid="{00000000-0005-0000-0000-00000F0D0000}"/>
    <cellStyle name="Normal 2 2 6" xfId="124" xr:uid="{00000000-0005-0000-0000-0000100D0000}"/>
    <cellStyle name="Normal 2 2 6 2" xfId="1611" xr:uid="{00000000-0005-0000-0000-0000110D0000}"/>
    <cellStyle name="Normal 2 2 6 2 2" xfId="3353" xr:uid="{00000000-0005-0000-0000-0000120D0000}"/>
    <cellStyle name="Normal 2 2 6 3" xfId="3354" xr:uid="{00000000-0005-0000-0000-0000130D0000}"/>
    <cellStyle name="Normal 2 2 6 4" xfId="3355" xr:uid="{00000000-0005-0000-0000-0000140D0000}"/>
    <cellStyle name="Normal 2 2 6 5" xfId="3352" xr:uid="{00000000-0005-0000-0000-0000150D0000}"/>
    <cellStyle name="Normal 2 2 6_Plan2" xfId="3356" xr:uid="{00000000-0005-0000-0000-0000160D0000}"/>
    <cellStyle name="Normal 2 2 7" xfId="125" xr:uid="{00000000-0005-0000-0000-0000170D0000}"/>
    <cellStyle name="Normal 2 2 7 2" xfId="1612" xr:uid="{00000000-0005-0000-0000-0000180D0000}"/>
    <cellStyle name="Normal 2 2 7 2 2" xfId="3358" xr:uid="{00000000-0005-0000-0000-0000190D0000}"/>
    <cellStyle name="Normal 2 2 7 3" xfId="3359" xr:uid="{00000000-0005-0000-0000-00001A0D0000}"/>
    <cellStyle name="Normal 2 2 7 4" xfId="3360" xr:uid="{00000000-0005-0000-0000-00001B0D0000}"/>
    <cellStyle name="Normal 2 2 7 5" xfId="3357" xr:uid="{00000000-0005-0000-0000-00001C0D0000}"/>
    <cellStyle name="Normal 2 2 7_Plan2" xfId="3361" xr:uid="{00000000-0005-0000-0000-00001D0D0000}"/>
    <cellStyle name="Normal 2 2 8" xfId="126" xr:uid="{00000000-0005-0000-0000-00001E0D0000}"/>
    <cellStyle name="Normal 2 2 8 2" xfId="1613" xr:uid="{00000000-0005-0000-0000-00001F0D0000}"/>
    <cellStyle name="Normal 2 2 8 3" xfId="3362" xr:uid="{00000000-0005-0000-0000-0000200D0000}"/>
    <cellStyle name="Normal 2 2 9" xfId="127" xr:uid="{00000000-0005-0000-0000-0000210D0000}"/>
    <cellStyle name="Normal 2 2 9 2" xfId="1614" xr:uid="{00000000-0005-0000-0000-0000220D0000}"/>
    <cellStyle name="Normal 2 2 9 3" xfId="3363" xr:uid="{00000000-0005-0000-0000-0000230D0000}"/>
    <cellStyle name="Normal 2 2_Plan2" xfId="3364" xr:uid="{00000000-0005-0000-0000-0000240D0000}"/>
    <cellStyle name="Normal 2 20" xfId="3316" xr:uid="{00000000-0005-0000-0000-0000250D0000}"/>
    <cellStyle name="Normal 2 21" xfId="5294" xr:uid="{00000000-0005-0000-0000-0000260D0000}"/>
    <cellStyle name="Normal 2 22" xfId="5354" xr:uid="{00000000-0005-0000-0000-0000270D0000}"/>
    <cellStyle name="Normal 2 23" xfId="5304" xr:uid="{00000000-0005-0000-0000-0000280D0000}"/>
    <cellStyle name="Normal 2 24" xfId="5345" xr:uid="{00000000-0005-0000-0000-0000290D0000}"/>
    <cellStyle name="Normal 2 25" xfId="5311" xr:uid="{00000000-0005-0000-0000-00002A0D0000}"/>
    <cellStyle name="Normal 2 26" xfId="3282" xr:uid="{00000000-0005-0000-0000-00002B0D0000}"/>
    <cellStyle name="Normal 2 27" xfId="5314" xr:uid="{00000000-0005-0000-0000-00002C0D0000}"/>
    <cellStyle name="Normal 2 28" xfId="3912" xr:uid="{00000000-0005-0000-0000-00002D0D0000}"/>
    <cellStyle name="Normal 2 29" xfId="5318" xr:uid="{00000000-0005-0000-0000-00002E0D0000}"/>
    <cellStyle name="Normal 2 3" xfId="62" xr:uid="{00000000-0005-0000-0000-00002F0D0000}"/>
    <cellStyle name="Normal 2 3 10" xfId="3366" xr:uid="{00000000-0005-0000-0000-0000300D0000}"/>
    <cellStyle name="Normal 2 3 11" xfId="3365" xr:uid="{00000000-0005-0000-0000-0000310D0000}"/>
    <cellStyle name="Normal 2 3 2" xfId="776" xr:uid="{00000000-0005-0000-0000-0000320D0000}"/>
    <cellStyle name="Normal 2 3 2 2" xfId="1124" xr:uid="{00000000-0005-0000-0000-0000330D0000}"/>
    <cellStyle name="Normal 2 3 2 2 2" xfId="3368" xr:uid="{00000000-0005-0000-0000-0000340D0000}"/>
    <cellStyle name="Normal 2 3 2 3" xfId="2100" xr:uid="{00000000-0005-0000-0000-0000350D0000}"/>
    <cellStyle name="Normal 2 3 2 3 2" xfId="3369" xr:uid="{00000000-0005-0000-0000-0000360D0000}"/>
    <cellStyle name="Normal 2 3 2 4" xfId="2318" xr:uid="{00000000-0005-0000-0000-0000370D0000}"/>
    <cellStyle name="Normal 2 3 2 4 2" xfId="3370" xr:uid="{00000000-0005-0000-0000-0000380D0000}"/>
    <cellStyle name="Normal 2 3 2 5" xfId="2365" xr:uid="{00000000-0005-0000-0000-0000390D0000}"/>
    <cellStyle name="Normal 2 3 2 6" xfId="2310" xr:uid="{00000000-0005-0000-0000-00003A0D0000}"/>
    <cellStyle name="Normal 2 3 2 7" xfId="3367" xr:uid="{00000000-0005-0000-0000-00003B0D0000}"/>
    <cellStyle name="Normal 2 3 2_Plan2" xfId="3371" xr:uid="{00000000-0005-0000-0000-00003C0D0000}"/>
    <cellStyle name="Normal 2 3 3" xfId="1123" xr:uid="{00000000-0005-0000-0000-00003D0D0000}"/>
    <cellStyle name="Normal 2 3 3 2" xfId="2281" xr:uid="{00000000-0005-0000-0000-00003E0D0000}"/>
    <cellStyle name="Normal 2 3 3 3" xfId="3372" xr:uid="{00000000-0005-0000-0000-00003F0D0000}"/>
    <cellStyle name="Normal 2 3 3_Income statement" xfId="1394" xr:uid="{00000000-0005-0000-0000-0000400D0000}"/>
    <cellStyle name="Normal 2 3 4" xfId="3373" xr:uid="{00000000-0005-0000-0000-0000410D0000}"/>
    <cellStyle name="Normal 2 3 5" xfId="3374" xr:uid="{00000000-0005-0000-0000-0000420D0000}"/>
    <cellStyle name="Normal 2 3 6" xfId="3375" xr:uid="{00000000-0005-0000-0000-0000430D0000}"/>
    <cellStyle name="Normal 2 3 7" xfId="3376" xr:uid="{00000000-0005-0000-0000-0000440D0000}"/>
    <cellStyle name="Normal 2 3 8" xfId="3377" xr:uid="{00000000-0005-0000-0000-0000450D0000}"/>
    <cellStyle name="Normal 2 3 9" xfId="3378" xr:uid="{00000000-0005-0000-0000-0000460D0000}"/>
    <cellStyle name="Normal 2 3_21.9.03.10.01 - PATROCINIO - SUITES CAMAROTES" xfId="777" xr:uid="{00000000-0005-0000-0000-0000470D0000}"/>
    <cellStyle name="Normal 2 30" xfId="5425" xr:uid="{00000000-0005-0000-0000-0000480D0000}"/>
    <cellStyle name="Normal 2 31" xfId="5255" xr:uid="{00000000-0005-0000-0000-0000490D0000}"/>
    <cellStyle name="Normal 2 32" xfId="3281" xr:uid="{00000000-0005-0000-0000-00004A0D0000}"/>
    <cellStyle name="Normal 2 33" xfId="5455" xr:uid="{00000000-0005-0000-0000-00004B0D0000}"/>
    <cellStyle name="Normal 2 34" xfId="5419" xr:uid="{00000000-0005-0000-0000-00004C0D0000}"/>
    <cellStyle name="Normal 2 4" xfId="70" xr:uid="{00000000-0005-0000-0000-00004D0D0000}"/>
    <cellStyle name="Normal 2 4 2" xfId="778" xr:uid="{00000000-0005-0000-0000-00004E0D0000}"/>
    <cellStyle name="Normal 2 4 2 2" xfId="2101" xr:uid="{00000000-0005-0000-0000-00004F0D0000}"/>
    <cellStyle name="Normal 2 4 2 3" xfId="3380" xr:uid="{00000000-0005-0000-0000-0000500D0000}"/>
    <cellStyle name="Normal 2 4 3" xfId="1125" xr:uid="{00000000-0005-0000-0000-0000510D0000}"/>
    <cellStyle name="Normal 2 4 3 2" xfId="3381" xr:uid="{00000000-0005-0000-0000-0000520D0000}"/>
    <cellStyle name="Normal 2 4 4" xfId="1565" xr:uid="{00000000-0005-0000-0000-0000530D0000}"/>
    <cellStyle name="Normal 2 4 4 2" xfId="3382" xr:uid="{00000000-0005-0000-0000-0000540D0000}"/>
    <cellStyle name="Normal 2 4 5" xfId="3383" xr:uid="{00000000-0005-0000-0000-0000550D0000}"/>
    <cellStyle name="Normal 2 4 6" xfId="3379" xr:uid="{00000000-0005-0000-0000-0000560D0000}"/>
    <cellStyle name="Normal 2 4_21.9.03.10.01 - PATROCINIO - SUITES CAMAROTES" xfId="779" xr:uid="{00000000-0005-0000-0000-0000570D0000}"/>
    <cellStyle name="Normal 2 5" xfId="71" xr:uid="{00000000-0005-0000-0000-0000580D0000}"/>
    <cellStyle name="Normal 2 5 10" xfId="5427" xr:uid="{00000000-0005-0000-0000-0000590D0000}"/>
    <cellStyle name="Normal 2 5 2" xfId="128" xr:uid="{00000000-0005-0000-0000-00005A0D0000}"/>
    <cellStyle name="Normal 2 5 2 10" xfId="5399" xr:uid="{00000000-0005-0000-0000-00005B0D0000}"/>
    <cellStyle name="Normal 2 5 2 2" xfId="201" xr:uid="{00000000-0005-0000-0000-00005C0D0000}"/>
    <cellStyle name="Normal 2 5 2 2 2" xfId="1667" xr:uid="{00000000-0005-0000-0000-00005D0D0000}"/>
    <cellStyle name="Normal 2 5 2 2_Income statement" xfId="1396" xr:uid="{00000000-0005-0000-0000-00005E0D0000}"/>
    <cellStyle name="Normal 2 5 2 3" xfId="202" xr:uid="{00000000-0005-0000-0000-00005F0D0000}"/>
    <cellStyle name="Normal 2 5 2 3 2" xfId="1668" xr:uid="{00000000-0005-0000-0000-0000600D0000}"/>
    <cellStyle name="Normal 2 5 2 3_Income statement" xfId="1397" xr:uid="{00000000-0005-0000-0000-0000610D0000}"/>
    <cellStyle name="Normal 2 5 2 4" xfId="1615" xr:uid="{00000000-0005-0000-0000-0000620D0000}"/>
    <cellStyle name="Normal 2 5 2 5" xfId="3385" xr:uid="{00000000-0005-0000-0000-0000630D0000}"/>
    <cellStyle name="Normal 2 5 2 6" xfId="5317" xr:uid="{00000000-0005-0000-0000-0000640D0000}"/>
    <cellStyle name="Normal 2 5 2 7" xfId="5341" xr:uid="{00000000-0005-0000-0000-0000650D0000}"/>
    <cellStyle name="Normal 2 5 2 8" xfId="5319" xr:uid="{00000000-0005-0000-0000-0000660D0000}"/>
    <cellStyle name="Normal 2 5 2 9" xfId="5452" xr:uid="{00000000-0005-0000-0000-0000670D0000}"/>
    <cellStyle name="Normal 2 5 2_Income statement" xfId="1395" xr:uid="{00000000-0005-0000-0000-0000680D0000}"/>
    <cellStyle name="Normal 2 5 3" xfId="1126" xr:uid="{00000000-0005-0000-0000-0000690D0000}"/>
    <cellStyle name="Normal 2 5 3 2" xfId="3386" xr:uid="{00000000-0005-0000-0000-00006A0D0000}"/>
    <cellStyle name="Normal 2 5 4" xfId="1566" xr:uid="{00000000-0005-0000-0000-00006B0D0000}"/>
    <cellStyle name="Normal 2 5 4 2" xfId="3387" xr:uid="{00000000-0005-0000-0000-00006C0D0000}"/>
    <cellStyle name="Normal 2 5 5" xfId="2204" xr:uid="{00000000-0005-0000-0000-00006D0D0000}"/>
    <cellStyle name="Normal 2 5 5 2" xfId="3388" xr:uid="{00000000-0005-0000-0000-00006E0D0000}"/>
    <cellStyle name="Normal 2 5 6" xfId="2329" xr:uid="{00000000-0005-0000-0000-00006F0D0000}"/>
    <cellStyle name="Normal 2 5 7" xfId="2264" xr:uid="{00000000-0005-0000-0000-0000700D0000}"/>
    <cellStyle name="Normal 2 5 8" xfId="3384" xr:uid="{00000000-0005-0000-0000-0000710D0000}"/>
    <cellStyle name="Normal 2 5 9" xfId="5316" xr:uid="{00000000-0005-0000-0000-0000720D0000}"/>
    <cellStyle name="Normal 2 5_21.9.03.10.01 - PATROCINIO - SUITES CAMAROTES" xfId="780" xr:uid="{00000000-0005-0000-0000-0000730D0000}"/>
    <cellStyle name="Normal 2 6" xfId="129" xr:uid="{00000000-0005-0000-0000-0000740D0000}"/>
    <cellStyle name="Normal 2 6 2" xfId="203" xr:uid="{00000000-0005-0000-0000-0000750D0000}"/>
    <cellStyle name="Normal 2 6 2 2" xfId="1669" xr:uid="{00000000-0005-0000-0000-0000760D0000}"/>
    <cellStyle name="Normal 2 6 2 3" xfId="3390" xr:uid="{00000000-0005-0000-0000-0000770D0000}"/>
    <cellStyle name="Normal 2 6 2_Income statement" xfId="1399" xr:uid="{00000000-0005-0000-0000-0000780D0000}"/>
    <cellStyle name="Normal 2 6 3" xfId="204" xr:uid="{00000000-0005-0000-0000-0000790D0000}"/>
    <cellStyle name="Normal 2 6 3 2" xfId="1670" xr:uid="{00000000-0005-0000-0000-00007A0D0000}"/>
    <cellStyle name="Normal 2 6 3_Income statement" xfId="1400" xr:uid="{00000000-0005-0000-0000-00007B0D0000}"/>
    <cellStyle name="Normal 2 6 4" xfId="356" xr:uid="{00000000-0005-0000-0000-00007C0D0000}"/>
    <cellStyle name="Normal 2 6 4 2" xfId="1763" xr:uid="{00000000-0005-0000-0000-00007D0D0000}"/>
    <cellStyle name="Normal 2 6 4 3" xfId="3391" xr:uid="{00000000-0005-0000-0000-00007E0D0000}"/>
    <cellStyle name="Normal 2 6 5" xfId="1127" xr:uid="{00000000-0005-0000-0000-00007F0D0000}"/>
    <cellStyle name="Normal 2 6 6" xfId="1616" xr:uid="{00000000-0005-0000-0000-0000800D0000}"/>
    <cellStyle name="Normal 2 6 7" xfId="3389" xr:uid="{00000000-0005-0000-0000-0000810D0000}"/>
    <cellStyle name="Normal 2 6_Income statement" xfId="1398" xr:uid="{00000000-0005-0000-0000-0000820D0000}"/>
    <cellStyle name="Normal 2 7" xfId="130" xr:uid="{00000000-0005-0000-0000-0000830D0000}"/>
    <cellStyle name="Normal 2 7 10" xfId="5451" xr:uid="{00000000-0005-0000-0000-0000840D0000}"/>
    <cellStyle name="Normal 2 7 2" xfId="205" xr:uid="{00000000-0005-0000-0000-0000850D0000}"/>
    <cellStyle name="Normal 2 7 2 2" xfId="1671" xr:uid="{00000000-0005-0000-0000-0000860D0000}"/>
    <cellStyle name="Normal 2 7 2 3" xfId="3393" xr:uid="{00000000-0005-0000-0000-0000870D0000}"/>
    <cellStyle name="Normal 2 7 2_Income statement" xfId="1401" xr:uid="{00000000-0005-0000-0000-0000880D0000}"/>
    <cellStyle name="Normal 2 7 3" xfId="206" xr:uid="{00000000-0005-0000-0000-0000890D0000}"/>
    <cellStyle name="Normal 2 7 3 2" xfId="1672" xr:uid="{00000000-0005-0000-0000-00008A0D0000}"/>
    <cellStyle name="Normal 2 7 3 3" xfId="3394" xr:uid="{00000000-0005-0000-0000-00008B0D0000}"/>
    <cellStyle name="Normal 2 7 3_Income statement" xfId="1402" xr:uid="{00000000-0005-0000-0000-00008C0D0000}"/>
    <cellStyle name="Normal 2 7 4" xfId="359" xr:uid="{00000000-0005-0000-0000-00008D0D0000}"/>
    <cellStyle name="Normal 2 7 4 2" xfId="1766" xr:uid="{00000000-0005-0000-0000-00008E0D0000}"/>
    <cellStyle name="Normal 2 7 4 3" xfId="3395" xr:uid="{00000000-0005-0000-0000-00008F0D0000}"/>
    <cellStyle name="Normal 2 7 5" xfId="1128" xr:uid="{00000000-0005-0000-0000-0000900D0000}"/>
    <cellStyle name="Normal 2 7 5 2" xfId="3396" xr:uid="{00000000-0005-0000-0000-0000910D0000}"/>
    <cellStyle name="Normal 2 7 6" xfId="1617" xr:uid="{00000000-0005-0000-0000-0000920D0000}"/>
    <cellStyle name="Normal 2 7 7" xfId="3392" xr:uid="{00000000-0005-0000-0000-0000930D0000}"/>
    <cellStyle name="Normal 2 7 8" xfId="5321" xr:uid="{00000000-0005-0000-0000-0000940D0000}"/>
    <cellStyle name="Normal 2 7 9" xfId="5426" xr:uid="{00000000-0005-0000-0000-0000950D0000}"/>
    <cellStyle name="Normal 2 7_21.9.03.10.01 - PATROCINIO - SUITES CAMAROTES" xfId="781" xr:uid="{00000000-0005-0000-0000-0000960D0000}"/>
    <cellStyle name="Normal 2 8" xfId="131" xr:uid="{00000000-0005-0000-0000-0000970D0000}"/>
    <cellStyle name="Normal 2 8 2" xfId="207" xr:uid="{00000000-0005-0000-0000-0000980D0000}"/>
    <cellStyle name="Normal 2 8 2 2" xfId="1673" xr:uid="{00000000-0005-0000-0000-0000990D0000}"/>
    <cellStyle name="Normal 2 8 2 3" xfId="3398" xr:uid="{00000000-0005-0000-0000-00009A0D0000}"/>
    <cellStyle name="Normal 2 8 2_Income statement" xfId="1404" xr:uid="{00000000-0005-0000-0000-00009B0D0000}"/>
    <cellStyle name="Normal 2 8 3" xfId="208" xr:uid="{00000000-0005-0000-0000-00009C0D0000}"/>
    <cellStyle name="Normal 2 8 3 2" xfId="1674" xr:uid="{00000000-0005-0000-0000-00009D0D0000}"/>
    <cellStyle name="Normal 2 8 3 3" xfId="3399" xr:uid="{00000000-0005-0000-0000-00009E0D0000}"/>
    <cellStyle name="Normal 2 8 3_Income statement" xfId="1405" xr:uid="{00000000-0005-0000-0000-00009F0D0000}"/>
    <cellStyle name="Normal 2 8 4" xfId="362" xr:uid="{00000000-0005-0000-0000-0000A00D0000}"/>
    <cellStyle name="Normal 2 8 4 2" xfId="1769" xr:uid="{00000000-0005-0000-0000-0000A10D0000}"/>
    <cellStyle name="Normal 2 8 4 3" xfId="3400" xr:uid="{00000000-0005-0000-0000-0000A20D0000}"/>
    <cellStyle name="Normal 2 8 5" xfId="1129" xr:uid="{00000000-0005-0000-0000-0000A30D0000}"/>
    <cellStyle name="Normal 2 8 6" xfId="1618" xr:uid="{00000000-0005-0000-0000-0000A40D0000}"/>
    <cellStyle name="Normal 2 8 7" xfId="3397" xr:uid="{00000000-0005-0000-0000-0000A50D0000}"/>
    <cellStyle name="Normal 2 8_Income statement" xfId="1403" xr:uid="{00000000-0005-0000-0000-0000A60D0000}"/>
    <cellStyle name="Normal 2 9" xfId="132" xr:uid="{00000000-0005-0000-0000-0000A70D0000}"/>
    <cellStyle name="Normal 2 9 2" xfId="209" xr:uid="{00000000-0005-0000-0000-0000A80D0000}"/>
    <cellStyle name="Normal 2 9 2 2" xfId="1675" xr:uid="{00000000-0005-0000-0000-0000A90D0000}"/>
    <cellStyle name="Normal 2 9 2 3" xfId="3402" xr:uid="{00000000-0005-0000-0000-0000AA0D0000}"/>
    <cellStyle name="Normal 2 9 2_Income statement" xfId="1407" xr:uid="{00000000-0005-0000-0000-0000AB0D0000}"/>
    <cellStyle name="Normal 2 9 3" xfId="210" xr:uid="{00000000-0005-0000-0000-0000AC0D0000}"/>
    <cellStyle name="Normal 2 9 3 2" xfId="1676" xr:uid="{00000000-0005-0000-0000-0000AD0D0000}"/>
    <cellStyle name="Normal 2 9 3 3" xfId="3403" xr:uid="{00000000-0005-0000-0000-0000AE0D0000}"/>
    <cellStyle name="Normal 2 9 3_Income statement" xfId="1408" xr:uid="{00000000-0005-0000-0000-0000AF0D0000}"/>
    <cellStyle name="Normal 2 9 4" xfId="360" xr:uid="{00000000-0005-0000-0000-0000B00D0000}"/>
    <cellStyle name="Normal 2 9 4 2" xfId="1767" xr:uid="{00000000-0005-0000-0000-0000B10D0000}"/>
    <cellStyle name="Normal 2 9 4 3" xfId="3404" xr:uid="{00000000-0005-0000-0000-0000B20D0000}"/>
    <cellStyle name="Normal 2 9 5" xfId="1130" xr:uid="{00000000-0005-0000-0000-0000B30D0000}"/>
    <cellStyle name="Normal 2 9 6" xfId="1619" xr:uid="{00000000-0005-0000-0000-0000B40D0000}"/>
    <cellStyle name="Normal 2 9 7" xfId="3401" xr:uid="{00000000-0005-0000-0000-0000B50D0000}"/>
    <cellStyle name="Normal 2 9_Income statement" xfId="1406" xr:uid="{00000000-0005-0000-0000-0000B60D0000}"/>
    <cellStyle name="Normal 2_Income statement" xfId="1340" xr:uid="{00000000-0005-0000-0000-0000B70D0000}"/>
    <cellStyle name="Normal 20" xfId="233" xr:uid="{00000000-0005-0000-0000-0000B80D0000}"/>
    <cellStyle name="Normal 20 2" xfId="1689" xr:uid="{00000000-0005-0000-0000-0000B90D0000}"/>
    <cellStyle name="Normal 20 3" xfId="3405" xr:uid="{00000000-0005-0000-0000-0000BA0D0000}"/>
    <cellStyle name="Normal 20_Income statement" xfId="1409" xr:uid="{00000000-0005-0000-0000-0000BB0D0000}"/>
    <cellStyle name="Normal 21" xfId="234" xr:uid="{00000000-0005-0000-0000-0000BC0D0000}"/>
    <cellStyle name="Normal 21 2" xfId="1690" xr:uid="{00000000-0005-0000-0000-0000BD0D0000}"/>
    <cellStyle name="Normal 21 3" xfId="3406" xr:uid="{00000000-0005-0000-0000-0000BE0D0000}"/>
    <cellStyle name="Normal 21_Income statement" xfId="1410" xr:uid="{00000000-0005-0000-0000-0000BF0D0000}"/>
    <cellStyle name="Normal 22" xfId="235" xr:uid="{00000000-0005-0000-0000-0000C00D0000}"/>
    <cellStyle name="Normal 22 2" xfId="1691" xr:uid="{00000000-0005-0000-0000-0000C10D0000}"/>
    <cellStyle name="Normal 22 3" xfId="3407" xr:uid="{00000000-0005-0000-0000-0000C20D0000}"/>
    <cellStyle name="Normal 22_Income statement" xfId="1411" xr:uid="{00000000-0005-0000-0000-0000C30D0000}"/>
    <cellStyle name="Normal 23" xfId="782" xr:uid="{00000000-0005-0000-0000-0000C40D0000}"/>
    <cellStyle name="Normal 23 2" xfId="2102" xr:uid="{00000000-0005-0000-0000-0000C50D0000}"/>
    <cellStyle name="Normal 23 3" xfId="3408" xr:uid="{00000000-0005-0000-0000-0000C60D0000}"/>
    <cellStyle name="Normal 23_Income statement" xfId="1412" xr:uid="{00000000-0005-0000-0000-0000C70D0000}"/>
    <cellStyle name="Normal 24" xfId="783" xr:uid="{00000000-0005-0000-0000-0000C80D0000}"/>
    <cellStyle name="Normal 24 2" xfId="2103" xr:uid="{00000000-0005-0000-0000-0000C90D0000}"/>
    <cellStyle name="Normal 24 3" xfId="3409" xr:uid="{00000000-0005-0000-0000-0000CA0D0000}"/>
    <cellStyle name="Normal 24_Income statement" xfId="1413" xr:uid="{00000000-0005-0000-0000-0000CB0D0000}"/>
    <cellStyle name="Normal 25" xfId="784" xr:uid="{00000000-0005-0000-0000-0000CC0D0000}"/>
    <cellStyle name="Normal 25 2" xfId="2104" xr:uid="{00000000-0005-0000-0000-0000CD0D0000}"/>
    <cellStyle name="Normal 25 3" xfId="3410" xr:uid="{00000000-0005-0000-0000-0000CE0D0000}"/>
    <cellStyle name="Normal 25_Income statement" xfId="1414" xr:uid="{00000000-0005-0000-0000-0000CF0D0000}"/>
    <cellStyle name="Normal 26" xfId="785" xr:uid="{00000000-0005-0000-0000-0000D00D0000}"/>
    <cellStyle name="Normal 26 2" xfId="2105" xr:uid="{00000000-0005-0000-0000-0000D10D0000}"/>
    <cellStyle name="Normal 26 3" xfId="3411" xr:uid="{00000000-0005-0000-0000-0000D20D0000}"/>
    <cellStyle name="Normal 26_Income statement" xfId="1415" xr:uid="{00000000-0005-0000-0000-0000D30D0000}"/>
    <cellStyle name="Normal 27" xfId="786" xr:uid="{00000000-0005-0000-0000-0000D40D0000}"/>
    <cellStyle name="Normal 27 2" xfId="2106" xr:uid="{00000000-0005-0000-0000-0000D50D0000}"/>
    <cellStyle name="Normal 27 3" xfId="3412" xr:uid="{00000000-0005-0000-0000-0000D60D0000}"/>
    <cellStyle name="Normal 27_Income statement" xfId="1416" xr:uid="{00000000-0005-0000-0000-0000D70D0000}"/>
    <cellStyle name="Normal 28" xfId="1508" xr:uid="{00000000-0005-0000-0000-0000D80D0000}"/>
    <cellStyle name="Normal 28 2" xfId="4734" xr:uid="{00000000-0005-0000-0000-0000D90D0000}"/>
    <cellStyle name="Normal 28 3" xfId="3413" xr:uid="{00000000-0005-0000-0000-0000DA0D0000}"/>
    <cellStyle name="Normal 29" xfId="2267" xr:uid="{00000000-0005-0000-0000-0000DB0D0000}"/>
    <cellStyle name="Normal 3" xfId="45" xr:uid="{00000000-0005-0000-0000-0000DC0D0000}"/>
    <cellStyle name="Normal 3 10" xfId="1759" xr:uid="{00000000-0005-0000-0000-0000DD0D0000}"/>
    <cellStyle name="Normal 3 11" xfId="3414" xr:uid="{00000000-0005-0000-0000-0000DE0D0000}"/>
    <cellStyle name="Normal 3 2" xfId="54" xr:uid="{00000000-0005-0000-0000-0000DF0D0000}"/>
    <cellStyle name="Normal 3 2 2" xfId="239" xr:uid="{00000000-0005-0000-0000-0000E00D0000}"/>
    <cellStyle name="Normal 3 2 2 2" xfId="1131" xr:uid="{00000000-0005-0000-0000-0000E10D0000}"/>
    <cellStyle name="Normal 3 2 2 2 2" xfId="2283" xr:uid="{00000000-0005-0000-0000-0000E20D0000}"/>
    <cellStyle name="Normal 3 2 2 2 3" xfId="3417" xr:uid="{00000000-0005-0000-0000-0000E30D0000}"/>
    <cellStyle name="Normal 3 2 2 3" xfId="1695" xr:uid="{00000000-0005-0000-0000-0000E40D0000}"/>
    <cellStyle name="Normal 3 2 2 3 2" xfId="3418" xr:uid="{00000000-0005-0000-0000-0000E50D0000}"/>
    <cellStyle name="Normal 3 2 2 4" xfId="3419" xr:uid="{00000000-0005-0000-0000-0000E60D0000}"/>
    <cellStyle name="Normal 3 2 2 5" xfId="3416" xr:uid="{00000000-0005-0000-0000-0000E70D0000}"/>
    <cellStyle name="Normal 3 2 2_Income statement" xfId="1417" xr:uid="{00000000-0005-0000-0000-0000E80D0000}"/>
    <cellStyle name="Normal 3 2 3" xfId="133" xr:uid="{00000000-0005-0000-0000-0000E90D0000}"/>
    <cellStyle name="Normal 3 2 3 2" xfId="1620" xr:uid="{00000000-0005-0000-0000-0000EA0D0000}"/>
    <cellStyle name="Normal 3 2 3 2 2" xfId="3421" xr:uid="{00000000-0005-0000-0000-0000EB0D0000}"/>
    <cellStyle name="Normal 3 2 3 3" xfId="3422" xr:uid="{00000000-0005-0000-0000-0000EC0D0000}"/>
    <cellStyle name="Normal 3 2 3 4" xfId="3423" xr:uid="{00000000-0005-0000-0000-0000ED0D0000}"/>
    <cellStyle name="Normal 3 2 3 5" xfId="3420" xr:uid="{00000000-0005-0000-0000-0000EE0D0000}"/>
    <cellStyle name="Normal 3 2 3_Plan2" xfId="3424" xr:uid="{00000000-0005-0000-0000-0000EF0D0000}"/>
    <cellStyle name="Normal 3 2 4" xfId="1132" xr:uid="{00000000-0005-0000-0000-0000F00D0000}"/>
    <cellStyle name="Normal 3 2 4 2" xfId="2284" xr:uid="{00000000-0005-0000-0000-0000F10D0000}"/>
    <cellStyle name="Normal 3 2 4 3" xfId="3425" xr:uid="{00000000-0005-0000-0000-0000F20D0000}"/>
    <cellStyle name="Normal 3 2 5" xfId="1133" xr:uid="{00000000-0005-0000-0000-0000F30D0000}"/>
    <cellStyle name="Normal 3 2 5 2" xfId="2285" xr:uid="{00000000-0005-0000-0000-0000F40D0000}"/>
    <cellStyle name="Normal 3 2 5 3" xfId="3426" xr:uid="{00000000-0005-0000-0000-0000F50D0000}"/>
    <cellStyle name="Normal 3 2 6" xfId="1134" xr:uid="{00000000-0005-0000-0000-0000F60D0000}"/>
    <cellStyle name="Normal 3 2 6 2" xfId="2286" xr:uid="{00000000-0005-0000-0000-0000F70D0000}"/>
    <cellStyle name="Normal 3 2 6 3" xfId="3427" xr:uid="{00000000-0005-0000-0000-0000F80D0000}"/>
    <cellStyle name="Normal 3 2 7" xfId="1558" xr:uid="{00000000-0005-0000-0000-0000F90D0000}"/>
    <cellStyle name="Normal 3 2 8" xfId="3415" xr:uid="{00000000-0005-0000-0000-0000FA0D0000}"/>
    <cellStyle name="Normal 3 2_21.9.03.10.01 - PATROCINIO - SUITES CAMAROTES" xfId="787" xr:uid="{00000000-0005-0000-0000-0000FB0D0000}"/>
    <cellStyle name="Normal 3 3" xfId="60" xr:uid="{00000000-0005-0000-0000-0000FC0D0000}"/>
    <cellStyle name="Normal 3 3 2" xfId="788" xr:uid="{00000000-0005-0000-0000-0000FD0D0000}"/>
    <cellStyle name="Normal 3 3 2 2" xfId="2107" xr:uid="{00000000-0005-0000-0000-0000FE0D0000}"/>
    <cellStyle name="Normal 3 3 2 3" xfId="3429" xr:uid="{00000000-0005-0000-0000-0000FF0D0000}"/>
    <cellStyle name="Normal 3 3 3" xfId="789" xr:uid="{00000000-0005-0000-0000-0000000E0000}"/>
    <cellStyle name="Normal 3 3 3 2" xfId="2108" xr:uid="{00000000-0005-0000-0000-0000010E0000}"/>
    <cellStyle name="Normal 3 3 3 3" xfId="3430" xr:uid="{00000000-0005-0000-0000-0000020E0000}"/>
    <cellStyle name="Normal 3 3 4" xfId="1100" xr:uid="{00000000-0005-0000-0000-0000030E0000}"/>
    <cellStyle name="Normal 3 3 4 2" xfId="2273" xr:uid="{00000000-0005-0000-0000-0000040E0000}"/>
    <cellStyle name="Normal 3 3 4 3" xfId="3431" xr:uid="{00000000-0005-0000-0000-0000050E0000}"/>
    <cellStyle name="Normal 3 3 5" xfId="1560" xr:uid="{00000000-0005-0000-0000-0000060E0000}"/>
    <cellStyle name="Normal 3 3 5 2" xfId="3432" xr:uid="{00000000-0005-0000-0000-0000070E0000}"/>
    <cellStyle name="Normal 3 3 6" xfId="3433" xr:uid="{00000000-0005-0000-0000-0000080E0000}"/>
    <cellStyle name="Normal 3 3 7" xfId="3428" xr:uid="{00000000-0005-0000-0000-0000090E0000}"/>
    <cellStyle name="Normal 3 3_21.9.03.10.01 - PATROCINIO - SUITES CAMAROTES" xfId="790" xr:uid="{00000000-0005-0000-0000-00000A0E0000}"/>
    <cellStyle name="Normal 3 4" xfId="237" xr:uid="{00000000-0005-0000-0000-00000B0E0000}"/>
    <cellStyle name="Normal 3 4 2" xfId="791" xr:uid="{00000000-0005-0000-0000-00000C0E0000}"/>
    <cellStyle name="Normal 3 4 2 2" xfId="2109" xr:uid="{00000000-0005-0000-0000-00000D0E0000}"/>
    <cellStyle name="Normal 3 4 2 3" xfId="3435" xr:uid="{00000000-0005-0000-0000-00000E0E0000}"/>
    <cellStyle name="Normal 3 4 3" xfId="792" xr:uid="{00000000-0005-0000-0000-00000F0E0000}"/>
    <cellStyle name="Normal 3 4 3 2" xfId="2110" xr:uid="{00000000-0005-0000-0000-0000100E0000}"/>
    <cellStyle name="Normal 3 4 3 3" xfId="3436" xr:uid="{00000000-0005-0000-0000-0000110E0000}"/>
    <cellStyle name="Normal 3 4 4" xfId="1135" xr:uid="{00000000-0005-0000-0000-0000120E0000}"/>
    <cellStyle name="Normal 3 4 4 2" xfId="3437" xr:uid="{00000000-0005-0000-0000-0000130E0000}"/>
    <cellStyle name="Normal 3 4 5" xfId="1693" xr:uid="{00000000-0005-0000-0000-0000140E0000}"/>
    <cellStyle name="Normal 3 4 5 2" xfId="3438" xr:uid="{00000000-0005-0000-0000-0000150E0000}"/>
    <cellStyle name="Normal 3 4 6" xfId="2282" xr:uid="{00000000-0005-0000-0000-0000160E0000}"/>
    <cellStyle name="Normal 3 4 6 2" xfId="3439" xr:uid="{00000000-0005-0000-0000-0000170E0000}"/>
    <cellStyle name="Normal 3 4 7" xfId="1564" xr:uid="{00000000-0005-0000-0000-0000180E0000}"/>
    <cellStyle name="Normal 3 4 8" xfId="1963" xr:uid="{00000000-0005-0000-0000-0000190E0000}"/>
    <cellStyle name="Normal 3 4 9" xfId="3434" xr:uid="{00000000-0005-0000-0000-00001A0E0000}"/>
    <cellStyle name="Normal 3 4_21.9.03.10.01 - PATROCINIO - SUITES CAMAROTES" xfId="793" xr:uid="{00000000-0005-0000-0000-00001B0E0000}"/>
    <cellStyle name="Normal 3 5" xfId="794" xr:uid="{00000000-0005-0000-0000-00001C0E0000}"/>
    <cellStyle name="Normal 3 5 2" xfId="795" xr:uid="{00000000-0005-0000-0000-00001D0E0000}"/>
    <cellStyle name="Normal 3 5 2 2" xfId="2112" xr:uid="{00000000-0005-0000-0000-00001E0E0000}"/>
    <cellStyle name="Normal 3 5 2 3" xfId="3441" xr:uid="{00000000-0005-0000-0000-00001F0E0000}"/>
    <cellStyle name="Normal 3 5 3" xfId="796" xr:uid="{00000000-0005-0000-0000-0000200E0000}"/>
    <cellStyle name="Normal 3 5 3 2" xfId="2113" xr:uid="{00000000-0005-0000-0000-0000210E0000}"/>
    <cellStyle name="Normal 3 5 3 3" xfId="3442" xr:uid="{00000000-0005-0000-0000-0000220E0000}"/>
    <cellStyle name="Normal 3 5 4" xfId="1136" xr:uid="{00000000-0005-0000-0000-0000230E0000}"/>
    <cellStyle name="Normal 3 5 4 2" xfId="3443" xr:uid="{00000000-0005-0000-0000-0000240E0000}"/>
    <cellStyle name="Normal 3 5 5" xfId="2111" xr:uid="{00000000-0005-0000-0000-0000250E0000}"/>
    <cellStyle name="Normal 3 5 5 2" xfId="3444" xr:uid="{00000000-0005-0000-0000-0000260E0000}"/>
    <cellStyle name="Normal 3 5 6" xfId="2319" xr:uid="{00000000-0005-0000-0000-0000270E0000}"/>
    <cellStyle name="Normal 3 5 6 2" xfId="3445" xr:uid="{00000000-0005-0000-0000-0000280E0000}"/>
    <cellStyle name="Normal 3 5 7" xfId="2202" xr:uid="{00000000-0005-0000-0000-0000290E0000}"/>
    <cellStyle name="Normal 3 5 8" xfId="2343" xr:uid="{00000000-0005-0000-0000-00002A0E0000}"/>
    <cellStyle name="Normal 3 5 9" xfId="3440" xr:uid="{00000000-0005-0000-0000-00002B0E0000}"/>
    <cellStyle name="Normal 3 5_21.9.03.10.01 - PATROCINIO - SUITES CAMAROTES" xfId="797" xr:uid="{00000000-0005-0000-0000-00002C0E0000}"/>
    <cellStyle name="Normal 3 6" xfId="798" xr:uid="{00000000-0005-0000-0000-00002D0E0000}"/>
    <cellStyle name="Normal 3 6 2" xfId="1137" xr:uid="{00000000-0005-0000-0000-00002E0E0000}"/>
    <cellStyle name="Normal 3 6 2 2" xfId="3447" xr:uid="{00000000-0005-0000-0000-00002F0E0000}"/>
    <cellStyle name="Normal 3 6 3" xfId="2114" xr:uid="{00000000-0005-0000-0000-0000300E0000}"/>
    <cellStyle name="Normal 3 6 3 2" xfId="3448" xr:uid="{00000000-0005-0000-0000-0000310E0000}"/>
    <cellStyle name="Normal 3 6 4" xfId="2320" xr:uid="{00000000-0005-0000-0000-0000320E0000}"/>
    <cellStyle name="Normal 3 6 4 2" xfId="3449" xr:uid="{00000000-0005-0000-0000-0000330E0000}"/>
    <cellStyle name="Normal 3 6 5" xfId="1714" xr:uid="{00000000-0005-0000-0000-0000340E0000}"/>
    <cellStyle name="Normal 3 6 6" xfId="2305" xr:uid="{00000000-0005-0000-0000-0000350E0000}"/>
    <cellStyle name="Normal 3 6 7" xfId="3446" xr:uid="{00000000-0005-0000-0000-0000360E0000}"/>
    <cellStyle name="Normal 3 6_Income statement" xfId="1418" xr:uid="{00000000-0005-0000-0000-0000370E0000}"/>
    <cellStyle name="Normal 3 7" xfId="1138" xr:uid="{00000000-0005-0000-0000-0000380E0000}"/>
    <cellStyle name="Normal 3 8" xfId="1139" xr:uid="{00000000-0005-0000-0000-0000390E0000}"/>
    <cellStyle name="Normal 3 8 2" xfId="2289" xr:uid="{00000000-0005-0000-0000-00003A0E0000}"/>
    <cellStyle name="Normal 3 8 3" xfId="3450" xr:uid="{00000000-0005-0000-0000-00003B0E0000}"/>
    <cellStyle name="Normal 3 8_Income statement" xfId="1419" xr:uid="{00000000-0005-0000-0000-00003C0E0000}"/>
    <cellStyle name="Normal 3 9" xfId="1555" xr:uid="{00000000-0005-0000-0000-00003D0E0000}"/>
    <cellStyle name="Normal 30" xfId="2334" xr:uid="{00000000-0005-0000-0000-00003E0E0000}"/>
    <cellStyle name="Normal 31" xfId="2336" xr:uid="{00000000-0005-0000-0000-00003F0E0000}"/>
    <cellStyle name="Normal 32" xfId="2420" xr:uid="{00000000-0005-0000-0000-0000400E0000}"/>
    <cellStyle name="Normal 33" xfId="4179" xr:uid="{00000000-0005-0000-0000-0000410E0000}"/>
    <cellStyle name="Normal 34" xfId="5393" xr:uid="{00000000-0005-0000-0000-0000420E0000}"/>
    <cellStyle name="Normal 35" xfId="5409" xr:uid="{00000000-0005-0000-0000-0000430E0000}"/>
    <cellStyle name="Normal 36" xfId="5367" xr:uid="{00000000-0005-0000-0000-0000440E0000}"/>
    <cellStyle name="Normal 37" xfId="5377" xr:uid="{00000000-0005-0000-0000-0000450E0000}"/>
    <cellStyle name="Normal 38" xfId="5273" xr:uid="{00000000-0005-0000-0000-0000460E0000}"/>
    <cellStyle name="Normal 39" xfId="5267" xr:uid="{00000000-0005-0000-0000-0000470E0000}"/>
    <cellStyle name="Normal 4" xfId="53" xr:uid="{00000000-0005-0000-0000-0000480E0000}"/>
    <cellStyle name="Normal 4 2" xfId="134" xr:uid="{00000000-0005-0000-0000-0000490E0000}"/>
    <cellStyle name="Normal 4 2 10" xfId="5329" xr:uid="{00000000-0005-0000-0000-00004A0E0000}"/>
    <cellStyle name="Normal 4 2 2" xfId="799" xr:uid="{00000000-0005-0000-0000-00004B0E0000}"/>
    <cellStyle name="Normal 4 2 2 2" xfId="1141" xr:uid="{00000000-0005-0000-0000-00004C0E0000}"/>
    <cellStyle name="Normal 4 2 2 2 2" xfId="2291" xr:uid="{00000000-0005-0000-0000-00004D0E0000}"/>
    <cellStyle name="Normal 4 2 2 2 3" xfId="3454" xr:uid="{00000000-0005-0000-0000-00004E0E0000}"/>
    <cellStyle name="Normal 4 2 2 3" xfId="2115" xr:uid="{00000000-0005-0000-0000-00004F0E0000}"/>
    <cellStyle name="Normal 4 2 2 3 2" xfId="3455" xr:uid="{00000000-0005-0000-0000-0000500E0000}"/>
    <cellStyle name="Normal 4 2 2 4" xfId="3456" xr:uid="{00000000-0005-0000-0000-0000510E0000}"/>
    <cellStyle name="Normal 4 2 2 5" xfId="3453" xr:uid="{00000000-0005-0000-0000-0000520E0000}"/>
    <cellStyle name="Normal 4 2 2_Plan2" xfId="3457" xr:uid="{00000000-0005-0000-0000-0000530E0000}"/>
    <cellStyle name="Normal 4 2 3" xfId="800" xr:uid="{00000000-0005-0000-0000-0000540E0000}"/>
    <cellStyle name="Normal 4 2 3 2" xfId="1142" xr:uid="{00000000-0005-0000-0000-0000550E0000}"/>
    <cellStyle name="Normal 4 2 3 2 2" xfId="2292" xr:uid="{00000000-0005-0000-0000-0000560E0000}"/>
    <cellStyle name="Normal 4 2 3 2 3" xfId="3459" xr:uid="{00000000-0005-0000-0000-0000570E0000}"/>
    <cellStyle name="Normal 4 2 3 3" xfId="2116" xr:uid="{00000000-0005-0000-0000-0000580E0000}"/>
    <cellStyle name="Normal 4 2 3 3 2" xfId="3460" xr:uid="{00000000-0005-0000-0000-0000590E0000}"/>
    <cellStyle name="Normal 4 2 3 4" xfId="3461" xr:uid="{00000000-0005-0000-0000-00005A0E0000}"/>
    <cellStyle name="Normal 4 2 3 5" xfId="3458" xr:uid="{00000000-0005-0000-0000-00005B0E0000}"/>
    <cellStyle name="Normal 4 2 3_Plan2" xfId="3462" xr:uid="{00000000-0005-0000-0000-00005C0E0000}"/>
    <cellStyle name="Normal 4 2 4" xfId="1143" xr:uid="{00000000-0005-0000-0000-00005D0E0000}"/>
    <cellStyle name="Normal 4 2 4 2" xfId="2293" xr:uid="{00000000-0005-0000-0000-00005E0E0000}"/>
    <cellStyle name="Normal 4 2 4 3" xfId="3463" xr:uid="{00000000-0005-0000-0000-00005F0E0000}"/>
    <cellStyle name="Normal 4 2 5" xfId="1144" xr:uid="{00000000-0005-0000-0000-0000600E0000}"/>
    <cellStyle name="Normal 4 2 5 2" xfId="2294" xr:uid="{00000000-0005-0000-0000-0000610E0000}"/>
    <cellStyle name="Normal 4 2 5 3" xfId="3464" xr:uid="{00000000-0005-0000-0000-0000620E0000}"/>
    <cellStyle name="Normal 4 2 6" xfId="1145" xr:uid="{00000000-0005-0000-0000-0000630E0000}"/>
    <cellStyle name="Normal 4 2 6 2" xfId="2295" xr:uid="{00000000-0005-0000-0000-0000640E0000}"/>
    <cellStyle name="Normal 4 2 6 3" xfId="3465" xr:uid="{00000000-0005-0000-0000-0000650E0000}"/>
    <cellStyle name="Normal 4 2 7" xfId="1140" xr:uid="{00000000-0005-0000-0000-0000660E0000}"/>
    <cellStyle name="Normal 4 2 7 2" xfId="2290" xr:uid="{00000000-0005-0000-0000-0000670E0000}"/>
    <cellStyle name="Normal 4 2 7_Income statement" xfId="1420" xr:uid="{00000000-0005-0000-0000-0000680E0000}"/>
    <cellStyle name="Normal 4 2 8" xfId="1621" xr:uid="{00000000-0005-0000-0000-0000690E0000}"/>
    <cellStyle name="Normal 4 2 9" xfId="3452" xr:uid="{00000000-0005-0000-0000-00006A0E0000}"/>
    <cellStyle name="Normal 4 3" xfId="277" xr:uid="{00000000-0005-0000-0000-00006B0E0000}"/>
    <cellStyle name="Normal 4 3 2" xfId="801" xr:uid="{00000000-0005-0000-0000-00006C0E0000}"/>
    <cellStyle name="Normal 4 3 2 2" xfId="2117" xr:uid="{00000000-0005-0000-0000-00006D0E0000}"/>
    <cellStyle name="Normal 4 3 2 3" xfId="3467" xr:uid="{00000000-0005-0000-0000-00006E0E0000}"/>
    <cellStyle name="Normal 4 3 3" xfId="802" xr:uid="{00000000-0005-0000-0000-00006F0E0000}"/>
    <cellStyle name="Normal 4 3 3 2" xfId="2118" xr:uid="{00000000-0005-0000-0000-0000700E0000}"/>
    <cellStyle name="Normal 4 3 3 3" xfId="3468" xr:uid="{00000000-0005-0000-0000-0000710E0000}"/>
    <cellStyle name="Normal 4 3 4" xfId="1146" xr:uid="{00000000-0005-0000-0000-0000720E0000}"/>
    <cellStyle name="Normal 4 3 4 2" xfId="2296" xr:uid="{00000000-0005-0000-0000-0000730E0000}"/>
    <cellStyle name="Normal 4 3 4 3" xfId="3469" xr:uid="{00000000-0005-0000-0000-0000740E0000}"/>
    <cellStyle name="Normal 4 3 4_Income statement" xfId="1421" xr:uid="{00000000-0005-0000-0000-0000750E0000}"/>
    <cellStyle name="Normal 4 3 5" xfId="1716" xr:uid="{00000000-0005-0000-0000-0000760E0000}"/>
    <cellStyle name="Normal 4 3 5 2" xfId="3470" xr:uid="{00000000-0005-0000-0000-0000770E0000}"/>
    <cellStyle name="Normal 4 3 6" xfId="2072" xr:uid="{00000000-0005-0000-0000-0000780E0000}"/>
    <cellStyle name="Normal 4 3 6 2" xfId="3471" xr:uid="{00000000-0005-0000-0000-0000790E0000}"/>
    <cellStyle name="Normal 4 3 7" xfId="1947" xr:uid="{00000000-0005-0000-0000-00007A0E0000}"/>
    <cellStyle name="Normal 4 3 8" xfId="2324" xr:uid="{00000000-0005-0000-0000-00007B0E0000}"/>
    <cellStyle name="Normal 4 3 9" xfId="3466" xr:uid="{00000000-0005-0000-0000-00007C0E0000}"/>
    <cellStyle name="Normal 4 3_Plan2" xfId="3472" xr:uid="{00000000-0005-0000-0000-00007D0E0000}"/>
    <cellStyle name="Normal 4 4" xfId="375" xr:uid="{00000000-0005-0000-0000-00007E0E0000}"/>
    <cellStyle name="Normal 4 4 2" xfId="803" xr:uid="{00000000-0005-0000-0000-00007F0E0000}"/>
    <cellStyle name="Normal 4 4 2 2" xfId="2119" xr:uid="{00000000-0005-0000-0000-0000800E0000}"/>
    <cellStyle name="Normal 4 4 2 3" xfId="3474" xr:uid="{00000000-0005-0000-0000-0000810E0000}"/>
    <cellStyle name="Normal 4 4 3" xfId="804" xr:uid="{00000000-0005-0000-0000-0000820E0000}"/>
    <cellStyle name="Normal 4 4 3 2" xfId="2120" xr:uid="{00000000-0005-0000-0000-0000830E0000}"/>
    <cellStyle name="Normal 4 4 3 3" xfId="3475" xr:uid="{00000000-0005-0000-0000-0000840E0000}"/>
    <cellStyle name="Normal 4 4 4" xfId="1147" xr:uid="{00000000-0005-0000-0000-0000850E0000}"/>
    <cellStyle name="Normal 4 4 4 2" xfId="2297" xr:uid="{00000000-0005-0000-0000-0000860E0000}"/>
    <cellStyle name="Normal 4 4 4 3" xfId="3476" xr:uid="{00000000-0005-0000-0000-0000870E0000}"/>
    <cellStyle name="Normal 4 4 4_Income statement" xfId="1422" xr:uid="{00000000-0005-0000-0000-0000880E0000}"/>
    <cellStyle name="Normal 4 4 5" xfId="1782" xr:uid="{00000000-0005-0000-0000-0000890E0000}"/>
    <cellStyle name="Normal 4 4 5 2" xfId="3477" xr:uid="{00000000-0005-0000-0000-00008A0E0000}"/>
    <cellStyle name="Normal 4 4 6" xfId="1948" xr:uid="{00000000-0005-0000-0000-00008B0E0000}"/>
    <cellStyle name="Normal 4 4 6 2" xfId="3478" xr:uid="{00000000-0005-0000-0000-00008C0E0000}"/>
    <cellStyle name="Normal 4 4 7" xfId="2323" xr:uid="{00000000-0005-0000-0000-00008D0E0000}"/>
    <cellStyle name="Normal 4 4 8" xfId="2346" xr:uid="{00000000-0005-0000-0000-00008E0E0000}"/>
    <cellStyle name="Normal 4 4 9" xfId="3473" xr:uid="{00000000-0005-0000-0000-00008F0E0000}"/>
    <cellStyle name="Normal 4 4_Plan2" xfId="3479" xr:uid="{00000000-0005-0000-0000-0000900E0000}"/>
    <cellStyle name="Normal 4 5" xfId="162" xr:uid="{00000000-0005-0000-0000-0000910E0000}"/>
    <cellStyle name="Normal 4 5 2" xfId="805" xr:uid="{00000000-0005-0000-0000-0000920E0000}"/>
    <cellStyle name="Normal 4 5 2 2" xfId="2121" xr:uid="{00000000-0005-0000-0000-0000930E0000}"/>
    <cellStyle name="Normal 4 5 2 3" xfId="3481" xr:uid="{00000000-0005-0000-0000-0000940E0000}"/>
    <cellStyle name="Normal 4 5 3" xfId="806" xr:uid="{00000000-0005-0000-0000-0000950E0000}"/>
    <cellStyle name="Normal 4 5 3 2" xfId="2122" xr:uid="{00000000-0005-0000-0000-0000960E0000}"/>
    <cellStyle name="Normal 4 5 3 3" xfId="3482" xr:uid="{00000000-0005-0000-0000-0000970E0000}"/>
    <cellStyle name="Normal 4 5 4" xfId="1628" xr:uid="{00000000-0005-0000-0000-0000980E0000}"/>
    <cellStyle name="Normal 4 5 4 2" xfId="3483" xr:uid="{00000000-0005-0000-0000-0000990E0000}"/>
    <cellStyle name="Normal 4 5 5" xfId="3484" xr:uid="{00000000-0005-0000-0000-00009A0E0000}"/>
    <cellStyle name="Normal 4 5 6" xfId="3485" xr:uid="{00000000-0005-0000-0000-00009B0E0000}"/>
    <cellStyle name="Normal 4 5 7" xfId="3480" xr:uid="{00000000-0005-0000-0000-00009C0E0000}"/>
    <cellStyle name="Normal 4 5_Income statement" xfId="1423" xr:uid="{00000000-0005-0000-0000-00009D0E0000}"/>
    <cellStyle name="Normal 4 6" xfId="1148" xr:uid="{00000000-0005-0000-0000-00009E0E0000}"/>
    <cellStyle name="Normal 4 6 2" xfId="2298" xr:uid="{00000000-0005-0000-0000-00009F0E0000}"/>
    <cellStyle name="Normal 4 6 3" xfId="3486" xr:uid="{00000000-0005-0000-0000-0000A00E0000}"/>
    <cellStyle name="Normal 4 6_Income statement" xfId="1424" xr:uid="{00000000-0005-0000-0000-0000A10E0000}"/>
    <cellStyle name="Normal 4 7" xfId="1101" xr:uid="{00000000-0005-0000-0000-0000A20E0000}"/>
    <cellStyle name="Normal 4 7 2" xfId="2274" xr:uid="{00000000-0005-0000-0000-0000A30E0000}"/>
    <cellStyle name="Normal 4 8" xfId="1557" xr:uid="{00000000-0005-0000-0000-0000A40E0000}"/>
    <cellStyle name="Normal 4 9" xfId="3451" xr:uid="{00000000-0005-0000-0000-0000A50E0000}"/>
    <cellStyle name="Normal 40" xfId="3690" xr:uid="{00000000-0005-0000-0000-0000A60E0000}"/>
    <cellStyle name="Normal 41" xfId="4177" xr:uid="{00000000-0005-0000-0000-0000A70E0000}"/>
    <cellStyle name="Normal 42" xfId="5268" xr:uid="{00000000-0005-0000-0000-0000A80E0000}"/>
    <cellStyle name="Normal 43" xfId="5259" xr:uid="{00000000-0005-0000-0000-0000A90E0000}"/>
    <cellStyle name="Normal 44" xfId="5288" xr:uid="{00000000-0005-0000-0000-0000AA0E0000}"/>
    <cellStyle name="Normal 45" xfId="5265" xr:uid="{00000000-0005-0000-0000-0000AB0E0000}"/>
    <cellStyle name="Normal 46" xfId="5448" xr:uid="{00000000-0005-0000-0000-0000AC0E0000}"/>
    <cellStyle name="Normal 5" xfId="39" xr:uid="{00000000-0005-0000-0000-0000AD0E0000}"/>
    <cellStyle name="Normal 5 10" xfId="5328" xr:uid="{00000000-0005-0000-0000-0000AE0E0000}"/>
    <cellStyle name="Normal 5 2" xfId="135" xr:uid="{00000000-0005-0000-0000-0000AF0E0000}"/>
    <cellStyle name="Normal 5 2 10" xfId="5326" xr:uid="{00000000-0005-0000-0000-0000B00E0000}"/>
    <cellStyle name="Normal 5 2 2" xfId="211" xr:uid="{00000000-0005-0000-0000-0000B10E0000}"/>
    <cellStyle name="Normal 5 2 2 2" xfId="1677" xr:uid="{00000000-0005-0000-0000-0000B20E0000}"/>
    <cellStyle name="Normal 5 2 2 3" xfId="3489" xr:uid="{00000000-0005-0000-0000-0000B30E0000}"/>
    <cellStyle name="Normal 5 2 2_Income statement" xfId="1427" xr:uid="{00000000-0005-0000-0000-0000B40E0000}"/>
    <cellStyle name="Normal 5 2 3" xfId="212" xr:uid="{00000000-0005-0000-0000-0000B50E0000}"/>
    <cellStyle name="Normal 5 2 3 2" xfId="1678" xr:uid="{00000000-0005-0000-0000-0000B60E0000}"/>
    <cellStyle name="Normal 5 2 3 3" xfId="3490" xr:uid="{00000000-0005-0000-0000-0000B70E0000}"/>
    <cellStyle name="Normal 5 2 3_Income statement" xfId="1428" xr:uid="{00000000-0005-0000-0000-0000B80E0000}"/>
    <cellStyle name="Normal 5 2 4" xfId="261" xr:uid="{00000000-0005-0000-0000-0000B90E0000}"/>
    <cellStyle name="Normal 5 2 4 2" xfId="1711" xr:uid="{00000000-0005-0000-0000-0000BA0E0000}"/>
    <cellStyle name="Normal 5 2 4 3" xfId="3491" xr:uid="{00000000-0005-0000-0000-0000BB0E0000}"/>
    <cellStyle name="Normal 5 2 5" xfId="1622" xr:uid="{00000000-0005-0000-0000-0000BC0E0000}"/>
    <cellStyle name="Normal 5 2 5 2" xfId="3492" xr:uid="{00000000-0005-0000-0000-0000BD0E0000}"/>
    <cellStyle name="Normal 5 2 6" xfId="3488" xr:uid="{00000000-0005-0000-0000-0000BE0E0000}"/>
    <cellStyle name="Normal 5 2 7" xfId="5331" xr:uid="{00000000-0005-0000-0000-0000BF0E0000}"/>
    <cellStyle name="Normal 5 2 8" xfId="5327" xr:uid="{00000000-0005-0000-0000-0000C00E0000}"/>
    <cellStyle name="Normal 5 2 9" xfId="5332" xr:uid="{00000000-0005-0000-0000-0000C10E0000}"/>
    <cellStyle name="Normal 5 2_Income statement" xfId="1426" xr:uid="{00000000-0005-0000-0000-0000C20E0000}"/>
    <cellStyle name="Normal 5 3" xfId="136" xr:uid="{00000000-0005-0000-0000-0000C30E0000}"/>
    <cellStyle name="Normal 5 3 10" xfId="5334" xr:uid="{00000000-0005-0000-0000-0000C40E0000}"/>
    <cellStyle name="Normal 5 3 2" xfId="213" xr:uid="{00000000-0005-0000-0000-0000C50E0000}"/>
    <cellStyle name="Normal 5 3 2 2" xfId="1679" xr:uid="{00000000-0005-0000-0000-0000C60E0000}"/>
    <cellStyle name="Normal 5 3 2 3" xfId="3494" xr:uid="{00000000-0005-0000-0000-0000C70E0000}"/>
    <cellStyle name="Normal 5 3 2_Income statement" xfId="1430" xr:uid="{00000000-0005-0000-0000-0000C80E0000}"/>
    <cellStyle name="Normal 5 3 3" xfId="214" xr:uid="{00000000-0005-0000-0000-0000C90E0000}"/>
    <cellStyle name="Normal 5 3 3 2" xfId="1680" xr:uid="{00000000-0005-0000-0000-0000CA0E0000}"/>
    <cellStyle name="Normal 5 3 3 3" xfId="3495" xr:uid="{00000000-0005-0000-0000-0000CB0E0000}"/>
    <cellStyle name="Normal 5 3 3_Income statement" xfId="1431" xr:uid="{00000000-0005-0000-0000-0000CC0E0000}"/>
    <cellStyle name="Normal 5 3 4" xfId="262" xr:uid="{00000000-0005-0000-0000-0000CD0E0000}"/>
    <cellStyle name="Normal 5 3 4 2" xfId="1712" xr:uid="{00000000-0005-0000-0000-0000CE0E0000}"/>
    <cellStyle name="Normal 5 3 4 3" xfId="3496" xr:uid="{00000000-0005-0000-0000-0000CF0E0000}"/>
    <cellStyle name="Normal 5 3 5" xfId="1102" xr:uid="{00000000-0005-0000-0000-0000D00E0000}"/>
    <cellStyle name="Normal 5 3 5 2" xfId="2275" xr:uid="{00000000-0005-0000-0000-0000D10E0000}"/>
    <cellStyle name="Normal 5 3 5 3" xfId="3497" xr:uid="{00000000-0005-0000-0000-0000D20E0000}"/>
    <cellStyle name="Normal 5 3 5_Income statement" xfId="1432" xr:uid="{00000000-0005-0000-0000-0000D30E0000}"/>
    <cellStyle name="Normal 5 3 6" xfId="1623" xr:uid="{00000000-0005-0000-0000-0000D40E0000}"/>
    <cellStyle name="Normal 5 3 6 2" xfId="3498" xr:uid="{00000000-0005-0000-0000-0000D50E0000}"/>
    <cellStyle name="Normal 5 3 7" xfId="3493" xr:uid="{00000000-0005-0000-0000-0000D60E0000}"/>
    <cellStyle name="Normal 5 3 8" xfId="5333" xr:uid="{00000000-0005-0000-0000-0000D70E0000}"/>
    <cellStyle name="Normal 5 3 9" xfId="5325" xr:uid="{00000000-0005-0000-0000-0000D80E0000}"/>
    <cellStyle name="Normal 5 3_Income statement" xfId="1429" xr:uid="{00000000-0005-0000-0000-0000D90E0000}"/>
    <cellStyle name="Normal 5 4" xfId="215" xr:uid="{00000000-0005-0000-0000-0000DA0E0000}"/>
    <cellStyle name="Normal 5 4 2" xfId="263" xr:uid="{00000000-0005-0000-0000-0000DB0E0000}"/>
    <cellStyle name="Normal 5 4 2 2" xfId="1713" xr:uid="{00000000-0005-0000-0000-0000DC0E0000}"/>
    <cellStyle name="Normal 5 4 2 3" xfId="3500" xr:uid="{00000000-0005-0000-0000-0000DD0E0000}"/>
    <cellStyle name="Normal 5 4 3" xfId="807" xr:uid="{00000000-0005-0000-0000-0000DE0E0000}"/>
    <cellStyle name="Normal 5 4 3 2" xfId="2123" xr:uid="{00000000-0005-0000-0000-0000DF0E0000}"/>
    <cellStyle name="Normal 5 4 3 3" xfId="3501" xr:uid="{00000000-0005-0000-0000-0000E00E0000}"/>
    <cellStyle name="Normal 5 4 4" xfId="1681" xr:uid="{00000000-0005-0000-0000-0000E10E0000}"/>
    <cellStyle name="Normal 5 4 5" xfId="3499" xr:uid="{00000000-0005-0000-0000-0000E20E0000}"/>
    <cellStyle name="Normal 5 4_Income statement" xfId="1433" xr:uid="{00000000-0005-0000-0000-0000E30E0000}"/>
    <cellStyle name="Normal 5 5" xfId="216" xr:uid="{00000000-0005-0000-0000-0000E40E0000}"/>
    <cellStyle name="Normal 5 5 2" xfId="808" xr:uid="{00000000-0005-0000-0000-0000E50E0000}"/>
    <cellStyle name="Normal 5 5 2 2" xfId="2124" xr:uid="{00000000-0005-0000-0000-0000E60E0000}"/>
    <cellStyle name="Normal 5 5 2 3" xfId="3503" xr:uid="{00000000-0005-0000-0000-0000E70E0000}"/>
    <cellStyle name="Normal 5 5 3" xfId="809" xr:uid="{00000000-0005-0000-0000-0000E80E0000}"/>
    <cellStyle name="Normal 5 5 3 2" xfId="2125" xr:uid="{00000000-0005-0000-0000-0000E90E0000}"/>
    <cellStyle name="Normal 5 5 3 3" xfId="3504" xr:uid="{00000000-0005-0000-0000-0000EA0E0000}"/>
    <cellStyle name="Normal 5 5 4" xfId="1682" xr:uid="{00000000-0005-0000-0000-0000EB0E0000}"/>
    <cellStyle name="Normal 5 5 5" xfId="3502" xr:uid="{00000000-0005-0000-0000-0000EC0E0000}"/>
    <cellStyle name="Normal 5 5_Income statement" xfId="1434" xr:uid="{00000000-0005-0000-0000-0000ED0E0000}"/>
    <cellStyle name="Normal 5 6" xfId="259" xr:uid="{00000000-0005-0000-0000-0000EE0E0000}"/>
    <cellStyle name="Normal 5 6 2" xfId="1709" xr:uid="{00000000-0005-0000-0000-0000EF0E0000}"/>
    <cellStyle name="Normal 5 7" xfId="1552" xr:uid="{00000000-0005-0000-0000-0000F00E0000}"/>
    <cellStyle name="Normal 5 8" xfId="3487" xr:uid="{00000000-0005-0000-0000-0000F10E0000}"/>
    <cellStyle name="Normal 5 9" xfId="5330" xr:uid="{00000000-0005-0000-0000-0000F20E0000}"/>
    <cellStyle name="Normal 5_Income statement" xfId="1425" xr:uid="{00000000-0005-0000-0000-0000F30E0000}"/>
    <cellStyle name="Normal 6" xfId="61" xr:uid="{00000000-0005-0000-0000-0000F40E0000}"/>
    <cellStyle name="Normal 6 2" xfId="137" xr:uid="{00000000-0005-0000-0000-0000F50E0000}"/>
    <cellStyle name="Normal 6 2 2" xfId="810" xr:uid="{00000000-0005-0000-0000-0000F60E0000}"/>
    <cellStyle name="Normal 6 2 2 2" xfId="2126" xr:uid="{00000000-0005-0000-0000-0000F70E0000}"/>
    <cellStyle name="Normal 6 2 2 3" xfId="3507" xr:uid="{00000000-0005-0000-0000-0000F80E0000}"/>
    <cellStyle name="Normal 6 2 3" xfId="811" xr:uid="{00000000-0005-0000-0000-0000F90E0000}"/>
    <cellStyle name="Normal 6 2 3 2" xfId="2127" xr:uid="{00000000-0005-0000-0000-0000FA0E0000}"/>
    <cellStyle name="Normal 6 2 3 3" xfId="3508" xr:uid="{00000000-0005-0000-0000-0000FB0E0000}"/>
    <cellStyle name="Normal 6 2 4" xfId="1624" xr:uid="{00000000-0005-0000-0000-0000FC0E0000}"/>
    <cellStyle name="Normal 6 2 5" xfId="3506" xr:uid="{00000000-0005-0000-0000-0000FD0E0000}"/>
    <cellStyle name="Normal 6 3" xfId="812" xr:uid="{00000000-0005-0000-0000-0000FE0E0000}"/>
    <cellStyle name="Normal 6 3 2" xfId="813" xr:uid="{00000000-0005-0000-0000-0000FF0E0000}"/>
    <cellStyle name="Normal 6 3 2 2" xfId="2129" xr:uid="{00000000-0005-0000-0000-0000000F0000}"/>
    <cellStyle name="Normal 6 3 2 3" xfId="3510" xr:uid="{00000000-0005-0000-0000-0000010F0000}"/>
    <cellStyle name="Normal 6 3 3" xfId="814" xr:uid="{00000000-0005-0000-0000-0000020F0000}"/>
    <cellStyle name="Normal 6 3 3 2" xfId="2130" xr:uid="{00000000-0005-0000-0000-0000030F0000}"/>
    <cellStyle name="Normal 6 3 3 3" xfId="3511" xr:uid="{00000000-0005-0000-0000-0000040F0000}"/>
    <cellStyle name="Normal 6 3 4" xfId="2128" xr:uid="{00000000-0005-0000-0000-0000050F0000}"/>
    <cellStyle name="Normal 6 3 5" xfId="3509" xr:uid="{00000000-0005-0000-0000-0000060F0000}"/>
    <cellStyle name="Normal 6 4" xfId="815" xr:uid="{00000000-0005-0000-0000-0000070F0000}"/>
    <cellStyle name="Normal 6 4 2" xfId="816" xr:uid="{00000000-0005-0000-0000-0000080F0000}"/>
    <cellStyle name="Normal 6 4 2 2" xfId="2132" xr:uid="{00000000-0005-0000-0000-0000090F0000}"/>
    <cellStyle name="Normal 6 4 2 3" xfId="3513" xr:uid="{00000000-0005-0000-0000-00000A0F0000}"/>
    <cellStyle name="Normal 6 4 3" xfId="817" xr:uid="{00000000-0005-0000-0000-00000B0F0000}"/>
    <cellStyle name="Normal 6 4 3 2" xfId="2133" xr:uid="{00000000-0005-0000-0000-00000C0F0000}"/>
    <cellStyle name="Normal 6 4 3 3" xfId="3514" xr:uid="{00000000-0005-0000-0000-00000D0F0000}"/>
    <cellStyle name="Normal 6 4 4" xfId="2131" xr:uid="{00000000-0005-0000-0000-00000E0F0000}"/>
    <cellStyle name="Normal 6 4 5" xfId="3512" xr:uid="{00000000-0005-0000-0000-00000F0F0000}"/>
    <cellStyle name="Normal 6 5" xfId="818" xr:uid="{00000000-0005-0000-0000-0000100F0000}"/>
    <cellStyle name="Normal 6 5 2" xfId="819" xr:uid="{00000000-0005-0000-0000-0000110F0000}"/>
    <cellStyle name="Normal 6 5 2 2" xfId="2135" xr:uid="{00000000-0005-0000-0000-0000120F0000}"/>
    <cellStyle name="Normal 6 5 2 3" xfId="3516" xr:uid="{00000000-0005-0000-0000-0000130F0000}"/>
    <cellStyle name="Normal 6 5 3" xfId="820" xr:uid="{00000000-0005-0000-0000-0000140F0000}"/>
    <cellStyle name="Normal 6 5 3 2" xfId="2136" xr:uid="{00000000-0005-0000-0000-0000150F0000}"/>
    <cellStyle name="Normal 6 5 3 3" xfId="3517" xr:uid="{00000000-0005-0000-0000-0000160F0000}"/>
    <cellStyle name="Normal 6 5 4" xfId="2134" xr:uid="{00000000-0005-0000-0000-0000170F0000}"/>
    <cellStyle name="Normal 6 5 5" xfId="3515" xr:uid="{00000000-0005-0000-0000-0000180F0000}"/>
    <cellStyle name="Normal 6 6" xfId="1561" xr:uid="{00000000-0005-0000-0000-0000190F0000}"/>
    <cellStyle name="Normal 6 6 2" xfId="5239" xr:uid="{00000000-0005-0000-0000-00001A0F0000}"/>
    <cellStyle name="Normal 6 7" xfId="3505" xr:uid="{00000000-0005-0000-0000-00001B0F0000}"/>
    <cellStyle name="Normal 6_Income statement" xfId="1435" xr:uid="{00000000-0005-0000-0000-00001C0F0000}"/>
    <cellStyle name="Normal 7" xfId="138" xr:uid="{00000000-0005-0000-0000-00001D0F0000}"/>
    <cellStyle name="Normal 7 10" xfId="1625" xr:uid="{00000000-0005-0000-0000-00001E0F0000}"/>
    <cellStyle name="Normal 7 11" xfId="3518" xr:uid="{00000000-0005-0000-0000-00001F0F0000}"/>
    <cellStyle name="Normal 7 2" xfId="246" xr:uid="{00000000-0005-0000-0000-0000200F0000}"/>
    <cellStyle name="Normal 7 2 10" xfId="5336" xr:uid="{00000000-0005-0000-0000-0000210F0000}"/>
    <cellStyle name="Normal 7 2 2" xfId="357" xr:uid="{00000000-0005-0000-0000-0000220F0000}"/>
    <cellStyle name="Normal 7 2 2 2" xfId="1764" xr:uid="{00000000-0005-0000-0000-0000230F0000}"/>
    <cellStyle name="Normal 7 2 2_Income statement" xfId="1437" xr:uid="{00000000-0005-0000-0000-0000240F0000}"/>
    <cellStyle name="Normal 7 2 3" xfId="1702" xr:uid="{00000000-0005-0000-0000-0000250F0000}"/>
    <cellStyle name="Normal 7 2 4" xfId="2089" xr:uid="{00000000-0005-0000-0000-0000260F0000}"/>
    <cellStyle name="Normal 7 2 5" xfId="2335" xr:uid="{00000000-0005-0000-0000-0000270F0000}"/>
    <cellStyle name="Normal 7 2 6" xfId="2360" xr:uid="{00000000-0005-0000-0000-0000280F0000}"/>
    <cellStyle name="Normal 7 2 7" xfId="3519" xr:uid="{00000000-0005-0000-0000-0000290F0000}"/>
    <cellStyle name="Normal 7 2 8" xfId="5335" xr:uid="{00000000-0005-0000-0000-00002A0F0000}"/>
    <cellStyle name="Normal 7 2 9" xfId="5324" xr:uid="{00000000-0005-0000-0000-00002B0F0000}"/>
    <cellStyle name="Normal 7 2_Income statement" xfId="1436" xr:uid="{00000000-0005-0000-0000-00002C0F0000}"/>
    <cellStyle name="Normal 7 3" xfId="364" xr:uid="{00000000-0005-0000-0000-00002D0F0000}"/>
    <cellStyle name="Normal 7 3 2" xfId="1771" xr:uid="{00000000-0005-0000-0000-00002E0F0000}"/>
    <cellStyle name="Normal 7 3 3" xfId="3520" xr:uid="{00000000-0005-0000-0000-00002F0F0000}"/>
    <cellStyle name="Normal 7 3_Income statement" xfId="1438" xr:uid="{00000000-0005-0000-0000-0000300F0000}"/>
    <cellStyle name="Normal 7 4" xfId="366" xr:uid="{00000000-0005-0000-0000-0000310F0000}"/>
    <cellStyle name="Normal 7 4 2" xfId="1773" xr:uid="{00000000-0005-0000-0000-0000320F0000}"/>
    <cellStyle name="Normal 7 4 3" xfId="3521" xr:uid="{00000000-0005-0000-0000-0000330F0000}"/>
    <cellStyle name="Normal 7 4_Income statement" xfId="1439" xr:uid="{00000000-0005-0000-0000-0000340F0000}"/>
    <cellStyle name="Normal 7 5" xfId="368" xr:uid="{00000000-0005-0000-0000-0000350F0000}"/>
    <cellStyle name="Normal 7 5 2" xfId="1775" xr:uid="{00000000-0005-0000-0000-0000360F0000}"/>
    <cellStyle name="Normal 7 5 3" xfId="3522" xr:uid="{00000000-0005-0000-0000-0000370F0000}"/>
    <cellStyle name="Normal 7 5_Income statement" xfId="1440" xr:uid="{00000000-0005-0000-0000-0000380F0000}"/>
    <cellStyle name="Normal 7 6" xfId="370" xr:uid="{00000000-0005-0000-0000-0000390F0000}"/>
    <cellStyle name="Normal 7 6 2" xfId="1777" xr:uid="{00000000-0005-0000-0000-00003A0F0000}"/>
    <cellStyle name="Normal 7 6_Income statement" xfId="1441" xr:uid="{00000000-0005-0000-0000-00003B0F0000}"/>
    <cellStyle name="Normal 7 7" xfId="372" xr:uid="{00000000-0005-0000-0000-00003C0F0000}"/>
    <cellStyle name="Normal 7 7 2" xfId="1779" xr:uid="{00000000-0005-0000-0000-00003D0F0000}"/>
    <cellStyle name="Normal 7 7_Income statement" xfId="1442" xr:uid="{00000000-0005-0000-0000-00003E0F0000}"/>
    <cellStyle name="Normal 7 8" xfId="374" xr:uid="{00000000-0005-0000-0000-00003F0F0000}"/>
    <cellStyle name="Normal 7 8 2" xfId="1781" xr:uid="{00000000-0005-0000-0000-0000400F0000}"/>
    <cellStyle name="Normal 7 9" xfId="251" xr:uid="{00000000-0005-0000-0000-0000410F0000}"/>
    <cellStyle name="Normal 7 9 2" xfId="1704" xr:uid="{00000000-0005-0000-0000-0000420F0000}"/>
    <cellStyle name="Normal 7 9_Income statement" xfId="1443" xr:uid="{00000000-0005-0000-0000-0000430F0000}"/>
    <cellStyle name="Normal 8" xfId="139" xr:uid="{00000000-0005-0000-0000-0000440F0000}"/>
    <cellStyle name="Normal 8 10" xfId="5338" xr:uid="{00000000-0005-0000-0000-0000450F0000}"/>
    <cellStyle name="Normal 8 2" xfId="821" xr:uid="{00000000-0005-0000-0000-0000460F0000}"/>
    <cellStyle name="Normal 8 2 2" xfId="822" xr:uid="{00000000-0005-0000-0000-0000470F0000}"/>
    <cellStyle name="Normal 8 2 2 2" xfId="2138" xr:uid="{00000000-0005-0000-0000-0000480F0000}"/>
    <cellStyle name="Normal 8 2 2 3" xfId="3525" xr:uid="{00000000-0005-0000-0000-0000490F0000}"/>
    <cellStyle name="Normal 8 2 3" xfId="823" xr:uid="{00000000-0005-0000-0000-00004A0F0000}"/>
    <cellStyle name="Normal 8 2 3 2" xfId="2139" xr:uid="{00000000-0005-0000-0000-00004B0F0000}"/>
    <cellStyle name="Normal 8 2 3 3" xfId="3526" xr:uid="{00000000-0005-0000-0000-00004C0F0000}"/>
    <cellStyle name="Normal 8 2 4" xfId="1103" xr:uid="{00000000-0005-0000-0000-00004D0F0000}"/>
    <cellStyle name="Normal 8 2 4 2" xfId="2276" xr:uid="{00000000-0005-0000-0000-00004E0F0000}"/>
    <cellStyle name="Normal 8 2 4 3" xfId="3527" xr:uid="{00000000-0005-0000-0000-00004F0F0000}"/>
    <cellStyle name="Normal 8 2 5" xfId="2137" xr:uid="{00000000-0005-0000-0000-0000500F0000}"/>
    <cellStyle name="Normal 8 2 5 2" xfId="3528" xr:uid="{00000000-0005-0000-0000-0000510F0000}"/>
    <cellStyle name="Normal 8 2 6" xfId="3529" xr:uid="{00000000-0005-0000-0000-0000520F0000}"/>
    <cellStyle name="Normal 8 2 7" xfId="3524" xr:uid="{00000000-0005-0000-0000-0000530F0000}"/>
    <cellStyle name="Normal 8 2_Plan2" xfId="3530" xr:uid="{00000000-0005-0000-0000-0000540F0000}"/>
    <cellStyle name="Normal 8 3" xfId="824" xr:uid="{00000000-0005-0000-0000-0000550F0000}"/>
    <cellStyle name="Normal 8 3 2" xfId="2140" xr:uid="{00000000-0005-0000-0000-0000560F0000}"/>
    <cellStyle name="Normal 8 3 3" xfId="3531" xr:uid="{00000000-0005-0000-0000-0000570F0000}"/>
    <cellStyle name="Normal 8 4" xfId="825" xr:uid="{00000000-0005-0000-0000-0000580F0000}"/>
    <cellStyle name="Normal 8 4 2" xfId="2141" xr:uid="{00000000-0005-0000-0000-0000590F0000}"/>
    <cellStyle name="Normal 8 4 3" xfId="3532" xr:uid="{00000000-0005-0000-0000-00005A0F0000}"/>
    <cellStyle name="Normal 8 5" xfId="826" xr:uid="{00000000-0005-0000-0000-00005B0F0000}"/>
    <cellStyle name="Normal 8 5 2" xfId="2142" xr:uid="{00000000-0005-0000-0000-00005C0F0000}"/>
    <cellStyle name="Normal 8 5 3" xfId="3533" xr:uid="{00000000-0005-0000-0000-00005D0F0000}"/>
    <cellStyle name="Normal 8 6" xfId="1626" xr:uid="{00000000-0005-0000-0000-00005E0F0000}"/>
    <cellStyle name="Normal 8 7" xfId="3523" xr:uid="{00000000-0005-0000-0000-00005F0F0000}"/>
    <cellStyle name="Normal 8 8" xfId="5337" xr:uid="{00000000-0005-0000-0000-0000600F0000}"/>
    <cellStyle name="Normal 8 9" xfId="5323" xr:uid="{00000000-0005-0000-0000-0000610F0000}"/>
    <cellStyle name="Normal 9" xfId="140" xr:uid="{00000000-0005-0000-0000-0000620F0000}"/>
    <cellStyle name="Normal 9 10" xfId="5397" xr:uid="{00000000-0005-0000-0000-0000630F0000}"/>
    <cellStyle name="Normal 9 2" xfId="1104" xr:uid="{00000000-0005-0000-0000-0000640F0000}"/>
    <cellStyle name="Normal 9 2 2" xfId="2277" xr:uid="{00000000-0005-0000-0000-0000650F0000}"/>
    <cellStyle name="Normal 9 2_Income statement" xfId="1444" xr:uid="{00000000-0005-0000-0000-0000660F0000}"/>
    <cellStyle name="Normal 9 3" xfId="1627" xr:uid="{00000000-0005-0000-0000-0000670F0000}"/>
    <cellStyle name="Normal 9 4" xfId="2186" xr:uid="{00000000-0005-0000-0000-0000680F0000}"/>
    <cellStyle name="Normal 9 5" xfId="2328" xr:uid="{00000000-0005-0000-0000-0000690F0000}"/>
    <cellStyle name="Normal 9 6" xfId="2349" xr:uid="{00000000-0005-0000-0000-00006A0F0000}"/>
    <cellStyle name="Normal 9 7" xfId="3534" xr:uid="{00000000-0005-0000-0000-00006B0F0000}"/>
    <cellStyle name="Normal 9 8" xfId="5339" xr:uid="{00000000-0005-0000-0000-00006C0F0000}"/>
    <cellStyle name="Normal 9 9" xfId="5322" xr:uid="{00000000-0005-0000-0000-00006D0F0000}"/>
    <cellStyle name="Normal1" xfId="827" xr:uid="{00000000-0005-0000-0000-00006E0F0000}"/>
    <cellStyle name="Normal1 2" xfId="2143" xr:uid="{00000000-0005-0000-0000-00006F0F0000}"/>
    <cellStyle name="Normal1 3" xfId="3535" xr:uid="{00000000-0005-0000-0000-0000700F0000}"/>
    <cellStyle name="Normale_ cellular Costs" xfId="828" xr:uid="{00000000-0005-0000-0000-0000710F0000}"/>
    <cellStyle name="normбlnм_laroux" xfId="829" xr:uid="{00000000-0005-0000-0000-0000720F0000}"/>
    <cellStyle name="Nota" xfId="837" builtinId="10" customBuiltin="1"/>
    <cellStyle name="Nota 10" xfId="2263" xr:uid="{00000000-0005-0000-0000-0000740F0000}"/>
    <cellStyle name="Nota 11" xfId="4195" xr:uid="{00000000-0005-0000-0000-0000750F0000}"/>
    <cellStyle name="Nota 2" xfId="244" xr:uid="{00000000-0005-0000-0000-0000760F0000}"/>
    <cellStyle name="Nota 2 10" xfId="3537" xr:uid="{00000000-0005-0000-0000-0000770F0000}"/>
    <cellStyle name="Nota 2 10 2" xfId="4735" xr:uid="{00000000-0005-0000-0000-0000780F0000}"/>
    <cellStyle name="Nota 2 11" xfId="3538" xr:uid="{00000000-0005-0000-0000-0000790F0000}"/>
    <cellStyle name="Nota 2 12" xfId="3536" xr:uid="{00000000-0005-0000-0000-00007A0F0000}"/>
    <cellStyle name="Nota 2 2" xfId="312" xr:uid="{00000000-0005-0000-0000-00007B0F0000}"/>
    <cellStyle name="Nota 2 2 2" xfId="1749" xr:uid="{00000000-0005-0000-0000-00007C0F0000}"/>
    <cellStyle name="Nota 2 2 2 2" xfId="3541" xr:uid="{00000000-0005-0000-0000-00007D0F0000}"/>
    <cellStyle name="Nota 2 2 2 2 2" xfId="4736" xr:uid="{00000000-0005-0000-0000-00007E0F0000}"/>
    <cellStyle name="Nota 2 2 2 3" xfId="3542" xr:uid="{00000000-0005-0000-0000-00007F0F0000}"/>
    <cellStyle name="Nota 2 2 2 3 2" xfId="4737" xr:uid="{00000000-0005-0000-0000-0000800F0000}"/>
    <cellStyle name="Nota 2 2 2 4" xfId="3543" xr:uid="{00000000-0005-0000-0000-0000810F0000}"/>
    <cellStyle name="Nota 2 2 2 4 2" xfId="4738" xr:uid="{00000000-0005-0000-0000-0000820F0000}"/>
    <cellStyle name="Nota 2 2 2 5" xfId="3544" xr:uid="{00000000-0005-0000-0000-0000830F0000}"/>
    <cellStyle name="Nota 2 2 2 6" xfId="3540" xr:uid="{00000000-0005-0000-0000-0000840F0000}"/>
    <cellStyle name="Nota 2 2 3" xfId="3545" xr:uid="{00000000-0005-0000-0000-0000850F0000}"/>
    <cellStyle name="Nota 2 2 3 2" xfId="4739" xr:uid="{00000000-0005-0000-0000-0000860F0000}"/>
    <cellStyle name="Nota 2 2 4" xfId="3546" xr:uid="{00000000-0005-0000-0000-0000870F0000}"/>
    <cellStyle name="Nota 2 2 4 2" xfId="4740" xr:uid="{00000000-0005-0000-0000-0000880F0000}"/>
    <cellStyle name="Nota 2 2 5" xfId="3547" xr:uid="{00000000-0005-0000-0000-0000890F0000}"/>
    <cellStyle name="Nota 2 2 5 2" xfId="4741" xr:uid="{00000000-0005-0000-0000-00008A0F0000}"/>
    <cellStyle name="Nota 2 2 6" xfId="3548" xr:uid="{00000000-0005-0000-0000-00008B0F0000}"/>
    <cellStyle name="Nota 2 2 7" xfId="3539" xr:uid="{00000000-0005-0000-0000-00008C0F0000}"/>
    <cellStyle name="Nota 2 3" xfId="830" xr:uid="{00000000-0005-0000-0000-00008D0F0000}"/>
    <cellStyle name="Nota 2 3 2" xfId="2144" xr:uid="{00000000-0005-0000-0000-00008E0F0000}"/>
    <cellStyle name="Nota 2 3 3" xfId="3549" xr:uid="{00000000-0005-0000-0000-00008F0F0000}"/>
    <cellStyle name="Nota 2 3_Income statement" xfId="1446" xr:uid="{00000000-0005-0000-0000-0000900F0000}"/>
    <cellStyle name="Nota 2 4" xfId="1700" xr:uid="{00000000-0005-0000-0000-0000910F0000}"/>
    <cellStyle name="Nota 2 4 2" xfId="3551" xr:uid="{00000000-0005-0000-0000-0000920F0000}"/>
    <cellStyle name="Nota 2 4 2 2" xfId="4742" xr:uid="{00000000-0005-0000-0000-0000930F0000}"/>
    <cellStyle name="Nota 2 4 3" xfId="3552" xr:uid="{00000000-0005-0000-0000-0000940F0000}"/>
    <cellStyle name="Nota 2 4 3 2" xfId="4743" xr:uid="{00000000-0005-0000-0000-0000950F0000}"/>
    <cellStyle name="Nota 2 4 4" xfId="3553" xr:uid="{00000000-0005-0000-0000-0000960F0000}"/>
    <cellStyle name="Nota 2 4 4 2" xfId="4744" xr:uid="{00000000-0005-0000-0000-0000970F0000}"/>
    <cellStyle name="Nota 2 4 5" xfId="3554" xr:uid="{00000000-0005-0000-0000-0000980F0000}"/>
    <cellStyle name="Nota 2 4 6" xfId="3550" xr:uid="{00000000-0005-0000-0000-0000990F0000}"/>
    <cellStyle name="Nota 2 5" xfId="2090" xr:uid="{00000000-0005-0000-0000-00009A0F0000}"/>
    <cellStyle name="Nota 2 5 2" xfId="3556" xr:uid="{00000000-0005-0000-0000-00009B0F0000}"/>
    <cellStyle name="Nota 2 5 2 2" xfId="4745" xr:uid="{00000000-0005-0000-0000-00009C0F0000}"/>
    <cellStyle name="Nota 2 5 3" xfId="3557" xr:uid="{00000000-0005-0000-0000-00009D0F0000}"/>
    <cellStyle name="Nota 2 5 3 2" xfId="4746" xr:uid="{00000000-0005-0000-0000-00009E0F0000}"/>
    <cellStyle name="Nota 2 5 4" xfId="3558" xr:uid="{00000000-0005-0000-0000-00009F0F0000}"/>
    <cellStyle name="Nota 2 5 4 2" xfId="4747" xr:uid="{00000000-0005-0000-0000-0000A00F0000}"/>
    <cellStyle name="Nota 2 5 5" xfId="3559" xr:uid="{00000000-0005-0000-0000-0000A10F0000}"/>
    <cellStyle name="Nota 2 5 6" xfId="3555" xr:uid="{00000000-0005-0000-0000-0000A20F0000}"/>
    <cellStyle name="Nota 2 6" xfId="1965" xr:uid="{00000000-0005-0000-0000-0000A30F0000}"/>
    <cellStyle name="Nota 2 6 2" xfId="3561" xr:uid="{00000000-0005-0000-0000-0000A40F0000}"/>
    <cellStyle name="Nota 2 6 2 2" xfId="4748" xr:uid="{00000000-0005-0000-0000-0000A50F0000}"/>
    <cellStyle name="Nota 2 6 3" xfId="3562" xr:uid="{00000000-0005-0000-0000-0000A60F0000}"/>
    <cellStyle name="Nota 2 6 3 2" xfId="4749" xr:uid="{00000000-0005-0000-0000-0000A70F0000}"/>
    <cellStyle name="Nota 2 6 4" xfId="3563" xr:uid="{00000000-0005-0000-0000-0000A80F0000}"/>
    <cellStyle name="Nota 2 6 4 2" xfId="4750" xr:uid="{00000000-0005-0000-0000-0000A90F0000}"/>
    <cellStyle name="Nota 2 6 5" xfId="3564" xr:uid="{00000000-0005-0000-0000-0000AA0F0000}"/>
    <cellStyle name="Nota 2 6 5 2" xfId="4751" xr:uid="{00000000-0005-0000-0000-0000AB0F0000}"/>
    <cellStyle name="Nota 2 6 6" xfId="3565" xr:uid="{00000000-0005-0000-0000-0000AC0F0000}"/>
    <cellStyle name="Nota 2 6 7" xfId="4752" xr:uid="{00000000-0005-0000-0000-0000AD0F0000}"/>
    <cellStyle name="Nota 2 6 8" xfId="3560" xr:uid="{00000000-0005-0000-0000-0000AE0F0000}"/>
    <cellStyle name="Nota 2 7" xfId="2354" xr:uid="{00000000-0005-0000-0000-0000AF0F0000}"/>
    <cellStyle name="Nota 2 7 2" xfId="3567" xr:uid="{00000000-0005-0000-0000-0000B00F0000}"/>
    <cellStyle name="Nota 2 7 2 2" xfId="4753" xr:uid="{00000000-0005-0000-0000-0000B10F0000}"/>
    <cellStyle name="Nota 2 7 3" xfId="3568" xr:uid="{00000000-0005-0000-0000-0000B20F0000}"/>
    <cellStyle name="Nota 2 7 3 2" xfId="4754" xr:uid="{00000000-0005-0000-0000-0000B30F0000}"/>
    <cellStyle name="Nota 2 7 4" xfId="3569" xr:uid="{00000000-0005-0000-0000-0000B40F0000}"/>
    <cellStyle name="Nota 2 7 4 2" xfId="4755" xr:uid="{00000000-0005-0000-0000-0000B50F0000}"/>
    <cellStyle name="Nota 2 7 5" xfId="3570" xr:uid="{00000000-0005-0000-0000-0000B60F0000}"/>
    <cellStyle name="Nota 2 7 6" xfId="3566" xr:uid="{00000000-0005-0000-0000-0000B70F0000}"/>
    <cellStyle name="Nota 2 8" xfId="3571" xr:uid="{00000000-0005-0000-0000-0000B80F0000}"/>
    <cellStyle name="Nota 2 8 2" xfId="4756" xr:uid="{00000000-0005-0000-0000-0000B90F0000}"/>
    <cellStyle name="Nota 2 9" xfId="3572" xr:uid="{00000000-0005-0000-0000-0000BA0F0000}"/>
    <cellStyle name="Nota 2 9 2" xfId="4757" xr:uid="{00000000-0005-0000-0000-0000BB0F0000}"/>
    <cellStyle name="Nota 2_Income statement" xfId="1445" xr:uid="{00000000-0005-0000-0000-0000BC0F0000}"/>
    <cellStyle name="Nota 3" xfId="831" xr:uid="{00000000-0005-0000-0000-0000BD0F0000}"/>
    <cellStyle name="Nota 3 2" xfId="2145" xr:uid="{00000000-0005-0000-0000-0000BE0F0000}"/>
    <cellStyle name="Nota 3 2 2" xfId="3575" xr:uid="{00000000-0005-0000-0000-0000BF0F0000}"/>
    <cellStyle name="Nota 3 2 2 2" xfId="4758" xr:uid="{00000000-0005-0000-0000-0000C00F0000}"/>
    <cellStyle name="Nota 3 2 3" xfId="3576" xr:uid="{00000000-0005-0000-0000-0000C10F0000}"/>
    <cellStyle name="Nota 3 2 3 2" xfId="4759" xr:uid="{00000000-0005-0000-0000-0000C20F0000}"/>
    <cellStyle name="Nota 3 2 4" xfId="3577" xr:uid="{00000000-0005-0000-0000-0000C30F0000}"/>
    <cellStyle name="Nota 3 2 4 2" xfId="4760" xr:uid="{00000000-0005-0000-0000-0000C40F0000}"/>
    <cellStyle name="Nota 3 2 5" xfId="3578" xr:uid="{00000000-0005-0000-0000-0000C50F0000}"/>
    <cellStyle name="Nota 3 2 6" xfId="3574" xr:uid="{00000000-0005-0000-0000-0000C60F0000}"/>
    <cellStyle name="Nota 3 3" xfId="3579" xr:uid="{00000000-0005-0000-0000-0000C70F0000}"/>
    <cellStyle name="Nota 3 3 2" xfId="4761" xr:uid="{00000000-0005-0000-0000-0000C80F0000}"/>
    <cellStyle name="Nota 3 4" xfId="3580" xr:uid="{00000000-0005-0000-0000-0000C90F0000}"/>
    <cellStyle name="Nota 3 4 2" xfId="4762" xr:uid="{00000000-0005-0000-0000-0000CA0F0000}"/>
    <cellStyle name="Nota 3 5" xfId="3581" xr:uid="{00000000-0005-0000-0000-0000CB0F0000}"/>
    <cellStyle name="Nota 3 5 2" xfId="4763" xr:uid="{00000000-0005-0000-0000-0000CC0F0000}"/>
    <cellStyle name="Nota 3 6" xfId="3582" xr:uid="{00000000-0005-0000-0000-0000CD0F0000}"/>
    <cellStyle name="Nota 3 7" xfId="3573" xr:uid="{00000000-0005-0000-0000-0000CE0F0000}"/>
    <cellStyle name="Nota 4" xfId="832" xr:uid="{00000000-0005-0000-0000-0000CF0F0000}"/>
    <cellStyle name="Nota 4 2" xfId="2146" xr:uid="{00000000-0005-0000-0000-0000D00F0000}"/>
    <cellStyle name="Nota 4 3" xfId="3583" xr:uid="{00000000-0005-0000-0000-0000D10F0000}"/>
    <cellStyle name="Nota 4_Income statement" xfId="1447" xr:uid="{00000000-0005-0000-0000-0000D20F0000}"/>
    <cellStyle name="Nota 5" xfId="833" xr:uid="{00000000-0005-0000-0000-0000D30F0000}"/>
    <cellStyle name="Nota 5 2" xfId="2147" xr:uid="{00000000-0005-0000-0000-0000D40F0000}"/>
    <cellStyle name="Nota 5 3" xfId="3584" xr:uid="{00000000-0005-0000-0000-0000D50F0000}"/>
    <cellStyle name="Nota 5_Income statement" xfId="1448" xr:uid="{00000000-0005-0000-0000-0000D60F0000}"/>
    <cellStyle name="Nota 6" xfId="834" xr:uid="{00000000-0005-0000-0000-0000D70F0000}"/>
    <cellStyle name="Nota 6 2" xfId="2148" xr:uid="{00000000-0005-0000-0000-0000D80F0000}"/>
    <cellStyle name="Nota 6 3" xfId="3585" xr:uid="{00000000-0005-0000-0000-0000D90F0000}"/>
    <cellStyle name="Nota 6_Income statement" xfId="1449" xr:uid="{00000000-0005-0000-0000-0000DA0F0000}"/>
    <cellStyle name="Nota 7" xfId="835" xr:uid="{00000000-0005-0000-0000-0000DB0F0000}"/>
    <cellStyle name="Nota 7 2" xfId="2149" xr:uid="{00000000-0005-0000-0000-0000DC0F0000}"/>
    <cellStyle name="Nota 7 3" xfId="3586" xr:uid="{00000000-0005-0000-0000-0000DD0F0000}"/>
    <cellStyle name="Nota 7_Income statement" xfId="1450" xr:uid="{00000000-0005-0000-0000-0000DE0F0000}"/>
    <cellStyle name="Nota 8" xfId="836" xr:uid="{00000000-0005-0000-0000-0000DF0F0000}"/>
    <cellStyle name="Nota 8 2" xfId="2150" xr:uid="{00000000-0005-0000-0000-0000E00F0000}"/>
    <cellStyle name="Nota 8 3" xfId="3587" xr:uid="{00000000-0005-0000-0000-0000E10F0000}"/>
    <cellStyle name="Nota 8_Income statement" xfId="1451" xr:uid="{00000000-0005-0000-0000-0000E20F0000}"/>
    <cellStyle name="Nota 9" xfId="1523" xr:uid="{00000000-0005-0000-0000-0000E30F0000}"/>
    <cellStyle name="Note 2" xfId="2151" xr:uid="{00000000-0005-0000-0000-0000E40F0000}"/>
    <cellStyle name="Note 2 2" xfId="3590" xr:uid="{00000000-0005-0000-0000-0000E50F0000}"/>
    <cellStyle name="Note 2 2 2" xfId="4764" xr:uid="{00000000-0005-0000-0000-0000E60F0000}"/>
    <cellStyle name="Note 2 3" xfId="3591" xr:uid="{00000000-0005-0000-0000-0000E70F0000}"/>
    <cellStyle name="Note 2 3 2" xfId="4765" xr:uid="{00000000-0005-0000-0000-0000E80F0000}"/>
    <cellStyle name="Note 2 4" xfId="3592" xr:uid="{00000000-0005-0000-0000-0000E90F0000}"/>
    <cellStyle name="Note 2 4 2" xfId="4766" xr:uid="{00000000-0005-0000-0000-0000EA0F0000}"/>
    <cellStyle name="Note 2 5" xfId="3593" xr:uid="{00000000-0005-0000-0000-0000EB0F0000}"/>
    <cellStyle name="Note 2 6" xfId="3589" xr:uid="{00000000-0005-0000-0000-0000EC0F0000}"/>
    <cellStyle name="Note 3" xfId="3594" xr:uid="{00000000-0005-0000-0000-0000ED0F0000}"/>
    <cellStyle name="Note 3 2" xfId="4767" xr:uid="{00000000-0005-0000-0000-0000EE0F0000}"/>
    <cellStyle name="Note 4" xfId="3595" xr:uid="{00000000-0005-0000-0000-0000EF0F0000}"/>
    <cellStyle name="Note 4 2" xfId="4768" xr:uid="{00000000-0005-0000-0000-0000F00F0000}"/>
    <cellStyle name="Note 5" xfId="3596" xr:uid="{00000000-0005-0000-0000-0000F10F0000}"/>
    <cellStyle name="Note 5 2" xfId="4769" xr:uid="{00000000-0005-0000-0000-0000F20F0000}"/>
    <cellStyle name="Note 6" xfId="3597" xr:uid="{00000000-0005-0000-0000-0000F30F0000}"/>
    <cellStyle name="Note 7" xfId="3588" xr:uid="{00000000-0005-0000-0000-0000F40F0000}"/>
    <cellStyle name="O" xfId="838" xr:uid="{00000000-0005-0000-0000-0000F50F0000}"/>
    <cellStyle name="O 2" xfId="2152" xr:uid="{00000000-0005-0000-0000-0000F60F0000}"/>
    <cellStyle name="O 3" xfId="3598" xr:uid="{00000000-0005-0000-0000-0000F70F0000}"/>
    <cellStyle name="Œ…‹æØ‚è [0.00]_laroux" xfId="839" xr:uid="{00000000-0005-0000-0000-0000F80F0000}"/>
    <cellStyle name="Œ…‹æØ‚è_laroux" xfId="840" xr:uid="{00000000-0005-0000-0000-0000F90F0000}"/>
    <cellStyle name="Output" xfId="7" xr:uid="{00000000-0005-0000-0000-0000FA0F0000}"/>
    <cellStyle name="Output 2" xfId="2153" xr:uid="{00000000-0005-0000-0000-0000FB0F0000}"/>
    <cellStyle name="Output 2 2" xfId="3601" xr:uid="{00000000-0005-0000-0000-0000FC0F0000}"/>
    <cellStyle name="Output 2 2 2" xfId="4770" xr:uid="{00000000-0005-0000-0000-0000FD0F0000}"/>
    <cellStyle name="Output 2 3" xfId="3602" xr:uid="{00000000-0005-0000-0000-0000FE0F0000}"/>
    <cellStyle name="Output 2 3 2" xfId="4771" xr:uid="{00000000-0005-0000-0000-0000FF0F0000}"/>
    <cellStyle name="Output 2 4" xfId="3603" xr:uid="{00000000-0005-0000-0000-000000100000}"/>
    <cellStyle name="Output 2 4 2" xfId="4772" xr:uid="{00000000-0005-0000-0000-000001100000}"/>
    <cellStyle name="Output 2 5" xfId="3604" xr:uid="{00000000-0005-0000-0000-000002100000}"/>
    <cellStyle name="Output 2 6" xfId="3600" xr:uid="{00000000-0005-0000-0000-000003100000}"/>
    <cellStyle name="Output 3" xfId="3605" xr:uid="{00000000-0005-0000-0000-000004100000}"/>
    <cellStyle name="Output 3 2" xfId="4773" xr:uid="{00000000-0005-0000-0000-000005100000}"/>
    <cellStyle name="Output 4" xfId="3606" xr:uid="{00000000-0005-0000-0000-000006100000}"/>
    <cellStyle name="Output 4 2" xfId="4774" xr:uid="{00000000-0005-0000-0000-000007100000}"/>
    <cellStyle name="Output 5" xfId="3607" xr:uid="{00000000-0005-0000-0000-000008100000}"/>
    <cellStyle name="Output 5 2" xfId="4775" xr:uid="{00000000-0005-0000-0000-000009100000}"/>
    <cellStyle name="Output 6" xfId="3608" xr:uid="{00000000-0005-0000-0000-00000A100000}"/>
    <cellStyle name="Output 7" xfId="3599" xr:uid="{00000000-0005-0000-0000-00000B100000}"/>
    <cellStyle name="Output Amounts" xfId="252" xr:uid="{00000000-0005-0000-0000-00000C100000}"/>
    <cellStyle name="Output Column Headings" xfId="253" xr:uid="{00000000-0005-0000-0000-00000D100000}"/>
    <cellStyle name="Output Column Headings 2" xfId="1705" xr:uid="{00000000-0005-0000-0000-00000E100000}"/>
    <cellStyle name="Output Column Headings 3" xfId="3609" xr:uid="{00000000-0005-0000-0000-00000F100000}"/>
    <cellStyle name="Output Line Items" xfId="254" xr:uid="{00000000-0005-0000-0000-000010100000}"/>
    <cellStyle name="Output Line Items 2" xfId="1706" xr:uid="{00000000-0005-0000-0000-000011100000}"/>
    <cellStyle name="Output Line Items 2 2" xfId="3611" xr:uid="{00000000-0005-0000-0000-000012100000}"/>
    <cellStyle name="Output Line Items 3" xfId="3612" xr:uid="{00000000-0005-0000-0000-000013100000}"/>
    <cellStyle name="Output Line Items 4" xfId="3613" xr:uid="{00000000-0005-0000-0000-000014100000}"/>
    <cellStyle name="Output Line Items 5" xfId="3610" xr:uid="{00000000-0005-0000-0000-000015100000}"/>
    <cellStyle name="Output Line Items_Plan2" xfId="3614" xr:uid="{00000000-0005-0000-0000-000016100000}"/>
    <cellStyle name="Output Report Heading" xfId="255" xr:uid="{00000000-0005-0000-0000-000017100000}"/>
    <cellStyle name="Output Report Heading 2" xfId="1707" xr:uid="{00000000-0005-0000-0000-000018100000}"/>
    <cellStyle name="Output Report Heading 3" xfId="3615" xr:uid="{00000000-0005-0000-0000-000019100000}"/>
    <cellStyle name="Output Report Title" xfId="256" xr:uid="{00000000-0005-0000-0000-00001A100000}"/>
    <cellStyle name="Output Report Title 2" xfId="1708" xr:uid="{00000000-0005-0000-0000-00001B100000}"/>
    <cellStyle name="Output Report Title 3" xfId="3616" xr:uid="{00000000-0005-0000-0000-00001C100000}"/>
    <cellStyle name="Percen - Estilo2" xfId="841" xr:uid="{00000000-0005-0000-0000-00001D100000}"/>
    <cellStyle name="Percen - Estilo2 2" xfId="2154" xr:uid="{00000000-0005-0000-0000-00001E100000}"/>
    <cellStyle name="Percen - Estilo2 3" xfId="3617" xr:uid="{00000000-0005-0000-0000-00001F100000}"/>
    <cellStyle name="Percent (0%)" xfId="842" xr:uid="{00000000-0005-0000-0000-000020100000}"/>
    <cellStyle name="Percent (0)" xfId="843" xr:uid="{00000000-0005-0000-0000-000021100000}"/>
    <cellStyle name="Percent (0.0%)" xfId="844" xr:uid="{00000000-0005-0000-0000-000022100000}"/>
    <cellStyle name="Percent (0.00%)" xfId="845" xr:uid="{00000000-0005-0000-0000-000023100000}"/>
    <cellStyle name="Percent [0]" xfId="846" xr:uid="{00000000-0005-0000-0000-000024100000}"/>
    <cellStyle name="Percent [00]" xfId="847" xr:uid="{00000000-0005-0000-0000-000025100000}"/>
    <cellStyle name="Percent [00] 2" xfId="2155" xr:uid="{00000000-0005-0000-0000-000026100000}"/>
    <cellStyle name="Percent [00] 3" xfId="3618" xr:uid="{00000000-0005-0000-0000-000027100000}"/>
    <cellStyle name="Percent [2]" xfId="848" xr:uid="{00000000-0005-0000-0000-000028100000}"/>
    <cellStyle name="Percent 2" xfId="84" xr:uid="{00000000-0005-0000-0000-000029100000}"/>
    <cellStyle name="Percent 2 2" xfId="52" xr:uid="{00000000-0005-0000-0000-00002A100000}"/>
    <cellStyle name="Percent 2 2 2" xfId="57" xr:uid="{00000000-0005-0000-0000-00002B100000}"/>
    <cellStyle name="Percent 2 2 3" xfId="68" xr:uid="{00000000-0005-0000-0000-00002C100000}"/>
    <cellStyle name="Percent 2 2 4" xfId="77" xr:uid="{00000000-0005-0000-0000-00002D100000}"/>
    <cellStyle name="Percent 2 2 5" xfId="82" xr:uid="{00000000-0005-0000-0000-00002E100000}"/>
    <cellStyle name="Percent 2 2 6" xfId="238" xr:uid="{00000000-0005-0000-0000-00002F100000}"/>
    <cellStyle name="Percent 2 2 6 2" xfId="1694" xr:uid="{00000000-0005-0000-0000-000030100000}"/>
    <cellStyle name="Percent 2 2 7" xfId="1149" xr:uid="{00000000-0005-0000-0000-000031100000}"/>
    <cellStyle name="Percent 2 2 8" xfId="1556" xr:uid="{00000000-0005-0000-0000-000032100000}"/>
    <cellStyle name="Percent 2 2 9" xfId="3619" xr:uid="{00000000-0005-0000-0000-000033100000}"/>
    <cellStyle name="Percent 2 3" xfId="65" xr:uid="{00000000-0005-0000-0000-000034100000}"/>
    <cellStyle name="Percent 2 3 2" xfId="1150" xr:uid="{00000000-0005-0000-0000-000035100000}"/>
    <cellStyle name="Percent 2 3 3" xfId="1563" xr:uid="{00000000-0005-0000-0000-000036100000}"/>
    <cellStyle name="Percent 2 3 4" xfId="3620" xr:uid="{00000000-0005-0000-0000-000037100000}"/>
    <cellStyle name="Percent 2 4" xfId="74" xr:uid="{00000000-0005-0000-0000-000038100000}"/>
    <cellStyle name="Percent 2 4 2" xfId="1569" xr:uid="{00000000-0005-0000-0000-000039100000}"/>
    <cellStyle name="Percent 2 5" xfId="79" xr:uid="{00000000-0005-0000-0000-00003A100000}"/>
    <cellStyle name="Percent 2 5 2" xfId="1570" xr:uid="{00000000-0005-0000-0000-00003B100000}"/>
    <cellStyle name="Percent 2 6" xfId="1571" xr:uid="{00000000-0005-0000-0000-00003C100000}"/>
    <cellStyle name="Percent 3" xfId="59" xr:uid="{00000000-0005-0000-0000-00003D100000}"/>
    <cellStyle name="Percent 3 2" xfId="264" xr:uid="{00000000-0005-0000-0000-00003E100000}"/>
    <cellStyle name="Percent 3 2 2" xfId="849" xr:uid="{00000000-0005-0000-0000-00003F100000}"/>
    <cellStyle name="Percent 3 3" xfId="850" xr:uid="{00000000-0005-0000-0000-000040100000}"/>
    <cellStyle name="Percent 3 4" xfId="1559" xr:uid="{00000000-0005-0000-0000-000041100000}"/>
    <cellStyle name="Percent 3 5" xfId="3621" xr:uid="{00000000-0005-0000-0000-000042100000}"/>
    <cellStyle name="Percent 4" xfId="48" xr:uid="{00000000-0005-0000-0000-000043100000}"/>
    <cellStyle name="Percent 4 2" xfId="1105" xr:uid="{00000000-0005-0000-0000-000044100000}"/>
    <cellStyle name="Percent 4 2 2" xfId="5240" xr:uid="{00000000-0005-0000-0000-000045100000}"/>
    <cellStyle name="Percent 4 3" xfId="3622" xr:uid="{00000000-0005-0000-0000-000046100000}"/>
    <cellStyle name="Percent 5" xfId="51" xr:uid="{00000000-0005-0000-0000-000047100000}"/>
    <cellStyle name="Percent 5 2" xfId="3623" xr:uid="{00000000-0005-0000-0000-000048100000}"/>
    <cellStyle name="Percent 6" xfId="35" xr:uid="{00000000-0005-0000-0000-000049100000}"/>
    <cellStyle name="Percent 6 2" xfId="851" xr:uid="{00000000-0005-0000-0000-00004A100000}"/>
    <cellStyle name="Percent 6 3" xfId="1106" xr:uid="{00000000-0005-0000-0000-00004B100000}"/>
    <cellStyle name="Percent 6 4" xfId="1550" xr:uid="{00000000-0005-0000-0000-00004C100000}"/>
    <cellStyle name="Percent 6 5" xfId="3624" xr:uid="{00000000-0005-0000-0000-00004D100000}"/>
    <cellStyle name="Percent 7" xfId="852" xr:uid="{00000000-0005-0000-0000-00004E100000}"/>
    <cellStyle name="Percent 7 2" xfId="1107" xr:uid="{00000000-0005-0000-0000-00004F100000}"/>
    <cellStyle name="PERCENTAGE" xfId="853" xr:uid="{00000000-0005-0000-0000-000050100000}"/>
    <cellStyle name="PERCENTAGE 2" xfId="2156" xr:uid="{00000000-0005-0000-0000-000051100000}"/>
    <cellStyle name="PERCENTAGE 2 10" xfId="6218" xr:uid="{00000000-0005-0000-0000-000052100000}"/>
    <cellStyle name="PERCENTAGE 2 2" xfId="2352" xr:uid="{00000000-0005-0000-0000-000053100000}"/>
    <cellStyle name="PERCENTAGE 2 2 10" xfId="6244" xr:uid="{00000000-0005-0000-0000-000054100000}"/>
    <cellStyle name="PERCENTAGE 2 2 2" xfId="2377" xr:uid="{00000000-0005-0000-0000-000055100000}"/>
    <cellStyle name="PERCENTAGE 2 2 2 2" xfId="2412" xr:uid="{00000000-0005-0000-0000-000056100000}"/>
    <cellStyle name="PERCENTAGE 2 2 2 2 2" xfId="5852" xr:uid="{00000000-0005-0000-0000-000057100000}"/>
    <cellStyle name="PERCENTAGE 2 2 2 2 3" xfId="5751" xr:uid="{00000000-0005-0000-0000-000058100000}"/>
    <cellStyle name="PERCENTAGE 2 2 2 2 4" xfId="6131" xr:uid="{00000000-0005-0000-0000-000059100000}"/>
    <cellStyle name="PERCENTAGE 2 2 2 2 5" xfId="5716" xr:uid="{00000000-0005-0000-0000-00005A100000}"/>
    <cellStyle name="PERCENTAGE 2 2 2 2 6" xfId="6045" xr:uid="{00000000-0005-0000-0000-00005B100000}"/>
    <cellStyle name="PERCENTAGE 2 2 2 2 7" xfId="5899" xr:uid="{00000000-0005-0000-0000-00005C100000}"/>
    <cellStyle name="PERCENTAGE 2 2 2 2 8" xfId="6297" xr:uid="{00000000-0005-0000-0000-00005D100000}"/>
    <cellStyle name="PERCENTAGE 2 2 2 3" xfId="5817" xr:uid="{00000000-0005-0000-0000-00005E100000}"/>
    <cellStyle name="PERCENTAGE 2 2 2 4" xfId="5921" xr:uid="{00000000-0005-0000-0000-00005F100000}"/>
    <cellStyle name="PERCENTAGE 2 2 2 5" xfId="6149" xr:uid="{00000000-0005-0000-0000-000060100000}"/>
    <cellStyle name="PERCENTAGE 2 2 2 6" xfId="6168" xr:uid="{00000000-0005-0000-0000-000061100000}"/>
    <cellStyle name="PERCENTAGE 2 2 2 7" xfId="6184" xr:uid="{00000000-0005-0000-0000-000062100000}"/>
    <cellStyle name="PERCENTAGE 2 2 2 8" xfId="6200" xr:uid="{00000000-0005-0000-0000-000063100000}"/>
    <cellStyle name="PERCENTAGE 2 2 2 9" xfId="6262" xr:uid="{00000000-0005-0000-0000-000064100000}"/>
    <cellStyle name="PERCENTAGE 2 2 3" xfId="2394" xr:uid="{00000000-0005-0000-0000-000065100000}"/>
    <cellStyle name="PERCENTAGE 2 2 3 2" xfId="5834" xr:uid="{00000000-0005-0000-0000-000066100000}"/>
    <cellStyle name="PERCENTAGE 2 2 3 3" xfId="5709" xr:uid="{00000000-0005-0000-0000-000067100000}"/>
    <cellStyle name="PERCENTAGE 2 2 3 4" xfId="5648" xr:uid="{00000000-0005-0000-0000-000068100000}"/>
    <cellStyle name="PERCENTAGE 2 2 3 5" xfId="6111" xr:uid="{00000000-0005-0000-0000-000069100000}"/>
    <cellStyle name="PERCENTAGE 2 2 3 6" xfId="5935" xr:uid="{00000000-0005-0000-0000-00006A100000}"/>
    <cellStyle name="PERCENTAGE 2 2 3 7" xfId="5773" xr:uid="{00000000-0005-0000-0000-00006B100000}"/>
    <cellStyle name="PERCENTAGE 2 2 3 8" xfId="6279" xr:uid="{00000000-0005-0000-0000-00006C100000}"/>
    <cellStyle name="PERCENTAGE 2 2 4" xfId="5799" xr:uid="{00000000-0005-0000-0000-00006D100000}"/>
    <cellStyle name="PERCENTAGE 2 2 5" xfId="5507" xr:uid="{00000000-0005-0000-0000-00006E100000}"/>
    <cellStyle name="PERCENTAGE 2 2 6" xfId="6003" xr:uid="{00000000-0005-0000-0000-00006F100000}"/>
    <cellStyle name="PERCENTAGE 2 2 7" xfId="6069" xr:uid="{00000000-0005-0000-0000-000070100000}"/>
    <cellStyle name="PERCENTAGE 2 2 8" xfId="5738" xr:uid="{00000000-0005-0000-0000-000071100000}"/>
    <cellStyle name="PERCENTAGE 2 2 9" xfId="5874" xr:uid="{00000000-0005-0000-0000-000072100000}"/>
    <cellStyle name="PERCENTAGE 2 3" xfId="2268" xr:uid="{00000000-0005-0000-0000-000073100000}"/>
    <cellStyle name="PERCENTAGE 2 3 2" xfId="5777" xr:uid="{00000000-0005-0000-0000-000074100000}"/>
    <cellStyle name="PERCENTAGE 2 3 3" xfId="6102" xr:uid="{00000000-0005-0000-0000-000075100000}"/>
    <cellStyle name="PERCENTAGE 2 3 4" xfId="5678" xr:uid="{00000000-0005-0000-0000-000076100000}"/>
    <cellStyle name="PERCENTAGE 2 3 5" xfId="5586" xr:uid="{00000000-0005-0000-0000-000077100000}"/>
    <cellStyle name="PERCENTAGE 2 3 6" xfId="5866" xr:uid="{00000000-0005-0000-0000-000078100000}"/>
    <cellStyle name="PERCENTAGE 2 3 7" xfId="6083" xr:uid="{00000000-0005-0000-0000-000079100000}"/>
    <cellStyle name="PERCENTAGE 2 3 8" xfId="6226" xr:uid="{00000000-0005-0000-0000-00007A100000}"/>
    <cellStyle name="PERCENTAGE 2 4" xfId="5760" xr:uid="{00000000-0005-0000-0000-00007B100000}"/>
    <cellStyle name="PERCENTAGE 2 5" xfId="5924" xr:uid="{00000000-0005-0000-0000-00007C100000}"/>
    <cellStyle name="PERCENTAGE 2 6" xfId="6130" xr:uid="{00000000-0005-0000-0000-00007D100000}"/>
    <cellStyle name="PERCENTAGE 2 7" xfId="5651" xr:uid="{00000000-0005-0000-0000-00007E100000}"/>
    <cellStyle name="PERCENTAGE 2 8" xfId="5649" xr:uid="{00000000-0005-0000-0000-00007F100000}"/>
    <cellStyle name="PERCENTAGE 2 9" xfId="6124" xr:uid="{00000000-0005-0000-0000-000080100000}"/>
    <cellStyle name="PERCENTAGE 3" xfId="2340" xr:uid="{00000000-0005-0000-0000-000081100000}"/>
    <cellStyle name="PERCENTAGE 3 2" xfId="2390" xr:uid="{00000000-0005-0000-0000-000082100000}"/>
    <cellStyle name="PERCENTAGE 3 2 2" xfId="5830" xr:uid="{00000000-0005-0000-0000-000083100000}"/>
    <cellStyle name="PERCENTAGE 3 2 3" xfId="6096" xr:uid="{00000000-0005-0000-0000-000084100000}"/>
    <cellStyle name="PERCENTAGE 3 2 4" xfId="6138" xr:uid="{00000000-0005-0000-0000-000085100000}"/>
    <cellStyle name="PERCENTAGE 3 2 5" xfId="6158" xr:uid="{00000000-0005-0000-0000-000086100000}"/>
    <cellStyle name="PERCENTAGE 3 2 6" xfId="6030" xr:uid="{00000000-0005-0000-0000-000087100000}"/>
    <cellStyle name="PERCENTAGE 3 2 7" xfId="6192" xr:uid="{00000000-0005-0000-0000-000088100000}"/>
    <cellStyle name="PERCENTAGE 3 2 8" xfId="6275" xr:uid="{00000000-0005-0000-0000-000089100000}"/>
    <cellStyle name="PERCENTAGE 3 3" xfId="5794" xr:uid="{00000000-0005-0000-0000-00008A100000}"/>
    <cellStyle name="PERCENTAGE 3 4" xfId="5722" xr:uid="{00000000-0005-0000-0000-00008B100000}"/>
    <cellStyle name="PERCENTAGE 3 5" xfId="5704" xr:uid="{00000000-0005-0000-0000-00008C100000}"/>
    <cellStyle name="PERCENTAGE 3 6" xfId="5901" xr:uid="{00000000-0005-0000-0000-00008D100000}"/>
    <cellStyle name="PERCENTAGE 3 7" xfId="6048" xr:uid="{00000000-0005-0000-0000-00008E100000}"/>
    <cellStyle name="PERCENTAGE 3 8" xfId="6081" xr:uid="{00000000-0005-0000-0000-00008F100000}"/>
    <cellStyle name="PERCENTAGE 3 9" xfId="6239" xr:uid="{00000000-0005-0000-0000-000090100000}"/>
    <cellStyle name="PERCENTAGE 4" xfId="3625" xr:uid="{00000000-0005-0000-0000-000091100000}"/>
    <cellStyle name="PERCENTAGE 4 2" xfId="5951" xr:uid="{00000000-0005-0000-0000-000092100000}"/>
    <cellStyle name="PERCENTAGE 4 3" xfId="6036" xr:uid="{00000000-0005-0000-0000-000093100000}"/>
    <cellStyle name="PERCENTAGE 4 4" xfId="6050" xr:uid="{00000000-0005-0000-0000-000094100000}"/>
    <cellStyle name="PERCENTAGE 4 5" xfId="6118" xr:uid="{00000000-0005-0000-0000-000095100000}"/>
    <cellStyle name="PERCENTAGE 4 6" xfId="5585" xr:uid="{00000000-0005-0000-0000-000096100000}"/>
    <cellStyle name="PERCENTAGE 4 7" xfId="5902" xr:uid="{00000000-0005-0000-0000-000097100000}"/>
    <cellStyle name="PERCENTAGE 4 8" xfId="6306" xr:uid="{00000000-0005-0000-0000-000098100000}"/>
    <cellStyle name="Percentual" xfId="854" xr:uid="{00000000-0005-0000-0000-000099100000}"/>
    <cellStyle name="Ponto" xfId="855" xr:uid="{00000000-0005-0000-0000-00009A100000}"/>
    <cellStyle name="Popis" xfId="856" xr:uid="{00000000-0005-0000-0000-00009B100000}"/>
    <cellStyle name="Popis 2" xfId="2157" xr:uid="{00000000-0005-0000-0000-00009C100000}"/>
    <cellStyle name="Popis 3" xfId="3626" xr:uid="{00000000-0005-0000-0000-00009D100000}"/>
    <cellStyle name="Porcentagem 10" xfId="141" xr:uid="{00000000-0005-0000-0000-00009E100000}"/>
    <cellStyle name="Porcentagem 2" xfId="142" xr:uid="{00000000-0005-0000-0000-00009F100000}"/>
    <cellStyle name="Porcentagem 2 10" xfId="143" xr:uid="{00000000-0005-0000-0000-0000A0100000}"/>
    <cellStyle name="Porcentagem 2 11" xfId="217" xr:uid="{00000000-0005-0000-0000-0000A1100000}"/>
    <cellStyle name="Porcentagem 2 12" xfId="218" xr:uid="{00000000-0005-0000-0000-0000A2100000}"/>
    <cellStyle name="Porcentagem 2 13" xfId="1151" xr:uid="{00000000-0005-0000-0000-0000A3100000}"/>
    <cellStyle name="Porcentagem 2 14" xfId="3627" xr:uid="{00000000-0005-0000-0000-0000A4100000}"/>
    <cellStyle name="Porcentagem 2 2" xfId="144" xr:uid="{00000000-0005-0000-0000-0000A5100000}"/>
    <cellStyle name="Porcentagem 2 2 2" xfId="313" xr:uid="{00000000-0005-0000-0000-0000A6100000}"/>
    <cellStyle name="Porcentagem 2 3" xfId="145" xr:uid="{00000000-0005-0000-0000-0000A7100000}"/>
    <cellStyle name="Porcentagem 2 4" xfId="146" xr:uid="{00000000-0005-0000-0000-0000A8100000}"/>
    <cellStyle name="Porcentagem 2 5" xfId="147" xr:uid="{00000000-0005-0000-0000-0000A9100000}"/>
    <cellStyle name="Porcentagem 2 6" xfId="148" xr:uid="{00000000-0005-0000-0000-0000AA100000}"/>
    <cellStyle name="Porcentagem 2 7" xfId="149" xr:uid="{00000000-0005-0000-0000-0000AB100000}"/>
    <cellStyle name="Porcentagem 2 8" xfId="150" xr:uid="{00000000-0005-0000-0000-0000AC100000}"/>
    <cellStyle name="Porcentagem 2 9" xfId="151" xr:uid="{00000000-0005-0000-0000-0000AD100000}"/>
    <cellStyle name="Porcentagem 3" xfId="152" xr:uid="{00000000-0005-0000-0000-0000AE100000}"/>
    <cellStyle name="Porcentagem 3 2" xfId="857" xr:uid="{00000000-0005-0000-0000-0000AF100000}"/>
    <cellStyle name="Porcentagem 3 3" xfId="1152" xr:uid="{00000000-0005-0000-0000-0000B0100000}"/>
    <cellStyle name="Porcentagem 4" xfId="224" xr:uid="{00000000-0005-0000-0000-0000B1100000}"/>
    <cellStyle name="Porcentagem 4 2" xfId="153" xr:uid="{00000000-0005-0000-0000-0000B2100000}"/>
    <cellStyle name="Porcentagem 5" xfId="154" xr:uid="{00000000-0005-0000-0000-0000B3100000}"/>
    <cellStyle name="Porcentagem 5 2" xfId="3628" xr:uid="{00000000-0005-0000-0000-0000B4100000}"/>
    <cellStyle name="Porcentagem 6" xfId="227" xr:uid="{00000000-0005-0000-0000-0000B5100000}"/>
    <cellStyle name="Porcentagem 6 2" xfId="3629" xr:uid="{00000000-0005-0000-0000-0000B6100000}"/>
    <cellStyle name="Porcentagem 7" xfId="229" xr:uid="{00000000-0005-0000-0000-0000B7100000}"/>
    <cellStyle name="Porcentaje" xfId="858" xr:uid="{00000000-0005-0000-0000-0000B8100000}"/>
    <cellStyle name="Porcentaje 2" xfId="2158" xr:uid="{00000000-0005-0000-0000-0000B9100000}"/>
    <cellStyle name="Porcentaje 3" xfId="3630" xr:uid="{00000000-0005-0000-0000-0000BA100000}"/>
    <cellStyle name="PrePop Currency (0)" xfId="859" xr:uid="{00000000-0005-0000-0000-0000BB100000}"/>
    <cellStyle name="PrePop Currency (0) 2" xfId="2159" xr:uid="{00000000-0005-0000-0000-0000BC100000}"/>
    <cellStyle name="PrePop Currency (0) 3" xfId="3631" xr:uid="{00000000-0005-0000-0000-0000BD100000}"/>
    <cellStyle name="PrePop Currency (2)" xfId="860" xr:uid="{00000000-0005-0000-0000-0000BE100000}"/>
    <cellStyle name="PrePop Currency (2) 2" xfId="2160" xr:uid="{00000000-0005-0000-0000-0000BF100000}"/>
    <cellStyle name="PrePop Currency (2) 3" xfId="3632" xr:uid="{00000000-0005-0000-0000-0000C0100000}"/>
    <cellStyle name="PrePop Units (0)" xfId="861" xr:uid="{00000000-0005-0000-0000-0000C1100000}"/>
    <cellStyle name="PrePop Units (0) 2" xfId="2161" xr:uid="{00000000-0005-0000-0000-0000C2100000}"/>
    <cellStyle name="PrePop Units (0) 3" xfId="3633" xr:uid="{00000000-0005-0000-0000-0000C3100000}"/>
    <cellStyle name="PrePop Units (1)" xfId="862" xr:uid="{00000000-0005-0000-0000-0000C4100000}"/>
    <cellStyle name="PrePop Units (1) 2" xfId="2162" xr:uid="{00000000-0005-0000-0000-0000C5100000}"/>
    <cellStyle name="PrePop Units (1) 3" xfId="3634" xr:uid="{00000000-0005-0000-0000-0000C6100000}"/>
    <cellStyle name="PrePop Units (2)" xfId="863" xr:uid="{00000000-0005-0000-0000-0000C7100000}"/>
    <cellStyle name="PrePop Units (2) 2" xfId="2163" xr:uid="{00000000-0005-0000-0000-0000C8100000}"/>
    <cellStyle name="PrePop Units (2) 3" xfId="3635" xr:uid="{00000000-0005-0000-0000-0000C9100000}"/>
    <cellStyle name="Price_Body" xfId="864" xr:uid="{00000000-0005-0000-0000-0000CA100000}"/>
    <cellStyle name="PSChar" xfId="865" xr:uid="{00000000-0005-0000-0000-0000CB100000}"/>
    <cellStyle name="PSChar 2" xfId="2164" xr:uid="{00000000-0005-0000-0000-0000CC100000}"/>
    <cellStyle name="PSChar 3" xfId="3636" xr:uid="{00000000-0005-0000-0000-0000CD100000}"/>
    <cellStyle name="PSDate" xfId="866" xr:uid="{00000000-0005-0000-0000-0000CE100000}"/>
    <cellStyle name="PSDec" xfId="867" xr:uid="{00000000-0005-0000-0000-0000CF100000}"/>
    <cellStyle name="PSHeading" xfId="868" xr:uid="{00000000-0005-0000-0000-0000D0100000}"/>
    <cellStyle name="PSHeading 2" xfId="2165" xr:uid="{00000000-0005-0000-0000-0000D1100000}"/>
    <cellStyle name="PSHeading 2 2" xfId="3639" xr:uid="{00000000-0005-0000-0000-0000D2100000}"/>
    <cellStyle name="PSHeading 2 2 2" xfId="3640" xr:uid="{00000000-0005-0000-0000-0000D3100000}"/>
    <cellStyle name="PSHeading 2 2 2 2" xfId="4776" xr:uid="{00000000-0005-0000-0000-0000D4100000}"/>
    <cellStyle name="PSHeading 2 2_Plan2" xfId="3641" xr:uid="{00000000-0005-0000-0000-0000D5100000}"/>
    <cellStyle name="PSHeading 2 3" xfId="3642" xr:uid="{00000000-0005-0000-0000-0000D6100000}"/>
    <cellStyle name="PSHeading 2 3 2" xfId="3643" xr:uid="{00000000-0005-0000-0000-0000D7100000}"/>
    <cellStyle name="PSHeading 2 4" xfId="3644" xr:uid="{00000000-0005-0000-0000-0000D8100000}"/>
    <cellStyle name="PSHeading 2 5" xfId="3645" xr:uid="{00000000-0005-0000-0000-0000D9100000}"/>
    <cellStyle name="PSHeading 2 6" xfId="3646" xr:uid="{00000000-0005-0000-0000-0000DA100000}"/>
    <cellStyle name="PSHeading 2 6 2" xfId="4777" xr:uid="{00000000-0005-0000-0000-0000DB100000}"/>
    <cellStyle name="PSHeading 2 7" xfId="3638" xr:uid="{00000000-0005-0000-0000-0000DC100000}"/>
    <cellStyle name="PSHeading 2_Plan2" xfId="3647" xr:uid="{00000000-0005-0000-0000-0000DD100000}"/>
    <cellStyle name="PSHeading 3" xfId="3648" xr:uid="{00000000-0005-0000-0000-0000DE100000}"/>
    <cellStyle name="PSHeading 3 2" xfId="3649" xr:uid="{00000000-0005-0000-0000-0000DF100000}"/>
    <cellStyle name="PSHeading 3 2 2" xfId="3650" xr:uid="{00000000-0005-0000-0000-0000E0100000}"/>
    <cellStyle name="PSHeading 3 2 2 2" xfId="4778" xr:uid="{00000000-0005-0000-0000-0000E1100000}"/>
    <cellStyle name="PSHeading 3 2_Plan2" xfId="3651" xr:uid="{00000000-0005-0000-0000-0000E2100000}"/>
    <cellStyle name="PSHeading 3 3" xfId="3652" xr:uid="{00000000-0005-0000-0000-0000E3100000}"/>
    <cellStyle name="PSHeading 3 3 2" xfId="3653" xr:uid="{00000000-0005-0000-0000-0000E4100000}"/>
    <cellStyle name="PSHeading 3 4" xfId="3654" xr:uid="{00000000-0005-0000-0000-0000E5100000}"/>
    <cellStyle name="PSHeading 3 5" xfId="3655" xr:uid="{00000000-0005-0000-0000-0000E6100000}"/>
    <cellStyle name="PSHeading 3 6" xfId="3656" xr:uid="{00000000-0005-0000-0000-0000E7100000}"/>
    <cellStyle name="PSHeading 3 6 2" xfId="4779" xr:uid="{00000000-0005-0000-0000-0000E8100000}"/>
    <cellStyle name="PSHeading 3_Plan2" xfId="3657" xr:uid="{00000000-0005-0000-0000-0000E9100000}"/>
    <cellStyle name="PSHeading 4" xfId="3658" xr:uid="{00000000-0005-0000-0000-0000EA100000}"/>
    <cellStyle name="PSHeading 5" xfId="3659" xr:uid="{00000000-0005-0000-0000-0000EB100000}"/>
    <cellStyle name="PSHeading 6" xfId="3637" xr:uid="{00000000-0005-0000-0000-0000EC100000}"/>
    <cellStyle name="PSInt" xfId="869" xr:uid="{00000000-0005-0000-0000-0000ED100000}"/>
    <cellStyle name="PSSpacer" xfId="870" xr:uid="{00000000-0005-0000-0000-0000EE100000}"/>
    <cellStyle name="PSSpacer 2" xfId="2166" xr:uid="{00000000-0005-0000-0000-0000EF100000}"/>
    <cellStyle name="PSSpacer 3" xfId="3660" xr:uid="{00000000-0005-0000-0000-0000F0100000}"/>
    <cellStyle name="Punto0" xfId="871" xr:uid="{00000000-0005-0000-0000-0000F1100000}"/>
    <cellStyle name="Red Text" xfId="872" xr:uid="{00000000-0005-0000-0000-0000F2100000}"/>
    <cellStyle name="Red Text 2" xfId="2167" xr:uid="{00000000-0005-0000-0000-0000F3100000}"/>
    <cellStyle name="Red Text 2 2" xfId="3662" xr:uid="{00000000-0005-0000-0000-0000F4100000}"/>
    <cellStyle name="Red Text 3" xfId="3663" xr:uid="{00000000-0005-0000-0000-0000F5100000}"/>
    <cellStyle name="Red Text 4" xfId="3664" xr:uid="{00000000-0005-0000-0000-0000F6100000}"/>
    <cellStyle name="Red Text 5" xfId="3661" xr:uid="{00000000-0005-0000-0000-0000F7100000}"/>
    <cellStyle name="Report Heading 0" xfId="873" xr:uid="{00000000-0005-0000-0000-0000F8100000}"/>
    <cellStyle name="RevList" xfId="874" xr:uid="{00000000-0005-0000-0000-0000F9100000}"/>
    <cellStyle name="RM" xfId="875" xr:uid="{00000000-0005-0000-0000-0000FA100000}"/>
    <cellStyle name="Saída 2" xfId="314" xr:uid="{00000000-0005-0000-0000-0000FB100000}"/>
    <cellStyle name="Saída 2 10" xfId="3665" xr:uid="{00000000-0005-0000-0000-0000FC100000}"/>
    <cellStyle name="Saída 2 2" xfId="876" xr:uid="{00000000-0005-0000-0000-0000FD100000}"/>
    <cellStyle name="Saída 2 2 2" xfId="2169" xr:uid="{00000000-0005-0000-0000-0000FE100000}"/>
    <cellStyle name="Saída 2 2 2 2" xfId="3668" xr:uid="{00000000-0005-0000-0000-0000FF100000}"/>
    <cellStyle name="Saída 2 2 2 2 2" xfId="4780" xr:uid="{00000000-0005-0000-0000-000000110000}"/>
    <cellStyle name="Saída 2 2 2 3" xfId="3669" xr:uid="{00000000-0005-0000-0000-000001110000}"/>
    <cellStyle name="Saída 2 2 2 3 2" xfId="4781" xr:uid="{00000000-0005-0000-0000-000002110000}"/>
    <cellStyle name="Saída 2 2 2 4" xfId="3670" xr:uid="{00000000-0005-0000-0000-000003110000}"/>
    <cellStyle name="Saída 2 2 2 4 2" xfId="4782" xr:uid="{00000000-0005-0000-0000-000004110000}"/>
    <cellStyle name="Saída 2 2 2 5" xfId="3671" xr:uid="{00000000-0005-0000-0000-000005110000}"/>
    <cellStyle name="Saída 2 2 2 6" xfId="3667" xr:uid="{00000000-0005-0000-0000-000006110000}"/>
    <cellStyle name="Saída 2 2 3" xfId="3672" xr:uid="{00000000-0005-0000-0000-000007110000}"/>
    <cellStyle name="Saída 2 2 3 2" xfId="4783" xr:uid="{00000000-0005-0000-0000-000008110000}"/>
    <cellStyle name="Saída 2 2 4" xfId="3673" xr:uid="{00000000-0005-0000-0000-000009110000}"/>
    <cellStyle name="Saída 2 2 4 2" xfId="4784" xr:uid="{00000000-0005-0000-0000-00000A110000}"/>
    <cellStyle name="Saída 2 2 5" xfId="3674" xr:uid="{00000000-0005-0000-0000-00000B110000}"/>
    <cellStyle name="Saída 2 2 5 2" xfId="4785" xr:uid="{00000000-0005-0000-0000-00000C110000}"/>
    <cellStyle name="Saída 2 2 6" xfId="3675" xr:uid="{00000000-0005-0000-0000-00000D110000}"/>
    <cellStyle name="Saída 2 2 7" xfId="3666" xr:uid="{00000000-0005-0000-0000-00000E110000}"/>
    <cellStyle name="Saída 2 3" xfId="1750" xr:uid="{00000000-0005-0000-0000-00000F110000}"/>
    <cellStyle name="Saída 2 3 2" xfId="3676" xr:uid="{00000000-0005-0000-0000-000010110000}"/>
    <cellStyle name="Saída 2 4" xfId="3677" xr:uid="{00000000-0005-0000-0000-000011110000}"/>
    <cellStyle name="Saída 2 4 2" xfId="3678" xr:uid="{00000000-0005-0000-0000-000012110000}"/>
    <cellStyle name="Saída 2 4 3" xfId="4786" xr:uid="{00000000-0005-0000-0000-000013110000}"/>
    <cellStyle name="Saída 2 4_Plan2" xfId="3679" xr:uid="{00000000-0005-0000-0000-000014110000}"/>
    <cellStyle name="Saída 2 5" xfId="3680" xr:uid="{00000000-0005-0000-0000-000015110000}"/>
    <cellStyle name="Saída 2 6" xfId="3681" xr:uid="{00000000-0005-0000-0000-000016110000}"/>
    <cellStyle name="Saída 2 6 2" xfId="4787" xr:uid="{00000000-0005-0000-0000-000017110000}"/>
    <cellStyle name="Saída 2 7" xfId="3682" xr:uid="{00000000-0005-0000-0000-000018110000}"/>
    <cellStyle name="Saída 2 7 2" xfId="4788" xr:uid="{00000000-0005-0000-0000-000019110000}"/>
    <cellStyle name="Saída 2 8" xfId="3683" xr:uid="{00000000-0005-0000-0000-00001A110000}"/>
    <cellStyle name="Saída 2 8 2" xfId="4789" xr:uid="{00000000-0005-0000-0000-00001B110000}"/>
    <cellStyle name="Saída 2 9" xfId="3684" xr:uid="{00000000-0005-0000-0000-00001C110000}"/>
    <cellStyle name="Saída 2_Plan2" xfId="3685" xr:uid="{00000000-0005-0000-0000-00001D110000}"/>
    <cellStyle name="Saída 3" xfId="877" xr:uid="{00000000-0005-0000-0000-00001E110000}"/>
    <cellStyle name="Saída 3 2" xfId="2170" xr:uid="{00000000-0005-0000-0000-00001F110000}"/>
    <cellStyle name="Saída 3 3" xfId="3686" xr:uid="{00000000-0005-0000-0000-000020110000}"/>
    <cellStyle name="Saída 3_Income statement" xfId="1452" xr:uid="{00000000-0005-0000-0000-000021110000}"/>
    <cellStyle name="Saída 4" xfId="878" xr:uid="{00000000-0005-0000-0000-000022110000}"/>
    <cellStyle name="Saída 4 2" xfId="2171" xr:uid="{00000000-0005-0000-0000-000023110000}"/>
    <cellStyle name="Saída 4 3" xfId="3687" xr:uid="{00000000-0005-0000-0000-000024110000}"/>
    <cellStyle name="Saída 4_Income statement" xfId="1453" xr:uid="{00000000-0005-0000-0000-000025110000}"/>
    <cellStyle name="Saída 5" xfId="879" xr:uid="{00000000-0005-0000-0000-000026110000}"/>
    <cellStyle name="Saída 5 2" xfId="2172" xr:uid="{00000000-0005-0000-0000-000027110000}"/>
    <cellStyle name="Saída 5 3" xfId="3688" xr:uid="{00000000-0005-0000-0000-000028110000}"/>
    <cellStyle name="Saída 5_Income statement" xfId="1454" xr:uid="{00000000-0005-0000-0000-000029110000}"/>
    <cellStyle name="Saída 6" xfId="880" xr:uid="{00000000-0005-0000-0000-00002A110000}"/>
    <cellStyle name="Saída 6 2" xfId="2173" xr:uid="{00000000-0005-0000-0000-00002B110000}"/>
    <cellStyle name="Saída 6 3" xfId="3689" xr:uid="{00000000-0005-0000-0000-00002C110000}"/>
    <cellStyle name="Saída 6_Income statement" xfId="1455" xr:uid="{00000000-0005-0000-0000-00002D110000}"/>
    <cellStyle name="Saída 7" xfId="1518" xr:uid="{00000000-0005-0000-0000-00002E110000}"/>
    <cellStyle name="Saída 7 2" xfId="5070" xr:uid="{00000000-0005-0000-0000-00002F110000}"/>
    <cellStyle name="Saída 8" xfId="4190" xr:uid="{00000000-0005-0000-0000-000030110000}"/>
    <cellStyle name="SAPBEXaggData" xfId="881" xr:uid="{00000000-0005-0000-0000-000031110000}"/>
    <cellStyle name="SAPBEXaggData 2" xfId="3691" xr:uid="{00000000-0005-0000-0000-000032110000}"/>
    <cellStyle name="SAPBEXaggData 2 2" xfId="3692" xr:uid="{00000000-0005-0000-0000-000033110000}"/>
    <cellStyle name="SAPBEXaggData 2 2 2" xfId="4790" xr:uid="{00000000-0005-0000-0000-000034110000}"/>
    <cellStyle name="SAPBEXaggData 2 3" xfId="3693" xr:uid="{00000000-0005-0000-0000-000035110000}"/>
    <cellStyle name="SAPBEXaggData 2 3 2" xfId="4791" xr:uid="{00000000-0005-0000-0000-000036110000}"/>
    <cellStyle name="SAPBEXaggData 2 4" xfId="3694" xr:uid="{00000000-0005-0000-0000-000037110000}"/>
    <cellStyle name="SAPBEXaggData 2 4 2" xfId="4792" xr:uid="{00000000-0005-0000-0000-000038110000}"/>
    <cellStyle name="SAPBEXaggData 2 5" xfId="3695" xr:uid="{00000000-0005-0000-0000-000039110000}"/>
    <cellStyle name="SAPBEXaggData 3" xfId="3696" xr:uid="{00000000-0005-0000-0000-00003A110000}"/>
    <cellStyle name="SAPBEXaggData 3 2" xfId="4793" xr:uid="{00000000-0005-0000-0000-00003B110000}"/>
    <cellStyle name="SAPBEXaggData 4" xfId="3697" xr:uid="{00000000-0005-0000-0000-00003C110000}"/>
    <cellStyle name="SAPBEXaggData 4 2" xfId="4794" xr:uid="{00000000-0005-0000-0000-00003D110000}"/>
    <cellStyle name="SAPBEXaggData 5" xfId="3698" xr:uid="{00000000-0005-0000-0000-00003E110000}"/>
    <cellStyle name="SAPBEXaggData 5 2" xfId="4795" xr:uid="{00000000-0005-0000-0000-00003F110000}"/>
    <cellStyle name="SAPBEXaggData 6" xfId="3699" xr:uid="{00000000-0005-0000-0000-000040110000}"/>
    <cellStyle name="SAPBEXaggDataEmph" xfId="882" xr:uid="{00000000-0005-0000-0000-000041110000}"/>
    <cellStyle name="SAPBEXaggDataEmph 2" xfId="3700" xr:uid="{00000000-0005-0000-0000-000042110000}"/>
    <cellStyle name="SAPBEXaggDataEmph 2 2" xfId="3701" xr:uid="{00000000-0005-0000-0000-000043110000}"/>
    <cellStyle name="SAPBEXaggDataEmph 2 2 2" xfId="4796" xr:uid="{00000000-0005-0000-0000-000044110000}"/>
    <cellStyle name="SAPBEXaggDataEmph 2 3" xfId="3702" xr:uid="{00000000-0005-0000-0000-000045110000}"/>
    <cellStyle name="SAPBEXaggDataEmph 2 3 2" xfId="4797" xr:uid="{00000000-0005-0000-0000-000046110000}"/>
    <cellStyle name="SAPBEXaggDataEmph 2 4" xfId="3703" xr:uid="{00000000-0005-0000-0000-000047110000}"/>
    <cellStyle name="SAPBEXaggDataEmph 2 4 2" xfId="4798" xr:uid="{00000000-0005-0000-0000-000048110000}"/>
    <cellStyle name="SAPBEXaggDataEmph 2 5" xfId="3704" xr:uid="{00000000-0005-0000-0000-000049110000}"/>
    <cellStyle name="SAPBEXaggDataEmph 3" xfId="3705" xr:uid="{00000000-0005-0000-0000-00004A110000}"/>
    <cellStyle name="SAPBEXaggDataEmph 3 2" xfId="4799" xr:uid="{00000000-0005-0000-0000-00004B110000}"/>
    <cellStyle name="SAPBEXaggDataEmph 4" xfId="3706" xr:uid="{00000000-0005-0000-0000-00004C110000}"/>
    <cellStyle name="SAPBEXaggDataEmph 4 2" xfId="4800" xr:uid="{00000000-0005-0000-0000-00004D110000}"/>
    <cellStyle name="SAPBEXaggDataEmph 5" xfId="3707" xr:uid="{00000000-0005-0000-0000-00004E110000}"/>
    <cellStyle name="SAPBEXaggDataEmph 5 2" xfId="4801" xr:uid="{00000000-0005-0000-0000-00004F110000}"/>
    <cellStyle name="SAPBEXaggDataEmph 6" xfId="3708" xr:uid="{00000000-0005-0000-0000-000050110000}"/>
    <cellStyle name="SAPBEXaggExc1" xfId="883" xr:uid="{00000000-0005-0000-0000-000051110000}"/>
    <cellStyle name="SAPBEXaggExc1Emph" xfId="884" xr:uid="{00000000-0005-0000-0000-000052110000}"/>
    <cellStyle name="SAPBEXaggExc2" xfId="885" xr:uid="{00000000-0005-0000-0000-000053110000}"/>
    <cellStyle name="SAPBEXaggExc2Emph" xfId="886" xr:uid="{00000000-0005-0000-0000-000054110000}"/>
    <cellStyle name="SAPBEXaggItem" xfId="887" xr:uid="{00000000-0005-0000-0000-000055110000}"/>
    <cellStyle name="SAPBEXaggItem 2" xfId="3709" xr:uid="{00000000-0005-0000-0000-000056110000}"/>
    <cellStyle name="SAPBEXaggItem 2 2" xfId="3710" xr:uid="{00000000-0005-0000-0000-000057110000}"/>
    <cellStyle name="SAPBEXaggItem 2 2 2" xfId="4802" xr:uid="{00000000-0005-0000-0000-000058110000}"/>
    <cellStyle name="SAPBEXaggItem 2 3" xfId="3711" xr:uid="{00000000-0005-0000-0000-000059110000}"/>
    <cellStyle name="SAPBEXaggItem 2 3 2" xfId="4803" xr:uid="{00000000-0005-0000-0000-00005A110000}"/>
    <cellStyle name="SAPBEXaggItem 2 4" xfId="3712" xr:uid="{00000000-0005-0000-0000-00005B110000}"/>
    <cellStyle name="SAPBEXaggItem 2 4 2" xfId="4804" xr:uid="{00000000-0005-0000-0000-00005C110000}"/>
    <cellStyle name="SAPBEXaggItem 2 5" xfId="3713" xr:uid="{00000000-0005-0000-0000-00005D110000}"/>
    <cellStyle name="SAPBEXaggItem 3" xfId="3714" xr:uid="{00000000-0005-0000-0000-00005E110000}"/>
    <cellStyle name="SAPBEXaggItem 3 2" xfId="4805" xr:uid="{00000000-0005-0000-0000-00005F110000}"/>
    <cellStyle name="SAPBEXaggItem 4" xfId="3715" xr:uid="{00000000-0005-0000-0000-000060110000}"/>
    <cellStyle name="SAPBEXaggItem 4 2" xfId="4806" xr:uid="{00000000-0005-0000-0000-000061110000}"/>
    <cellStyle name="SAPBEXaggItem 5" xfId="3716" xr:uid="{00000000-0005-0000-0000-000062110000}"/>
    <cellStyle name="SAPBEXaggItem 5 2" xfId="4807" xr:uid="{00000000-0005-0000-0000-000063110000}"/>
    <cellStyle name="SAPBEXaggItem 6" xfId="3717" xr:uid="{00000000-0005-0000-0000-000064110000}"/>
    <cellStyle name="SAPBEXaggItemX" xfId="888" xr:uid="{00000000-0005-0000-0000-000065110000}"/>
    <cellStyle name="SAPBEXaggItemX 2" xfId="2174" xr:uid="{00000000-0005-0000-0000-000066110000}"/>
    <cellStyle name="SAPBEXaggItemX 2 2" xfId="3720" xr:uid="{00000000-0005-0000-0000-000067110000}"/>
    <cellStyle name="SAPBEXaggItemX 2 2 2" xfId="4808" xr:uid="{00000000-0005-0000-0000-000068110000}"/>
    <cellStyle name="SAPBEXaggItemX 2 3" xfId="3721" xr:uid="{00000000-0005-0000-0000-000069110000}"/>
    <cellStyle name="SAPBEXaggItemX 2 3 2" xfId="4809" xr:uid="{00000000-0005-0000-0000-00006A110000}"/>
    <cellStyle name="SAPBEXaggItemX 2 4" xfId="3722" xr:uid="{00000000-0005-0000-0000-00006B110000}"/>
    <cellStyle name="SAPBEXaggItemX 2 4 2" xfId="4810" xr:uid="{00000000-0005-0000-0000-00006C110000}"/>
    <cellStyle name="SAPBEXaggItemX 2 5" xfId="3723" xr:uid="{00000000-0005-0000-0000-00006D110000}"/>
    <cellStyle name="SAPBEXaggItemX 2 6" xfId="3719" xr:uid="{00000000-0005-0000-0000-00006E110000}"/>
    <cellStyle name="SAPBEXaggItemX 3" xfId="3724" xr:uid="{00000000-0005-0000-0000-00006F110000}"/>
    <cellStyle name="SAPBEXaggItemX 3 2" xfId="4811" xr:uid="{00000000-0005-0000-0000-000070110000}"/>
    <cellStyle name="SAPBEXaggItemX 4" xfId="3725" xr:uid="{00000000-0005-0000-0000-000071110000}"/>
    <cellStyle name="SAPBEXaggItemX 4 2" xfId="4812" xr:uid="{00000000-0005-0000-0000-000072110000}"/>
    <cellStyle name="SAPBEXaggItemX 5" xfId="3726" xr:uid="{00000000-0005-0000-0000-000073110000}"/>
    <cellStyle name="SAPBEXaggItemX 5 2" xfId="4813" xr:uid="{00000000-0005-0000-0000-000074110000}"/>
    <cellStyle name="SAPBEXaggItemX 6" xfId="3727" xr:uid="{00000000-0005-0000-0000-000075110000}"/>
    <cellStyle name="SAPBEXaggItemX 7" xfId="3718" xr:uid="{00000000-0005-0000-0000-000076110000}"/>
    <cellStyle name="SAPBEXaggItemX_Income statement" xfId="1456" xr:uid="{00000000-0005-0000-0000-000077110000}"/>
    <cellStyle name="SAPBEXchaText" xfId="889" xr:uid="{00000000-0005-0000-0000-000078110000}"/>
    <cellStyle name="SAPBEXchaText 2" xfId="3728" xr:uid="{00000000-0005-0000-0000-000079110000}"/>
    <cellStyle name="SAPBEXchaText 2 2" xfId="3729" xr:uid="{00000000-0005-0000-0000-00007A110000}"/>
    <cellStyle name="SAPBEXchaText 2 2 2" xfId="3730" xr:uid="{00000000-0005-0000-0000-00007B110000}"/>
    <cellStyle name="SAPBEXchaText 2 2_Plan2" xfId="3731" xr:uid="{00000000-0005-0000-0000-00007C110000}"/>
    <cellStyle name="SAPBEXchaText 2 3" xfId="3732" xr:uid="{00000000-0005-0000-0000-00007D110000}"/>
    <cellStyle name="SAPBEXchaText 2_Plan2" xfId="3733" xr:uid="{00000000-0005-0000-0000-00007E110000}"/>
    <cellStyle name="SAPBEXchaText 3" xfId="3734" xr:uid="{00000000-0005-0000-0000-00007F110000}"/>
    <cellStyle name="SAPBEXchaText 3 2" xfId="3735" xr:uid="{00000000-0005-0000-0000-000080110000}"/>
    <cellStyle name="SAPBEXchaText 3 2 2" xfId="3736" xr:uid="{00000000-0005-0000-0000-000081110000}"/>
    <cellStyle name="SAPBEXchaText 3 2_Plan2" xfId="3737" xr:uid="{00000000-0005-0000-0000-000082110000}"/>
    <cellStyle name="SAPBEXchaText 3 3" xfId="3738" xr:uid="{00000000-0005-0000-0000-000083110000}"/>
    <cellStyle name="SAPBEXchaText 3_Plan2" xfId="3739" xr:uid="{00000000-0005-0000-0000-000084110000}"/>
    <cellStyle name="SAPBEXchaText 4" xfId="3740" xr:uid="{00000000-0005-0000-0000-000085110000}"/>
    <cellStyle name="SAPBEXchaText_Plan2" xfId="3741" xr:uid="{00000000-0005-0000-0000-000086110000}"/>
    <cellStyle name="SAPBEXexcBad7" xfId="890" xr:uid="{00000000-0005-0000-0000-000087110000}"/>
    <cellStyle name="SAPBEXexcBad7 2" xfId="3742" xr:uid="{00000000-0005-0000-0000-000088110000}"/>
    <cellStyle name="SAPBEXexcBad7 2 2" xfId="3743" xr:uid="{00000000-0005-0000-0000-000089110000}"/>
    <cellStyle name="SAPBEXexcBad7 2 2 2" xfId="4814" xr:uid="{00000000-0005-0000-0000-00008A110000}"/>
    <cellStyle name="SAPBEXexcBad7 2 3" xfId="3744" xr:uid="{00000000-0005-0000-0000-00008B110000}"/>
    <cellStyle name="SAPBEXexcBad7 2 3 2" xfId="4815" xr:uid="{00000000-0005-0000-0000-00008C110000}"/>
    <cellStyle name="SAPBEXexcBad7 2 4" xfId="3745" xr:uid="{00000000-0005-0000-0000-00008D110000}"/>
    <cellStyle name="SAPBEXexcBad7 2 4 2" xfId="4816" xr:uid="{00000000-0005-0000-0000-00008E110000}"/>
    <cellStyle name="SAPBEXexcBad7 2 5" xfId="3746" xr:uid="{00000000-0005-0000-0000-00008F110000}"/>
    <cellStyle name="SAPBEXexcBad7 3" xfId="3747" xr:uid="{00000000-0005-0000-0000-000090110000}"/>
    <cellStyle name="SAPBEXexcBad7 3 2" xfId="4817" xr:uid="{00000000-0005-0000-0000-000091110000}"/>
    <cellStyle name="SAPBEXexcBad7 4" xfId="3748" xr:uid="{00000000-0005-0000-0000-000092110000}"/>
    <cellStyle name="SAPBEXexcBad7 4 2" xfId="4818" xr:uid="{00000000-0005-0000-0000-000093110000}"/>
    <cellStyle name="SAPBEXexcBad7 5" xfId="3749" xr:uid="{00000000-0005-0000-0000-000094110000}"/>
    <cellStyle name="SAPBEXexcBad7 5 2" xfId="4819" xr:uid="{00000000-0005-0000-0000-000095110000}"/>
    <cellStyle name="SAPBEXexcBad7 6" xfId="3750" xr:uid="{00000000-0005-0000-0000-000096110000}"/>
    <cellStyle name="SAPBEXexcBad8" xfId="891" xr:uid="{00000000-0005-0000-0000-000097110000}"/>
    <cellStyle name="SAPBEXexcBad8 2" xfId="3751" xr:uid="{00000000-0005-0000-0000-000098110000}"/>
    <cellStyle name="SAPBEXexcBad8 2 2" xfId="3752" xr:uid="{00000000-0005-0000-0000-000099110000}"/>
    <cellStyle name="SAPBEXexcBad8 2 2 2" xfId="4820" xr:uid="{00000000-0005-0000-0000-00009A110000}"/>
    <cellStyle name="SAPBEXexcBad8 2 3" xfId="3753" xr:uid="{00000000-0005-0000-0000-00009B110000}"/>
    <cellStyle name="SAPBEXexcBad8 2 3 2" xfId="4821" xr:uid="{00000000-0005-0000-0000-00009C110000}"/>
    <cellStyle name="SAPBEXexcBad8 2 4" xfId="3754" xr:uid="{00000000-0005-0000-0000-00009D110000}"/>
    <cellStyle name="SAPBEXexcBad8 2 4 2" xfId="4822" xr:uid="{00000000-0005-0000-0000-00009E110000}"/>
    <cellStyle name="SAPBEXexcBad8 2 5" xfId="3755" xr:uid="{00000000-0005-0000-0000-00009F110000}"/>
    <cellStyle name="SAPBEXexcBad8 3" xfId="3756" xr:uid="{00000000-0005-0000-0000-0000A0110000}"/>
    <cellStyle name="SAPBEXexcBad8 3 2" xfId="4823" xr:uid="{00000000-0005-0000-0000-0000A1110000}"/>
    <cellStyle name="SAPBEXexcBad8 4" xfId="3757" xr:uid="{00000000-0005-0000-0000-0000A2110000}"/>
    <cellStyle name="SAPBEXexcBad8 4 2" xfId="4824" xr:uid="{00000000-0005-0000-0000-0000A3110000}"/>
    <cellStyle name="SAPBEXexcBad8 5" xfId="3758" xr:uid="{00000000-0005-0000-0000-0000A4110000}"/>
    <cellStyle name="SAPBEXexcBad8 5 2" xfId="4825" xr:uid="{00000000-0005-0000-0000-0000A5110000}"/>
    <cellStyle name="SAPBEXexcBad8 6" xfId="3759" xr:uid="{00000000-0005-0000-0000-0000A6110000}"/>
    <cellStyle name="SAPBEXexcBad9" xfId="892" xr:uid="{00000000-0005-0000-0000-0000A7110000}"/>
    <cellStyle name="SAPBEXexcBad9 2" xfId="3760" xr:uid="{00000000-0005-0000-0000-0000A8110000}"/>
    <cellStyle name="SAPBEXexcBad9 2 2" xfId="3761" xr:uid="{00000000-0005-0000-0000-0000A9110000}"/>
    <cellStyle name="SAPBEXexcBad9 2 2 2" xfId="4826" xr:uid="{00000000-0005-0000-0000-0000AA110000}"/>
    <cellStyle name="SAPBEXexcBad9 2 3" xfId="3762" xr:uid="{00000000-0005-0000-0000-0000AB110000}"/>
    <cellStyle name="SAPBEXexcBad9 2 3 2" xfId="4827" xr:uid="{00000000-0005-0000-0000-0000AC110000}"/>
    <cellStyle name="SAPBEXexcBad9 2 4" xfId="3763" xr:uid="{00000000-0005-0000-0000-0000AD110000}"/>
    <cellStyle name="SAPBEXexcBad9 2 4 2" xfId="4828" xr:uid="{00000000-0005-0000-0000-0000AE110000}"/>
    <cellStyle name="SAPBEXexcBad9 2 5" xfId="3764" xr:uid="{00000000-0005-0000-0000-0000AF110000}"/>
    <cellStyle name="SAPBEXexcBad9 3" xfId="3765" xr:uid="{00000000-0005-0000-0000-0000B0110000}"/>
    <cellStyle name="SAPBEXexcBad9 3 2" xfId="4829" xr:uid="{00000000-0005-0000-0000-0000B1110000}"/>
    <cellStyle name="SAPBEXexcBad9 4" xfId="3766" xr:uid="{00000000-0005-0000-0000-0000B2110000}"/>
    <cellStyle name="SAPBEXexcBad9 4 2" xfId="4830" xr:uid="{00000000-0005-0000-0000-0000B3110000}"/>
    <cellStyle name="SAPBEXexcBad9 5" xfId="3767" xr:uid="{00000000-0005-0000-0000-0000B4110000}"/>
    <cellStyle name="SAPBEXexcBad9 5 2" xfId="4831" xr:uid="{00000000-0005-0000-0000-0000B5110000}"/>
    <cellStyle name="SAPBEXexcBad9 6" xfId="3768" xr:uid="{00000000-0005-0000-0000-0000B6110000}"/>
    <cellStyle name="SAPBEXexcCritical4" xfId="893" xr:uid="{00000000-0005-0000-0000-0000B7110000}"/>
    <cellStyle name="SAPBEXexcCritical4 2" xfId="3769" xr:uid="{00000000-0005-0000-0000-0000B8110000}"/>
    <cellStyle name="SAPBEXexcCritical4 2 2" xfId="3770" xr:uid="{00000000-0005-0000-0000-0000B9110000}"/>
    <cellStyle name="SAPBEXexcCritical4 2 2 2" xfId="4832" xr:uid="{00000000-0005-0000-0000-0000BA110000}"/>
    <cellStyle name="SAPBEXexcCritical4 2 3" xfId="3771" xr:uid="{00000000-0005-0000-0000-0000BB110000}"/>
    <cellStyle name="SAPBEXexcCritical4 2 3 2" xfId="4833" xr:uid="{00000000-0005-0000-0000-0000BC110000}"/>
    <cellStyle name="SAPBEXexcCritical4 2 4" xfId="3772" xr:uid="{00000000-0005-0000-0000-0000BD110000}"/>
    <cellStyle name="SAPBEXexcCritical4 2 4 2" xfId="4834" xr:uid="{00000000-0005-0000-0000-0000BE110000}"/>
    <cellStyle name="SAPBEXexcCritical4 2 5" xfId="3773" xr:uid="{00000000-0005-0000-0000-0000BF110000}"/>
    <cellStyle name="SAPBEXexcCritical4 3" xfId="3774" xr:uid="{00000000-0005-0000-0000-0000C0110000}"/>
    <cellStyle name="SAPBEXexcCritical4 3 2" xfId="4835" xr:uid="{00000000-0005-0000-0000-0000C1110000}"/>
    <cellStyle name="SAPBEXexcCritical4 4" xfId="3775" xr:uid="{00000000-0005-0000-0000-0000C2110000}"/>
    <cellStyle name="SAPBEXexcCritical4 4 2" xfId="4836" xr:uid="{00000000-0005-0000-0000-0000C3110000}"/>
    <cellStyle name="SAPBEXexcCritical4 5" xfId="3776" xr:uid="{00000000-0005-0000-0000-0000C4110000}"/>
    <cellStyle name="SAPBEXexcCritical4 5 2" xfId="4837" xr:uid="{00000000-0005-0000-0000-0000C5110000}"/>
    <cellStyle name="SAPBEXexcCritical4 6" xfId="3777" xr:uid="{00000000-0005-0000-0000-0000C6110000}"/>
    <cellStyle name="SAPBEXexcCritical5" xfId="894" xr:uid="{00000000-0005-0000-0000-0000C7110000}"/>
    <cellStyle name="SAPBEXexcCritical5 2" xfId="3778" xr:uid="{00000000-0005-0000-0000-0000C8110000}"/>
    <cellStyle name="SAPBEXexcCritical5 2 2" xfId="3779" xr:uid="{00000000-0005-0000-0000-0000C9110000}"/>
    <cellStyle name="SAPBEXexcCritical5 2 2 2" xfId="4838" xr:uid="{00000000-0005-0000-0000-0000CA110000}"/>
    <cellStyle name="SAPBEXexcCritical5 2 3" xfId="3780" xr:uid="{00000000-0005-0000-0000-0000CB110000}"/>
    <cellStyle name="SAPBEXexcCritical5 2 3 2" xfId="4839" xr:uid="{00000000-0005-0000-0000-0000CC110000}"/>
    <cellStyle name="SAPBEXexcCritical5 2 4" xfId="3781" xr:uid="{00000000-0005-0000-0000-0000CD110000}"/>
    <cellStyle name="SAPBEXexcCritical5 2 4 2" xfId="4840" xr:uid="{00000000-0005-0000-0000-0000CE110000}"/>
    <cellStyle name="SAPBEXexcCritical5 2 5" xfId="3782" xr:uid="{00000000-0005-0000-0000-0000CF110000}"/>
    <cellStyle name="SAPBEXexcCritical5 3" xfId="3783" xr:uid="{00000000-0005-0000-0000-0000D0110000}"/>
    <cellStyle name="SAPBEXexcCritical5 3 2" xfId="4841" xr:uid="{00000000-0005-0000-0000-0000D1110000}"/>
    <cellStyle name="SAPBEXexcCritical5 4" xfId="3784" xr:uid="{00000000-0005-0000-0000-0000D2110000}"/>
    <cellStyle name="SAPBEXexcCritical5 4 2" xfId="4842" xr:uid="{00000000-0005-0000-0000-0000D3110000}"/>
    <cellStyle name="SAPBEXexcCritical5 5" xfId="3785" xr:uid="{00000000-0005-0000-0000-0000D4110000}"/>
    <cellStyle name="SAPBEXexcCritical5 5 2" xfId="4843" xr:uid="{00000000-0005-0000-0000-0000D5110000}"/>
    <cellStyle name="SAPBEXexcCritical5 6" xfId="3786" xr:uid="{00000000-0005-0000-0000-0000D6110000}"/>
    <cellStyle name="SAPBEXexcCritical6" xfId="895" xr:uid="{00000000-0005-0000-0000-0000D7110000}"/>
    <cellStyle name="SAPBEXexcCritical6 2" xfId="3787" xr:uid="{00000000-0005-0000-0000-0000D8110000}"/>
    <cellStyle name="SAPBEXexcCritical6 2 2" xfId="3788" xr:uid="{00000000-0005-0000-0000-0000D9110000}"/>
    <cellStyle name="SAPBEXexcCritical6 2 2 2" xfId="4844" xr:uid="{00000000-0005-0000-0000-0000DA110000}"/>
    <cellStyle name="SAPBEXexcCritical6 2 3" xfId="3789" xr:uid="{00000000-0005-0000-0000-0000DB110000}"/>
    <cellStyle name="SAPBEXexcCritical6 2 3 2" xfId="4845" xr:uid="{00000000-0005-0000-0000-0000DC110000}"/>
    <cellStyle name="SAPBEXexcCritical6 2 4" xfId="3790" xr:uid="{00000000-0005-0000-0000-0000DD110000}"/>
    <cellStyle name="SAPBEXexcCritical6 2 4 2" xfId="4846" xr:uid="{00000000-0005-0000-0000-0000DE110000}"/>
    <cellStyle name="SAPBEXexcCritical6 2 5" xfId="3791" xr:uid="{00000000-0005-0000-0000-0000DF110000}"/>
    <cellStyle name="SAPBEXexcCritical6 3" xfId="3792" xr:uid="{00000000-0005-0000-0000-0000E0110000}"/>
    <cellStyle name="SAPBEXexcCritical6 3 2" xfId="4847" xr:uid="{00000000-0005-0000-0000-0000E1110000}"/>
    <cellStyle name="SAPBEXexcCritical6 4" xfId="3793" xr:uid="{00000000-0005-0000-0000-0000E2110000}"/>
    <cellStyle name="SAPBEXexcCritical6 4 2" xfId="4848" xr:uid="{00000000-0005-0000-0000-0000E3110000}"/>
    <cellStyle name="SAPBEXexcCritical6 5" xfId="3794" xr:uid="{00000000-0005-0000-0000-0000E4110000}"/>
    <cellStyle name="SAPBEXexcCritical6 5 2" xfId="4849" xr:uid="{00000000-0005-0000-0000-0000E5110000}"/>
    <cellStyle name="SAPBEXexcCritical6 6" xfId="3795" xr:uid="{00000000-0005-0000-0000-0000E6110000}"/>
    <cellStyle name="SAPBEXexcGood1" xfId="896" xr:uid="{00000000-0005-0000-0000-0000E7110000}"/>
    <cellStyle name="SAPBEXexcGood1 2" xfId="3796" xr:uid="{00000000-0005-0000-0000-0000E8110000}"/>
    <cellStyle name="SAPBEXexcGood1 2 2" xfId="3797" xr:uid="{00000000-0005-0000-0000-0000E9110000}"/>
    <cellStyle name="SAPBEXexcGood1 2 2 2" xfId="4850" xr:uid="{00000000-0005-0000-0000-0000EA110000}"/>
    <cellStyle name="SAPBEXexcGood1 2 3" xfId="3798" xr:uid="{00000000-0005-0000-0000-0000EB110000}"/>
    <cellStyle name="SAPBEXexcGood1 2 3 2" xfId="4851" xr:uid="{00000000-0005-0000-0000-0000EC110000}"/>
    <cellStyle name="SAPBEXexcGood1 2 4" xfId="3799" xr:uid="{00000000-0005-0000-0000-0000ED110000}"/>
    <cellStyle name="SAPBEXexcGood1 2 4 2" xfId="4852" xr:uid="{00000000-0005-0000-0000-0000EE110000}"/>
    <cellStyle name="SAPBEXexcGood1 2 5" xfId="3800" xr:uid="{00000000-0005-0000-0000-0000EF110000}"/>
    <cellStyle name="SAPBEXexcGood1 3" xfId="3801" xr:uid="{00000000-0005-0000-0000-0000F0110000}"/>
    <cellStyle name="SAPBEXexcGood1 3 2" xfId="4853" xr:uid="{00000000-0005-0000-0000-0000F1110000}"/>
    <cellStyle name="SAPBEXexcGood1 4" xfId="3802" xr:uid="{00000000-0005-0000-0000-0000F2110000}"/>
    <cellStyle name="SAPBEXexcGood1 4 2" xfId="4854" xr:uid="{00000000-0005-0000-0000-0000F3110000}"/>
    <cellStyle name="SAPBEXexcGood1 5" xfId="3803" xr:uid="{00000000-0005-0000-0000-0000F4110000}"/>
    <cellStyle name="SAPBEXexcGood1 5 2" xfId="4855" xr:uid="{00000000-0005-0000-0000-0000F5110000}"/>
    <cellStyle name="SAPBEXexcGood1 6" xfId="3804" xr:uid="{00000000-0005-0000-0000-0000F6110000}"/>
    <cellStyle name="SAPBEXexcGood2" xfId="897" xr:uid="{00000000-0005-0000-0000-0000F7110000}"/>
    <cellStyle name="SAPBEXexcGood2 2" xfId="3805" xr:uid="{00000000-0005-0000-0000-0000F8110000}"/>
    <cellStyle name="SAPBEXexcGood2 2 2" xfId="3806" xr:uid="{00000000-0005-0000-0000-0000F9110000}"/>
    <cellStyle name="SAPBEXexcGood2 2 2 2" xfId="4856" xr:uid="{00000000-0005-0000-0000-0000FA110000}"/>
    <cellStyle name="SAPBEXexcGood2 2 3" xfId="3807" xr:uid="{00000000-0005-0000-0000-0000FB110000}"/>
    <cellStyle name="SAPBEXexcGood2 2 3 2" xfId="4857" xr:uid="{00000000-0005-0000-0000-0000FC110000}"/>
    <cellStyle name="SAPBEXexcGood2 2 4" xfId="3808" xr:uid="{00000000-0005-0000-0000-0000FD110000}"/>
    <cellStyle name="SAPBEXexcGood2 2 4 2" xfId="4858" xr:uid="{00000000-0005-0000-0000-0000FE110000}"/>
    <cellStyle name="SAPBEXexcGood2 2 5" xfId="3809" xr:uid="{00000000-0005-0000-0000-0000FF110000}"/>
    <cellStyle name="SAPBEXexcGood2 3" xfId="3810" xr:uid="{00000000-0005-0000-0000-000000120000}"/>
    <cellStyle name="SAPBEXexcGood2 3 2" xfId="4859" xr:uid="{00000000-0005-0000-0000-000001120000}"/>
    <cellStyle name="SAPBEXexcGood2 4" xfId="3811" xr:uid="{00000000-0005-0000-0000-000002120000}"/>
    <cellStyle name="SAPBEXexcGood2 4 2" xfId="4860" xr:uid="{00000000-0005-0000-0000-000003120000}"/>
    <cellStyle name="SAPBEXexcGood2 5" xfId="3812" xr:uid="{00000000-0005-0000-0000-000004120000}"/>
    <cellStyle name="SAPBEXexcGood2 5 2" xfId="4861" xr:uid="{00000000-0005-0000-0000-000005120000}"/>
    <cellStyle name="SAPBEXexcGood2 6" xfId="3813" xr:uid="{00000000-0005-0000-0000-000006120000}"/>
    <cellStyle name="SAPBEXexcGood3" xfId="898" xr:uid="{00000000-0005-0000-0000-000007120000}"/>
    <cellStyle name="SAPBEXexcGood3 2" xfId="3814" xr:uid="{00000000-0005-0000-0000-000008120000}"/>
    <cellStyle name="SAPBEXexcGood3 2 2" xfId="3815" xr:uid="{00000000-0005-0000-0000-000009120000}"/>
    <cellStyle name="SAPBEXexcGood3 2 2 2" xfId="4862" xr:uid="{00000000-0005-0000-0000-00000A120000}"/>
    <cellStyle name="SAPBEXexcGood3 2 3" xfId="3816" xr:uid="{00000000-0005-0000-0000-00000B120000}"/>
    <cellStyle name="SAPBEXexcGood3 2 3 2" xfId="4863" xr:uid="{00000000-0005-0000-0000-00000C120000}"/>
    <cellStyle name="SAPBEXexcGood3 2 4" xfId="3817" xr:uid="{00000000-0005-0000-0000-00000D120000}"/>
    <cellStyle name="SAPBEXexcGood3 2 4 2" xfId="4864" xr:uid="{00000000-0005-0000-0000-00000E120000}"/>
    <cellStyle name="SAPBEXexcGood3 2 5" xfId="3818" xr:uid="{00000000-0005-0000-0000-00000F120000}"/>
    <cellStyle name="SAPBEXexcGood3 3" xfId="3819" xr:uid="{00000000-0005-0000-0000-000010120000}"/>
    <cellStyle name="SAPBEXexcGood3 3 2" xfId="4865" xr:uid="{00000000-0005-0000-0000-000011120000}"/>
    <cellStyle name="SAPBEXexcGood3 4" xfId="3820" xr:uid="{00000000-0005-0000-0000-000012120000}"/>
    <cellStyle name="SAPBEXexcGood3 4 2" xfId="4866" xr:uid="{00000000-0005-0000-0000-000013120000}"/>
    <cellStyle name="SAPBEXexcGood3 5" xfId="3821" xr:uid="{00000000-0005-0000-0000-000014120000}"/>
    <cellStyle name="SAPBEXexcGood3 5 2" xfId="4867" xr:uid="{00000000-0005-0000-0000-000015120000}"/>
    <cellStyle name="SAPBEXexcGood3 6" xfId="3822" xr:uid="{00000000-0005-0000-0000-000016120000}"/>
    <cellStyle name="SAPBEXfilterDrill" xfId="899" xr:uid="{00000000-0005-0000-0000-000017120000}"/>
    <cellStyle name="SAPBEXfilterDrill 10" xfId="6209" xr:uid="{00000000-0005-0000-0000-000018120000}"/>
    <cellStyle name="SAPBEXfilterDrill 2" xfId="2176" xr:uid="{00000000-0005-0000-0000-000019120000}"/>
    <cellStyle name="SAPBEXfilterDrill 2 10" xfId="5894" xr:uid="{00000000-0005-0000-0000-00001A120000}"/>
    <cellStyle name="SAPBEXfilterDrill 2 11" xfId="6220" xr:uid="{00000000-0005-0000-0000-00001B120000}"/>
    <cellStyle name="SAPBEXfilterDrill 2 2" xfId="2353" xr:uid="{00000000-0005-0000-0000-00001C120000}"/>
    <cellStyle name="SAPBEXfilterDrill 2 2 10" xfId="6245" xr:uid="{00000000-0005-0000-0000-00001D120000}"/>
    <cellStyle name="SAPBEXfilterDrill 2 2 2" xfId="2378" xr:uid="{00000000-0005-0000-0000-00001E120000}"/>
    <cellStyle name="SAPBEXfilterDrill 2 2 2 2" xfId="2413" xr:uid="{00000000-0005-0000-0000-00001F120000}"/>
    <cellStyle name="SAPBEXfilterDrill 2 2 2 2 2" xfId="5853" xr:uid="{00000000-0005-0000-0000-000020120000}"/>
    <cellStyle name="SAPBEXfilterDrill 2 2 2 2 3" xfId="5598" xr:uid="{00000000-0005-0000-0000-000021120000}"/>
    <cellStyle name="SAPBEXfilterDrill 2 2 2 2 4" xfId="6150" xr:uid="{00000000-0005-0000-0000-000022120000}"/>
    <cellStyle name="SAPBEXfilterDrill 2 2 2 2 5" xfId="6169" xr:uid="{00000000-0005-0000-0000-000023120000}"/>
    <cellStyle name="SAPBEXfilterDrill 2 2 2 2 6" xfId="6185" xr:uid="{00000000-0005-0000-0000-000024120000}"/>
    <cellStyle name="SAPBEXfilterDrill 2 2 2 2 7" xfId="6201" xr:uid="{00000000-0005-0000-0000-000025120000}"/>
    <cellStyle name="SAPBEXfilterDrill 2 2 2 2 8" xfId="6298" xr:uid="{00000000-0005-0000-0000-000026120000}"/>
    <cellStyle name="SAPBEXfilterDrill 2 2 2 3" xfId="5818" xr:uid="{00000000-0005-0000-0000-000027120000}"/>
    <cellStyle name="SAPBEXfilterDrill 2 2 2 4" xfId="5754" xr:uid="{00000000-0005-0000-0000-000028120000}"/>
    <cellStyle name="SAPBEXfilterDrill 2 2 2 5" xfId="6144" xr:uid="{00000000-0005-0000-0000-000029120000}"/>
    <cellStyle name="SAPBEXfilterDrill 2 2 2 6" xfId="6164" xr:uid="{00000000-0005-0000-0000-00002A120000}"/>
    <cellStyle name="SAPBEXfilterDrill 2 2 2 7" xfId="6181" xr:uid="{00000000-0005-0000-0000-00002B120000}"/>
    <cellStyle name="SAPBEXfilterDrill 2 2 2 8" xfId="6197" xr:uid="{00000000-0005-0000-0000-00002C120000}"/>
    <cellStyle name="SAPBEXfilterDrill 2 2 2 9" xfId="6263" xr:uid="{00000000-0005-0000-0000-00002D120000}"/>
    <cellStyle name="SAPBEXfilterDrill 2 2 3" xfId="2395" xr:uid="{00000000-0005-0000-0000-00002E120000}"/>
    <cellStyle name="SAPBEXfilterDrill 2 2 3 2" xfId="5835" xr:uid="{00000000-0005-0000-0000-00002F120000}"/>
    <cellStyle name="SAPBEXfilterDrill 2 2 3 3" xfId="5684" xr:uid="{00000000-0005-0000-0000-000030120000}"/>
    <cellStyle name="SAPBEXfilterDrill 2 2 3 4" xfId="5937" xr:uid="{00000000-0005-0000-0000-000031120000}"/>
    <cellStyle name="SAPBEXfilterDrill 2 2 3 5" xfId="5868" xr:uid="{00000000-0005-0000-0000-000032120000}"/>
    <cellStyle name="SAPBEXfilterDrill 2 2 3 6" xfId="5747" xr:uid="{00000000-0005-0000-0000-000033120000}"/>
    <cellStyle name="SAPBEXfilterDrill 2 2 3 7" xfId="6038" xr:uid="{00000000-0005-0000-0000-000034120000}"/>
    <cellStyle name="SAPBEXfilterDrill 2 2 3 8" xfId="6280" xr:uid="{00000000-0005-0000-0000-000035120000}"/>
    <cellStyle name="SAPBEXfilterDrill 2 2 4" xfId="5800" xr:uid="{00000000-0005-0000-0000-000036120000}"/>
    <cellStyle name="SAPBEXfilterDrill 2 2 5" xfId="5689" xr:uid="{00000000-0005-0000-0000-000037120000}"/>
    <cellStyle name="SAPBEXfilterDrill 2 2 6" xfId="5947" xr:uid="{00000000-0005-0000-0000-000038120000}"/>
    <cellStyle name="SAPBEXfilterDrill 2 2 7" xfId="5966" xr:uid="{00000000-0005-0000-0000-000039120000}"/>
    <cellStyle name="SAPBEXfilterDrill 2 2 8" xfId="5567" xr:uid="{00000000-0005-0000-0000-00003A120000}"/>
    <cellStyle name="SAPBEXfilterDrill 2 2 9" xfId="5930" xr:uid="{00000000-0005-0000-0000-00003B120000}"/>
    <cellStyle name="SAPBEXfilterDrill 2 3" xfId="2368" xr:uid="{00000000-0005-0000-0000-00003C120000}"/>
    <cellStyle name="SAPBEXfilterDrill 2 3 2" xfId="2403" xr:uid="{00000000-0005-0000-0000-00003D120000}"/>
    <cellStyle name="SAPBEXfilterDrill 2 3 2 2" xfId="5843" xr:uid="{00000000-0005-0000-0000-00003E120000}"/>
    <cellStyle name="SAPBEXfilterDrill 2 3 2 3" xfId="5917" xr:uid="{00000000-0005-0000-0000-00003F120000}"/>
    <cellStyle name="SAPBEXfilterDrill 2 3 2 4" xfId="5730" xr:uid="{00000000-0005-0000-0000-000040120000}"/>
    <cellStyle name="SAPBEXfilterDrill 2 3 2 5" xfId="6039" xr:uid="{00000000-0005-0000-0000-000041120000}"/>
    <cellStyle name="SAPBEXfilterDrill 2 3 2 6" xfId="5736" xr:uid="{00000000-0005-0000-0000-000042120000}"/>
    <cellStyle name="SAPBEXfilterDrill 2 3 2 7" xfId="6117" xr:uid="{00000000-0005-0000-0000-000043120000}"/>
    <cellStyle name="SAPBEXfilterDrill 2 3 2 8" xfId="6288" xr:uid="{00000000-0005-0000-0000-000044120000}"/>
    <cellStyle name="SAPBEXfilterDrill 2 3 3" xfId="5808" xr:uid="{00000000-0005-0000-0000-000045120000}"/>
    <cellStyle name="SAPBEXfilterDrill 2 3 4" xfId="5497" xr:uid="{00000000-0005-0000-0000-000046120000}"/>
    <cellStyle name="SAPBEXfilterDrill 2 3 5" xfId="6004" xr:uid="{00000000-0005-0000-0000-000047120000}"/>
    <cellStyle name="SAPBEXfilterDrill 2 3 6" xfId="5878" xr:uid="{00000000-0005-0000-0000-000048120000}"/>
    <cellStyle name="SAPBEXfilterDrill 2 3 7" xfId="5587" xr:uid="{00000000-0005-0000-0000-000049120000}"/>
    <cellStyle name="SAPBEXfilterDrill 2 3 8" xfId="5939" xr:uid="{00000000-0005-0000-0000-00004A120000}"/>
    <cellStyle name="SAPBEXfilterDrill 2 3 9" xfId="6253" xr:uid="{00000000-0005-0000-0000-00004B120000}"/>
    <cellStyle name="SAPBEXfilterDrill 2 4" xfId="2332" xr:uid="{00000000-0005-0000-0000-00004C120000}"/>
    <cellStyle name="SAPBEXfilterDrill 2 4 2" xfId="5791" xr:uid="{00000000-0005-0000-0000-00004D120000}"/>
    <cellStyle name="SAPBEXfilterDrill 2 4 3" xfId="5729" xr:uid="{00000000-0005-0000-0000-00004E120000}"/>
    <cellStyle name="SAPBEXfilterDrill 2 4 4" xfId="5945" xr:uid="{00000000-0005-0000-0000-00004F120000}"/>
    <cellStyle name="SAPBEXfilterDrill 2 4 5" xfId="6035" xr:uid="{00000000-0005-0000-0000-000050120000}"/>
    <cellStyle name="SAPBEXfilterDrill 2 4 6" xfId="6049" xr:uid="{00000000-0005-0000-0000-000051120000}"/>
    <cellStyle name="SAPBEXfilterDrill 2 4 7" xfId="5911" xr:uid="{00000000-0005-0000-0000-000052120000}"/>
    <cellStyle name="SAPBEXfilterDrill 2 4 8" xfId="6236" xr:uid="{00000000-0005-0000-0000-000053120000}"/>
    <cellStyle name="SAPBEXfilterDrill 2 5" xfId="5765" xr:uid="{00000000-0005-0000-0000-000054120000}"/>
    <cellStyle name="SAPBEXfilterDrill 2 6" xfId="5694" xr:uid="{00000000-0005-0000-0000-000055120000}"/>
    <cellStyle name="SAPBEXfilterDrill 2 7" xfId="5905" xr:uid="{00000000-0005-0000-0000-000056120000}"/>
    <cellStyle name="SAPBEXfilterDrill 2 8" xfId="5558" xr:uid="{00000000-0005-0000-0000-000057120000}"/>
    <cellStyle name="SAPBEXfilterDrill 2 9" xfId="5896" xr:uid="{00000000-0005-0000-0000-000058120000}"/>
    <cellStyle name="SAPBEXfilterDrill 3" xfId="2339" xr:uid="{00000000-0005-0000-0000-000059120000}"/>
    <cellStyle name="SAPBEXfilterDrill 3 2" xfId="2389" xr:uid="{00000000-0005-0000-0000-00005A120000}"/>
    <cellStyle name="SAPBEXfilterDrill 3 2 2" xfId="5829" xr:uid="{00000000-0005-0000-0000-00005B120000}"/>
    <cellStyle name="SAPBEXfilterDrill 3 2 3" xfId="6114" xr:uid="{00000000-0005-0000-0000-00005C120000}"/>
    <cellStyle name="SAPBEXfilterDrill 3 2 4" xfId="6125" xr:uid="{00000000-0005-0000-0000-00005D120000}"/>
    <cellStyle name="SAPBEXfilterDrill 3 2 5" xfId="6063" xr:uid="{00000000-0005-0000-0000-00005E120000}"/>
    <cellStyle name="SAPBEXfilterDrill 3 2 6" xfId="5881" xr:uid="{00000000-0005-0000-0000-00005F120000}"/>
    <cellStyle name="SAPBEXfilterDrill 3 2 7" xfId="5872" xr:uid="{00000000-0005-0000-0000-000060120000}"/>
    <cellStyle name="SAPBEXfilterDrill 3 2 8" xfId="6274" xr:uid="{00000000-0005-0000-0000-000061120000}"/>
    <cellStyle name="SAPBEXfilterDrill 3 3" xfId="5793" xr:uid="{00000000-0005-0000-0000-000062120000}"/>
    <cellStyle name="SAPBEXfilterDrill 3 4" xfId="5692" xr:uid="{00000000-0005-0000-0000-000063120000}"/>
    <cellStyle name="SAPBEXfilterDrill 3 5" xfId="5946" xr:uid="{00000000-0005-0000-0000-000064120000}"/>
    <cellStyle name="SAPBEXfilterDrill 3 6" xfId="5471" xr:uid="{00000000-0005-0000-0000-000065120000}"/>
    <cellStyle name="SAPBEXfilterDrill 3 7" xfId="6129" xr:uid="{00000000-0005-0000-0000-000066120000}"/>
    <cellStyle name="SAPBEXfilterDrill 3 8" xfId="5494" xr:uid="{00000000-0005-0000-0000-000067120000}"/>
    <cellStyle name="SAPBEXfilterDrill 3 9" xfId="6238" xr:uid="{00000000-0005-0000-0000-000068120000}"/>
    <cellStyle name="SAPBEXfilterDrill 4" xfId="5609" xr:uid="{00000000-0005-0000-0000-000069120000}"/>
    <cellStyle name="SAPBEXfilterDrill 5" xfId="6073" xr:uid="{00000000-0005-0000-0000-00006A120000}"/>
    <cellStyle name="SAPBEXfilterDrill 6" xfId="5734" xr:uid="{00000000-0005-0000-0000-00006B120000}"/>
    <cellStyle name="SAPBEXfilterDrill 7" xfId="5595" xr:uid="{00000000-0005-0000-0000-00006C120000}"/>
    <cellStyle name="SAPBEXfilterDrill 8" xfId="5742" xr:uid="{00000000-0005-0000-0000-00006D120000}"/>
    <cellStyle name="SAPBEXfilterDrill 9" xfId="5653" xr:uid="{00000000-0005-0000-0000-00006E120000}"/>
    <cellStyle name="SAPBEXfilterDrill_Income statement" xfId="1457" xr:uid="{00000000-0005-0000-0000-00006F120000}"/>
    <cellStyle name="SAPBEXfilterItem" xfId="900" xr:uid="{00000000-0005-0000-0000-000070120000}"/>
    <cellStyle name="SAPBEXfilterText" xfId="901" xr:uid="{00000000-0005-0000-0000-000071120000}"/>
    <cellStyle name="SAPBEXformats" xfId="902" xr:uid="{00000000-0005-0000-0000-000072120000}"/>
    <cellStyle name="SAPBEXformats 2" xfId="3823" xr:uid="{00000000-0005-0000-0000-000073120000}"/>
    <cellStyle name="SAPBEXformats 2 2" xfId="3824" xr:uid="{00000000-0005-0000-0000-000074120000}"/>
    <cellStyle name="SAPBEXformats 2 2 2" xfId="4868" xr:uid="{00000000-0005-0000-0000-000075120000}"/>
    <cellStyle name="SAPBEXformats 2 3" xfId="3825" xr:uid="{00000000-0005-0000-0000-000076120000}"/>
    <cellStyle name="SAPBEXformats 2 3 2" xfId="4869" xr:uid="{00000000-0005-0000-0000-000077120000}"/>
    <cellStyle name="SAPBEXformats 2 4" xfId="3826" xr:uid="{00000000-0005-0000-0000-000078120000}"/>
    <cellStyle name="SAPBEXformats 2 4 2" xfId="4870" xr:uid="{00000000-0005-0000-0000-000079120000}"/>
    <cellStyle name="SAPBEXformats 2 5" xfId="3827" xr:uid="{00000000-0005-0000-0000-00007A120000}"/>
    <cellStyle name="SAPBEXformats 3" xfId="3828" xr:uid="{00000000-0005-0000-0000-00007B120000}"/>
    <cellStyle name="SAPBEXformats 3 2" xfId="4871" xr:uid="{00000000-0005-0000-0000-00007C120000}"/>
    <cellStyle name="SAPBEXformats 4" xfId="3829" xr:uid="{00000000-0005-0000-0000-00007D120000}"/>
    <cellStyle name="SAPBEXformats 4 2" xfId="4872" xr:uid="{00000000-0005-0000-0000-00007E120000}"/>
    <cellStyle name="SAPBEXformats 5" xfId="3830" xr:uid="{00000000-0005-0000-0000-00007F120000}"/>
    <cellStyle name="SAPBEXformats 5 2" xfId="4873" xr:uid="{00000000-0005-0000-0000-000080120000}"/>
    <cellStyle name="SAPBEXformats 6" xfId="3831" xr:uid="{00000000-0005-0000-0000-000081120000}"/>
    <cellStyle name="SAPBEXheaderData" xfId="903" xr:uid="{00000000-0005-0000-0000-000082120000}"/>
    <cellStyle name="SAPBEXheaderItem" xfId="904" xr:uid="{00000000-0005-0000-0000-000083120000}"/>
    <cellStyle name="SAPBEXheaderText" xfId="905" xr:uid="{00000000-0005-0000-0000-000084120000}"/>
    <cellStyle name="SAPBEXHLevel0" xfId="906" xr:uid="{00000000-0005-0000-0000-000085120000}"/>
    <cellStyle name="SAPBEXHLevel0 2" xfId="2177" xr:uid="{00000000-0005-0000-0000-000086120000}"/>
    <cellStyle name="SAPBEXHLevel0 2 2" xfId="3834" xr:uid="{00000000-0005-0000-0000-000087120000}"/>
    <cellStyle name="SAPBEXHLevel0 2 2 2" xfId="4874" xr:uid="{00000000-0005-0000-0000-000088120000}"/>
    <cellStyle name="SAPBEXHLevel0 2 3" xfId="3835" xr:uid="{00000000-0005-0000-0000-000089120000}"/>
    <cellStyle name="SAPBEXHLevel0 2 3 2" xfId="4875" xr:uid="{00000000-0005-0000-0000-00008A120000}"/>
    <cellStyle name="SAPBEXHLevel0 2 4" xfId="3836" xr:uid="{00000000-0005-0000-0000-00008B120000}"/>
    <cellStyle name="SAPBEXHLevel0 2 4 2" xfId="4876" xr:uid="{00000000-0005-0000-0000-00008C120000}"/>
    <cellStyle name="SAPBEXHLevel0 2 5" xfId="3837" xr:uid="{00000000-0005-0000-0000-00008D120000}"/>
    <cellStyle name="SAPBEXHLevel0 2 6" xfId="3833" xr:uid="{00000000-0005-0000-0000-00008E120000}"/>
    <cellStyle name="SAPBEXHLevel0 3" xfId="3838" xr:uid="{00000000-0005-0000-0000-00008F120000}"/>
    <cellStyle name="SAPBEXHLevel0 3 2" xfId="4877" xr:uid="{00000000-0005-0000-0000-000090120000}"/>
    <cellStyle name="SAPBEXHLevel0 4" xfId="3839" xr:uid="{00000000-0005-0000-0000-000091120000}"/>
    <cellStyle name="SAPBEXHLevel0 4 2" xfId="4878" xr:uid="{00000000-0005-0000-0000-000092120000}"/>
    <cellStyle name="SAPBEXHLevel0 5" xfId="3840" xr:uid="{00000000-0005-0000-0000-000093120000}"/>
    <cellStyle name="SAPBEXHLevel0 5 2" xfId="4879" xr:uid="{00000000-0005-0000-0000-000094120000}"/>
    <cellStyle name="SAPBEXHLevel0 6" xfId="3841" xr:uid="{00000000-0005-0000-0000-000095120000}"/>
    <cellStyle name="SAPBEXHLevel0 7" xfId="3832" xr:uid="{00000000-0005-0000-0000-000096120000}"/>
    <cellStyle name="SAPBEXHLevel0_Income statement" xfId="1458" xr:uid="{00000000-0005-0000-0000-000097120000}"/>
    <cellStyle name="SAPBEXHLevel0X" xfId="907" xr:uid="{00000000-0005-0000-0000-000098120000}"/>
    <cellStyle name="SAPBEXHLevel0X 2" xfId="2178" xr:uid="{00000000-0005-0000-0000-000099120000}"/>
    <cellStyle name="SAPBEXHLevel0X 2 2" xfId="3844" xr:uid="{00000000-0005-0000-0000-00009A120000}"/>
    <cellStyle name="SAPBEXHLevel0X 2 2 2" xfId="4880" xr:uid="{00000000-0005-0000-0000-00009B120000}"/>
    <cellStyle name="SAPBEXHLevel0X 2 3" xfId="3845" xr:uid="{00000000-0005-0000-0000-00009C120000}"/>
    <cellStyle name="SAPBEXHLevel0X 2 3 2" xfId="4881" xr:uid="{00000000-0005-0000-0000-00009D120000}"/>
    <cellStyle name="SAPBEXHLevel0X 2 4" xfId="3846" xr:uid="{00000000-0005-0000-0000-00009E120000}"/>
    <cellStyle name="SAPBEXHLevel0X 2 4 2" xfId="4882" xr:uid="{00000000-0005-0000-0000-00009F120000}"/>
    <cellStyle name="SAPBEXHLevel0X 2 5" xfId="3847" xr:uid="{00000000-0005-0000-0000-0000A0120000}"/>
    <cellStyle name="SAPBEXHLevel0X 2 6" xfId="3843" xr:uid="{00000000-0005-0000-0000-0000A1120000}"/>
    <cellStyle name="SAPBEXHLevel0X 3" xfId="3848" xr:uid="{00000000-0005-0000-0000-0000A2120000}"/>
    <cellStyle name="SAPBEXHLevel0X 3 2" xfId="4883" xr:uid="{00000000-0005-0000-0000-0000A3120000}"/>
    <cellStyle name="SAPBEXHLevel0X 4" xfId="3849" xr:uid="{00000000-0005-0000-0000-0000A4120000}"/>
    <cellStyle name="SAPBEXHLevel0X 4 2" xfId="4884" xr:uid="{00000000-0005-0000-0000-0000A5120000}"/>
    <cellStyle name="SAPBEXHLevel0X 5" xfId="3850" xr:uid="{00000000-0005-0000-0000-0000A6120000}"/>
    <cellStyle name="SAPBEXHLevel0X 5 2" xfId="4885" xr:uid="{00000000-0005-0000-0000-0000A7120000}"/>
    <cellStyle name="SAPBEXHLevel0X 6" xfId="3851" xr:uid="{00000000-0005-0000-0000-0000A8120000}"/>
    <cellStyle name="SAPBEXHLevel0X 7" xfId="3842" xr:uid="{00000000-0005-0000-0000-0000A9120000}"/>
    <cellStyle name="SAPBEXHLevel0X_Income statement" xfId="1459" xr:uid="{00000000-0005-0000-0000-0000AA120000}"/>
    <cellStyle name="SAPBEXHLevel1" xfId="908" xr:uid="{00000000-0005-0000-0000-0000AB120000}"/>
    <cellStyle name="SAPBEXHLevel1 2" xfId="2179" xr:uid="{00000000-0005-0000-0000-0000AC120000}"/>
    <cellStyle name="SAPBEXHLevel1 2 2" xfId="3854" xr:uid="{00000000-0005-0000-0000-0000AD120000}"/>
    <cellStyle name="SAPBEXHLevel1 2 2 2" xfId="4886" xr:uid="{00000000-0005-0000-0000-0000AE120000}"/>
    <cellStyle name="SAPBEXHLevel1 2 3" xfId="3855" xr:uid="{00000000-0005-0000-0000-0000AF120000}"/>
    <cellStyle name="SAPBEXHLevel1 2 3 2" xfId="4887" xr:uid="{00000000-0005-0000-0000-0000B0120000}"/>
    <cellStyle name="SAPBEXHLevel1 2 4" xfId="3856" xr:uid="{00000000-0005-0000-0000-0000B1120000}"/>
    <cellStyle name="SAPBEXHLevel1 2 4 2" xfId="4888" xr:uid="{00000000-0005-0000-0000-0000B2120000}"/>
    <cellStyle name="SAPBEXHLevel1 2 5" xfId="3857" xr:uid="{00000000-0005-0000-0000-0000B3120000}"/>
    <cellStyle name="SAPBEXHLevel1 2 6" xfId="3853" xr:uid="{00000000-0005-0000-0000-0000B4120000}"/>
    <cellStyle name="SAPBEXHLevel1 3" xfId="3858" xr:uid="{00000000-0005-0000-0000-0000B5120000}"/>
    <cellStyle name="SAPBEXHLevel1 3 2" xfId="4889" xr:uid="{00000000-0005-0000-0000-0000B6120000}"/>
    <cellStyle name="SAPBEXHLevel1 4" xfId="3859" xr:uid="{00000000-0005-0000-0000-0000B7120000}"/>
    <cellStyle name="SAPBEXHLevel1 4 2" xfId="4890" xr:uid="{00000000-0005-0000-0000-0000B8120000}"/>
    <cellStyle name="SAPBEXHLevel1 5" xfId="3860" xr:uid="{00000000-0005-0000-0000-0000B9120000}"/>
    <cellStyle name="SAPBEXHLevel1 5 2" xfId="4891" xr:uid="{00000000-0005-0000-0000-0000BA120000}"/>
    <cellStyle name="SAPBEXHLevel1 6" xfId="3861" xr:uid="{00000000-0005-0000-0000-0000BB120000}"/>
    <cellStyle name="SAPBEXHLevel1 7" xfId="3852" xr:uid="{00000000-0005-0000-0000-0000BC120000}"/>
    <cellStyle name="SAPBEXHLevel1_Income statement" xfId="1460" xr:uid="{00000000-0005-0000-0000-0000BD120000}"/>
    <cellStyle name="SAPBEXHLevel1X" xfId="909" xr:uid="{00000000-0005-0000-0000-0000BE120000}"/>
    <cellStyle name="SAPBEXHLevel1X 2" xfId="2180" xr:uid="{00000000-0005-0000-0000-0000BF120000}"/>
    <cellStyle name="SAPBEXHLevel1X 2 2" xfId="3864" xr:uid="{00000000-0005-0000-0000-0000C0120000}"/>
    <cellStyle name="SAPBEXHLevel1X 2 2 2" xfId="4892" xr:uid="{00000000-0005-0000-0000-0000C1120000}"/>
    <cellStyle name="SAPBEXHLevel1X 2 3" xfId="3865" xr:uid="{00000000-0005-0000-0000-0000C2120000}"/>
    <cellStyle name="SAPBEXHLevel1X 2 3 2" xfId="4893" xr:uid="{00000000-0005-0000-0000-0000C3120000}"/>
    <cellStyle name="SAPBEXHLevel1X 2 4" xfId="3866" xr:uid="{00000000-0005-0000-0000-0000C4120000}"/>
    <cellStyle name="SAPBEXHLevel1X 2 4 2" xfId="4894" xr:uid="{00000000-0005-0000-0000-0000C5120000}"/>
    <cellStyle name="SAPBEXHLevel1X 2 5" xfId="3867" xr:uid="{00000000-0005-0000-0000-0000C6120000}"/>
    <cellStyle name="SAPBEXHLevel1X 2 6" xfId="3863" xr:uid="{00000000-0005-0000-0000-0000C7120000}"/>
    <cellStyle name="SAPBEXHLevel1X 3" xfId="3868" xr:uid="{00000000-0005-0000-0000-0000C8120000}"/>
    <cellStyle name="SAPBEXHLevel1X 3 2" xfId="4895" xr:uid="{00000000-0005-0000-0000-0000C9120000}"/>
    <cellStyle name="SAPBEXHLevel1X 4" xfId="3869" xr:uid="{00000000-0005-0000-0000-0000CA120000}"/>
    <cellStyle name="SAPBEXHLevel1X 4 2" xfId="4896" xr:uid="{00000000-0005-0000-0000-0000CB120000}"/>
    <cellStyle name="SAPBEXHLevel1X 5" xfId="3870" xr:uid="{00000000-0005-0000-0000-0000CC120000}"/>
    <cellStyle name="SAPBEXHLevel1X 5 2" xfId="4897" xr:uid="{00000000-0005-0000-0000-0000CD120000}"/>
    <cellStyle name="SAPBEXHLevel1X 6" xfId="3871" xr:uid="{00000000-0005-0000-0000-0000CE120000}"/>
    <cellStyle name="SAPBEXHLevel1X 7" xfId="3862" xr:uid="{00000000-0005-0000-0000-0000CF120000}"/>
    <cellStyle name="SAPBEXHLevel1X_Income statement" xfId="1461" xr:uid="{00000000-0005-0000-0000-0000D0120000}"/>
    <cellStyle name="SAPBEXHLevel2" xfId="910" xr:uid="{00000000-0005-0000-0000-0000D1120000}"/>
    <cellStyle name="SAPBEXHLevel2 2" xfId="2181" xr:uid="{00000000-0005-0000-0000-0000D2120000}"/>
    <cellStyle name="SAPBEXHLevel2 2 2" xfId="3874" xr:uid="{00000000-0005-0000-0000-0000D3120000}"/>
    <cellStyle name="SAPBEXHLevel2 2 2 2" xfId="4898" xr:uid="{00000000-0005-0000-0000-0000D4120000}"/>
    <cellStyle name="SAPBEXHLevel2 2 3" xfId="3875" xr:uid="{00000000-0005-0000-0000-0000D5120000}"/>
    <cellStyle name="SAPBEXHLevel2 2 3 2" xfId="4899" xr:uid="{00000000-0005-0000-0000-0000D6120000}"/>
    <cellStyle name="SAPBEXHLevel2 2 4" xfId="3876" xr:uid="{00000000-0005-0000-0000-0000D7120000}"/>
    <cellStyle name="SAPBEXHLevel2 2 4 2" xfId="4900" xr:uid="{00000000-0005-0000-0000-0000D8120000}"/>
    <cellStyle name="SAPBEXHLevel2 2 5" xfId="3877" xr:uid="{00000000-0005-0000-0000-0000D9120000}"/>
    <cellStyle name="SAPBEXHLevel2 2 6" xfId="3873" xr:uid="{00000000-0005-0000-0000-0000DA120000}"/>
    <cellStyle name="SAPBEXHLevel2 3" xfId="3878" xr:uid="{00000000-0005-0000-0000-0000DB120000}"/>
    <cellStyle name="SAPBEXHLevel2 3 2" xfId="4901" xr:uid="{00000000-0005-0000-0000-0000DC120000}"/>
    <cellStyle name="SAPBEXHLevel2 4" xfId="3879" xr:uid="{00000000-0005-0000-0000-0000DD120000}"/>
    <cellStyle name="SAPBEXHLevel2 4 2" xfId="4902" xr:uid="{00000000-0005-0000-0000-0000DE120000}"/>
    <cellStyle name="SAPBEXHLevel2 5" xfId="3880" xr:uid="{00000000-0005-0000-0000-0000DF120000}"/>
    <cellStyle name="SAPBEXHLevel2 5 2" xfId="4903" xr:uid="{00000000-0005-0000-0000-0000E0120000}"/>
    <cellStyle name="SAPBEXHLevel2 6" xfId="3881" xr:uid="{00000000-0005-0000-0000-0000E1120000}"/>
    <cellStyle name="SAPBEXHLevel2 7" xfId="3872" xr:uid="{00000000-0005-0000-0000-0000E2120000}"/>
    <cellStyle name="SAPBEXHLevel2_Income statement" xfId="1462" xr:uid="{00000000-0005-0000-0000-0000E3120000}"/>
    <cellStyle name="SAPBEXHLevel2X" xfId="911" xr:uid="{00000000-0005-0000-0000-0000E4120000}"/>
    <cellStyle name="SAPBEXHLevel2X 2" xfId="2182" xr:uid="{00000000-0005-0000-0000-0000E5120000}"/>
    <cellStyle name="SAPBEXHLevel2X 2 2" xfId="3884" xr:uid="{00000000-0005-0000-0000-0000E6120000}"/>
    <cellStyle name="SAPBEXHLevel2X 2 2 2" xfId="4904" xr:uid="{00000000-0005-0000-0000-0000E7120000}"/>
    <cellStyle name="SAPBEXHLevel2X 2 3" xfId="3885" xr:uid="{00000000-0005-0000-0000-0000E8120000}"/>
    <cellStyle name="SAPBEXHLevel2X 2 3 2" xfId="4905" xr:uid="{00000000-0005-0000-0000-0000E9120000}"/>
    <cellStyle name="SAPBEXHLevel2X 2 4" xfId="3886" xr:uid="{00000000-0005-0000-0000-0000EA120000}"/>
    <cellStyle name="SAPBEXHLevel2X 2 4 2" xfId="4906" xr:uid="{00000000-0005-0000-0000-0000EB120000}"/>
    <cellStyle name="SAPBEXHLevel2X 2 5" xfId="3887" xr:uid="{00000000-0005-0000-0000-0000EC120000}"/>
    <cellStyle name="SAPBEXHLevel2X 2 6" xfId="3883" xr:uid="{00000000-0005-0000-0000-0000ED120000}"/>
    <cellStyle name="SAPBEXHLevel2X 3" xfId="3888" xr:uid="{00000000-0005-0000-0000-0000EE120000}"/>
    <cellStyle name="SAPBEXHLevel2X 3 2" xfId="4907" xr:uid="{00000000-0005-0000-0000-0000EF120000}"/>
    <cellStyle name="SAPBEXHLevel2X 4" xfId="3889" xr:uid="{00000000-0005-0000-0000-0000F0120000}"/>
    <cellStyle name="SAPBEXHLevel2X 4 2" xfId="4908" xr:uid="{00000000-0005-0000-0000-0000F1120000}"/>
    <cellStyle name="SAPBEXHLevel2X 5" xfId="3890" xr:uid="{00000000-0005-0000-0000-0000F2120000}"/>
    <cellStyle name="SAPBEXHLevel2X 5 2" xfId="4909" xr:uid="{00000000-0005-0000-0000-0000F3120000}"/>
    <cellStyle name="SAPBEXHLevel2X 6" xfId="3891" xr:uid="{00000000-0005-0000-0000-0000F4120000}"/>
    <cellStyle name="SAPBEXHLevel2X 7" xfId="3882" xr:uid="{00000000-0005-0000-0000-0000F5120000}"/>
    <cellStyle name="SAPBEXHLevel2X_Income statement" xfId="1463" xr:uid="{00000000-0005-0000-0000-0000F6120000}"/>
    <cellStyle name="SAPBEXHLevel3" xfId="912" xr:uid="{00000000-0005-0000-0000-0000F7120000}"/>
    <cellStyle name="SAPBEXHLevel3 2" xfId="2183" xr:uid="{00000000-0005-0000-0000-0000F8120000}"/>
    <cellStyle name="SAPBEXHLevel3 2 2" xfId="3894" xr:uid="{00000000-0005-0000-0000-0000F9120000}"/>
    <cellStyle name="SAPBEXHLevel3 2 2 2" xfId="4910" xr:uid="{00000000-0005-0000-0000-0000FA120000}"/>
    <cellStyle name="SAPBEXHLevel3 2 3" xfId="3895" xr:uid="{00000000-0005-0000-0000-0000FB120000}"/>
    <cellStyle name="SAPBEXHLevel3 2 3 2" xfId="4911" xr:uid="{00000000-0005-0000-0000-0000FC120000}"/>
    <cellStyle name="SAPBEXHLevel3 2 4" xfId="3896" xr:uid="{00000000-0005-0000-0000-0000FD120000}"/>
    <cellStyle name="SAPBEXHLevel3 2 4 2" xfId="4912" xr:uid="{00000000-0005-0000-0000-0000FE120000}"/>
    <cellStyle name="SAPBEXHLevel3 2 5" xfId="3897" xr:uid="{00000000-0005-0000-0000-0000FF120000}"/>
    <cellStyle name="SAPBEXHLevel3 2 6" xfId="3893" xr:uid="{00000000-0005-0000-0000-000000130000}"/>
    <cellStyle name="SAPBEXHLevel3 3" xfId="3898" xr:uid="{00000000-0005-0000-0000-000001130000}"/>
    <cellStyle name="SAPBEXHLevel3 3 2" xfId="4913" xr:uid="{00000000-0005-0000-0000-000002130000}"/>
    <cellStyle name="SAPBEXHLevel3 4" xfId="3899" xr:uid="{00000000-0005-0000-0000-000003130000}"/>
    <cellStyle name="SAPBEXHLevel3 4 2" xfId="4914" xr:uid="{00000000-0005-0000-0000-000004130000}"/>
    <cellStyle name="SAPBEXHLevel3 5" xfId="3900" xr:uid="{00000000-0005-0000-0000-000005130000}"/>
    <cellStyle name="SAPBEXHLevel3 5 2" xfId="4915" xr:uid="{00000000-0005-0000-0000-000006130000}"/>
    <cellStyle name="SAPBEXHLevel3 6" xfId="3901" xr:uid="{00000000-0005-0000-0000-000007130000}"/>
    <cellStyle name="SAPBEXHLevel3 7" xfId="3892" xr:uid="{00000000-0005-0000-0000-000008130000}"/>
    <cellStyle name="SAPBEXHLevel3_Income statement" xfId="1464" xr:uid="{00000000-0005-0000-0000-000009130000}"/>
    <cellStyle name="SAPBEXHLevel3X" xfId="913" xr:uid="{00000000-0005-0000-0000-00000A130000}"/>
    <cellStyle name="SAPBEXHLevel3X 2" xfId="2184" xr:uid="{00000000-0005-0000-0000-00000B130000}"/>
    <cellStyle name="SAPBEXHLevel3X 2 2" xfId="3904" xr:uid="{00000000-0005-0000-0000-00000C130000}"/>
    <cellStyle name="SAPBEXHLevel3X 2 2 2" xfId="4916" xr:uid="{00000000-0005-0000-0000-00000D130000}"/>
    <cellStyle name="SAPBEXHLevel3X 2 3" xfId="3905" xr:uid="{00000000-0005-0000-0000-00000E130000}"/>
    <cellStyle name="SAPBEXHLevel3X 2 3 2" xfId="4917" xr:uid="{00000000-0005-0000-0000-00000F130000}"/>
    <cellStyle name="SAPBEXHLevel3X 2 4" xfId="3906" xr:uid="{00000000-0005-0000-0000-000010130000}"/>
    <cellStyle name="SAPBEXHLevel3X 2 4 2" xfId="4918" xr:uid="{00000000-0005-0000-0000-000011130000}"/>
    <cellStyle name="SAPBEXHLevel3X 2 5" xfId="3907" xr:uid="{00000000-0005-0000-0000-000012130000}"/>
    <cellStyle name="SAPBEXHLevel3X 2 6" xfId="3903" xr:uid="{00000000-0005-0000-0000-000013130000}"/>
    <cellStyle name="SAPBEXHLevel3X 3" xfId="3908" xr:uid="{00000000-0005-0000-0000-000014130000}"/>
    <cellStyle name="SAPBEXHLevel3X 3 2" xfId="4919" xr:uid="{00000000-0005-0000-0000-000015130000}"/>
    <cellStyle name="SAPBEXHLevel3X 4" xfId="3909" xr:uid="{00000000-0005-0000-0000-000016130000}"/>
    <cellStyle name="SAPBEXHLevel3X 4 2" xfId="4920" xr:uid="{00000000-0005-0000-0000-000017130000}"/>
    <cellStyle name="SAPBEXHLevel3X 5" xfId="3910" xr:uid="{00000000-0005-0000-0000-000018130000}"/>
    <cellStyle name="SAPBEXHLevel3X 5 2" xfId="4921" xr:uid="{00000000-0005-0000-0000-000019130000}"/>
    <cellStyle name="SAPBEXHLevel3X 6" xfId="3911" xr:uid="{00000000-0005-0000-0000-00001A130000}"/>
    <cellStyle name="SAPBEXHLevel3X 7" xfId="3902" xr:uid="{00000000-0005-0000-0000-00001B130000}"/>
    <cellStyle name="SAPBEXHLevel3X_Income statement" xfId="1465" xr:uid="{00000000-0005-0000-0000-00001C130000}"/>
    <cellStyle name="SAPBEXresData" xfId="914" xr:uid="{00000000-0005-0000-0000-00001D130000}"/>
    <cellStyle name="SAPBEXresData 2" xfId="3913" xr:uid="{00000000-0005-0000-0000-00001E130000}"/>
    <cellStyle name="SAPBEXresData 2 2" xfId="3914" xr:uid="{00000000-0005-0000-0000-00001F130000}"/>
    <cellStyle name="SAPBEXresData 2 2 2" xfId="4922" xr:uid="{00000000-0005-0000-0000-000020130000}"/>
    <cellStyle name="SAPBEXresData 2 3" xfId="3915" xr:uid="{00000000-0005-0000-0000-000021130000}"/>
    <cellStyle name="SAPBEXresData 2 3 2" xfId="4923" xr:uid="{00000000-0005-0000-0000-000022130000}"/>
    <cellStyle name="SAPBEXresData 2 4" xfId="3916" xr:uid="{00000000-0005-0000-0000-000023130000}"/>
    <cellStyle name="SAPBEXresData 2 4 2" xfId="4924" xr:uid="{00000000-0005-0000-0000-000024130000}"/>
    <cellStyle name="SAPBEXresData 2 5" xfId="3917" xr:uid="{00000000-0005-0000-0000-000025130000}"/>
    <cellStyle name="SAPBEXresData 3" xfId="3918" xr:uid="{00000000-0005-0000-0000-000026130000}"/>
    <cellStyle name="SAPBEXresData 3 2" xfId="4925" xr:uid="{00000000-0005-0000-0000-000027130000}"/>
    <cellStyle name="SAPBEXresData 4" xfId="3919" xr:uid="{00000000-0005-0000-0000-000028130000}"/>
    <cellStyle name="SAPBEXresData 4 2" xfId="4926" xr:uid="{00000000-0005-0000-0000-000029130000}"/>
    <cellStyle name="SAPBEXresData 5" xfId="3920" xr:uid="{00000000-0005-0000-0000-00002A130000}"/>
    <cellStyle name="SAPBEXresData 5 2" xfId="4927" xr:uid="{00000000-0005-0000-0000-00002B130000}"/>
    <cellStyle name="SAPBEXresData 6" xfId="3921" xr:uid="{00000000-0005-0000-0000-00002C130000}"/>
    <cellStyle name="SAPBEXresDataEmph" xfId="915" xr:uid="{00000000-0005-0000-0000-00002D130000}"/>
    <cellStyle name="SAPBEXresDataEmph 2" xfId="3922" xr:uid="{00000000-0005-0000-0000-00002E130000}"/>
    <cellStyle name="SAPBEXresDataEmph 2 2" xfId="3923" xr:uid="{00000000-0005-0000-0000-00002F130000}"/>
    <cellStyle name="SAPBEXresDataEmph 2 2 2" xfId="4928" xr:uid="{00000000-0005-0000-0000-000030130000}"/>
    <cellStyle name="SAPBEXresDataEmph 2 3" xfId="3924" xr:uid="{00000000-0005-0000-0000-000031130000}"/>
    <cellStyle name="SAPBEXresDataEmph 2 3 2" xfId="4929" xr:uid="{00000000-0005-0000-0000-000032130000}"/>
    <cellStyle name="SAPBEXresDataEmph 2 4" xfId="3925" xr:uid="{00000000-0005-0000-0000-000033130000}"/>
    <cellStyle name="SAPBEXresDataEmph 2 4 2" xfId="4930" xr:uid="{00000000-0005-0000-0000-000034130000}"/>
    <cellStyle name="SAPBEXresDataEmph 2 5" xfId="3926" xr:uid="{00000000-0005-0000-0000-000035130000}"/>
    <cellStyle name="SAPBEXresDataEmph 3" xfId="3927" xr:uid="{00000000-0005-0000-0000-000036130000}"/>
    <cellStyle name="SAPBEXresDataEmph 3 2" xfId="4931" xr:uid="{00000000-0005-0000-0000-000037130000}"/>
    <cellStyle name="SAPBEXresDataEmph 4" xfId="3928" xr:uid="{00000000-0005-0000-0000-000038130000}"/>
    <cellStyle name="SAPBEXresDataEmph 4 2" xfId="4932" xr:uid="{00000000-0005-0000-0000-000039130000}"/>
    <cellStyle name="SAPBEXresDataEmph 5" xfId="3929" xr:uid="{00000000-0005-0000-0000-00003A130000}"/>
    <cellStyle name="SAPBEXresDataEmph 5 2" xfId="4933" xr:uid="{00000000-0005-0000-0000-00003B130000}"/>
    <cellStyle name="SAPBEXresDataEmph 6" xfId="3930" xr:uid="{00000000-0005-0000-0000-00003C130000}"/>
    <cellStyle name="SAPBEXresExc1" xfId="916" xr:uid="{00000000-0005-0000-0000-00003D130000}"/>
    <cellStyle name="SAPBEXresExc1Emph" xfId="917" xr:uid="{00000000-0005-0000-0000-00003E130000}"/>
    <cellStyle name="SAPBEXresExc2" xfId="918" xr:uid="{00000000-0005-0000-0000-00003F130000}"/>
    <cellStyle name="SAPBEXresExc2Emph" xfId="919" xr:uid="{00000000-0005-0000-0000-000040130000}"/>
    <cellStyle name="SAPBEXresItem" xfId="920" xr:uid="{00000000-0005-0000-0000-000041130000}"/>
    <cellStyle name="SAPBEXresItem 2" xfId="3932" xr:uid="{00000000-0005-0000-0000-000042130000}"/>
    <cellStyle name="SAPBEXresItem 2 2" xfId="3933" xr:uid="{00000000-0005-0000-0000-000043130000}"/>
    <cellStyle name="SAPBEXresItem 2 2 2" xfId="4934" xr:uid="{00000000-0005-0000-0000-000044130000}"/>
    <cellStyle name="SAPBEXresItem 2 3" xfId="3934" xr:uid="{00000000-0005-0000-0000-000045130000}"/>
    <cellStyle name="SAPBEXresItem 2 3 2" xfId="4935" xr:uid="{00000000-0005-0000-0000-000046130000}"/>
    <cellStyle name="SAPBEXresItem 2 4" xfId="3935" xr:uid="{00000000-0005-0000-0000-000047130000}"/>
    <cellStyle name="SAPBEXresItem 2 4 2" xfId="4936" xr:uid="{00000000-0005-0000-0000-000048130000}"/>
    <cellStyle name="SAPBEXresItem 2 5" xfId="3936" xr:uid="{00000000-0005-0000-0000-000049130000}"/>
    <cellStyle name="SAPBEXresItem 3" xfId="3937" xr:uid="{00000000-0005-0000-0000-00004A130000}"/>
    <cellStyle name="SAPBEXresItem 3 2" xfId="4937" xr:uid="{00000000-0005-0000-0000-00004B130000}"/>
    <cellStyle name="SAPBEXresItem 4" xfId="3938" xr:uid="{00000000-0005-0000-0000-00004C130000}"/>
    <cellStyle name="SAPBEXresItem 4 2" xfId="4938" xr:uid="{00000000-0005-0000-0000-00004D130000}"/>
    <cellStyle name="SAPBEXresItem 5" xfId="3939" xr:uid="{00000000-0005-0000-0000-00004E130000}"/>
    <cellStyle name="SAPBEXresItem 5 2" xfId="4939" xr:uid="{00000000-0005-0000-0000-00004F130000}"/>
    <cellStyle name="SAPBEXresItem 6" xfId="3940" xr:uid="{00000000-0005-0000-0000-000050130000}"/>
    <cellStyle name="SAPBEXresItemX" xfId="921" xr:uid="{00000000-0005-0000-0000-000051130000}"/>
    <cellStyle name="SAPBEXresItemX 2" xfId="2185" xr:uid="{00000000-0005-0000-0000-000052130000}"/>
    <cellStyle name="SAPBEXresItemX 2 2" xfId="3943" xr:uid="{00000000-0005-0000-0000-000053130000}"/>
    <cellStyle name="SAPBEXresItemX 2 2 2" xfId="4940" xr:uid="{00000000-0005-0000-0000-000054130000}"/>
    <cellStyle name="SAPBEXresItemX 2 3" xfId="3944" xr:uid="{00000000-0005-0000-0000-000055130000}"/>
    <cellStyle name="SAPBEXresItemX 2 3 2" xfId="4941" xr:uid="{00000000-0005-0000-0000-000056130000}"/>
    <cellStyle name="SAPBEXresItemX 2 4" xfId="3945" xr:uid="{00000000-0005-0000-0000-000057130000}"/>
    <cellStyle name="SAPBEXresItemX 2 4 2" xfId="4942" xr:uid="{00000000-0005-0000-0000-000058130000}"/>
    <cellStyle name="SAPBEXresItemX 2 5" xfId="3946" xr:uid="{00000000-0005-0000-0000-000059130000}"/>
    <cellStyle name="SAPBEXresItemX 2 6" xfId="3942" xr:uid="{00000000-0005-0000-0000-00005A130000}"/>
    <cellStyle name="SAPBEXresItemX 3" xfId="3947" xr:uid="{00000000-0005-0000-0000-00005B130000}"/>
    <cellStyle name="SAPBEXresItemX 3 2" xfId="4943" xr:uid="{00000000-0005-0000-0000-00005C130000}"/>
    <cellStyle name="SAPBEXresItemX 4" xfId="3948" xr:uid="{00000000-0005-0000-0000-00005D130000}"/>
    <cellStyle name="SAPBEXresItemX 4 2" xfId="4944" xr:uid="{00000000-0005-0000-0000-00005E130000}"/>
    <cellStyle name="SAPBEXresItemX 5" xfId="3949" xr:uid="{00000000-0005-0000-0000-00005F130000}"/>
    <cellStyle name="SAPBEXresItemX 5 2" xfId="4945" xr:uid="{00000000-0005-0000-0000-000060130000}"/>
    <cellStyle name="SAPBEXresItemX 6" xfId="3950" xr:uid="{00000000-0005-0000-0000-000061130000}"/>
    <cellStyle name="SAPBEXresItemX 7" xfId="3941" xr:uid="{00000000-0005-0000-0000-000062130000}"/>
    <cellStyle name="SAPBEXresItemX_Income statement" xfId="1466" xr:uid="{00000000-0005-0000-0000-000063130000}"/>
    <cellStyle name="SAPBEXstdData" xfId="922" xr:uid="{00000000-0005-0000-0000-000064130000}"/>
    <cellStyle name="SAPBEXstdData 2" xfId="3951" xr:uid="{00000000-0005-0000-0000-000065130000}"/>
    <cellStyle name="SAPBEXstdData 2 2" xfId="3952" xr:uid="{00000000-0005-0000-0000-000066130000}"/>
    <cellStyle name="SAPBEXstdData 2 2 2" xfId="4946" xr:uid="{00000000-0005-0000-0000-000067130000}"/>
    <cellStyle name="SAPBEXstdData 2 3" xfId="3953" xr:uid="{00000000-0005-0000-0000-000068130000}"/>
    <cellStyle name="SAPBEXstdData 2 3 2" xfId="4947" xr:uid="{00000000-0005-0000-0000-000069130000}"/>
    <cellStyle name="SAPBEXstdData 2 4" xfId="3954" xr:uid="{00000000-0005-0000-0000-00006A130000}"/>
    <cellStyle name="SAPBEXstdData 2 4 2" xfId="4948" xr:uid="{00000000-0005-0000-0000-00006B130000}"/>
    <cellStyle name="SAPBEXstdData 2 5" xfId="3955" xr:uid="{00000000-0005-0000-0000-00006C130000}"/>
    <cellStyle name="SAPBEXstdData 3" xfId="3956" xr:uid="{00000000-0005-0000-0000-00006D130000}"/>
    <cellStyle name="SAPBEXstdData 3 2" xfId="4949" xr:uid="{00000000-0005-0000-0000-00006E130000}"/>
    <cellStyle name="SAPBEXstdData 4" xfId="3957" xr:uid="{00000000-0005-0000-0000-00006F130000}"/>
    <cellStyle name="SAPBEXstdData 4 2" xfId="4950" xr:uid="{00000000-0005-0000-0000-000070130000}"/>
    <cellStyle name="SAPBEXstdData 5" xfId="3958" xr:uid="{00000000-0005-0000-0000-000071130000}"/>
    <cellStyle name="SAPBEXstdData 5 2" xfId="4951" xr:uid="{00000000-0005-0000-0000-000072130000}"/>
    <cellStyle name="SAPBEXstdData 6" xfId="3959" xr:uid="{00000000-0005-0000-0000-000073130000}"/>
    <cellStyle name="SAPBEXstdDataEmph" xfId="923" xr:uid="{00000000-0005-0000-0000-000074130000}"/>
    <cellStyle name="SAPBEXstdDataEmph 2" xfId="3960" xr:uid="{00000000-0005-0000-0000-000075130000}"/>
    <cellStyle name="SAPBEXstdDataEmph 2 2" xfId="3961" xr:uid="{00000000-0005-0000-0000-000076130000}"/>
    <cellStyle name="SAPBEXstdDataEmph 2 2 2" xfId="4952" xr:uid="{00000000-0005-0000-0000-000077130000}"/>
    <cellStyle name="SAPBEXstdDataEmph 2 3" xfId="3962" xr:uid="{00000000-0005-0000-0000-000078130000}"/>
    <cellStyle name="SAPBEXstdDataEmph 2 3 2" xfId="4953" xr:uid="{00000000-0005-0000-0000-000079130000}"/>
    <cellStyle name="SAPBEXstdDataEmph 2 4" xfId="3963" xr:uid="{00000000-0005-0000-0000-00007A130000}"/>
    <cellStyle name="SAPBEXstdDataEmph 2 4 2" xfId="4954" xr:uid="{00000000-0005-0000-0000-00007B130000}"/>
    <cellStyle name="SAPBEXstdDataEmph 2 5" xfId="3964" xr:uid="{00000000-0005-0000-0000-00007C130000}"/>
    <cellStyle name="SAPBEXstdDataEmph 3" xfId="3965" xr:uid="{00000000-0005-0000-0000-00007D130000}"/>
    <cellStyle name="SAPBEXstdDataEmph 3 2" xfId="4955" xr:uid="{00000000-0005-0000-0000-00007E130000}"/>
    <cellStyle name="SAPBEXstdDataEmph 4" xfId="3966" xr:uid="{00000000-0005-0000-0000-00007F130000}"/>
    <cellStyle name="SAPBEXstdDataEmph 4 2" xfId="4956" xr:uid="{00000000-0005-0000-0000-000080130000}"/>
    <cellStyle name="SAPBEXstdDataEmph 5" xfId="3967" xr:uid="{00000000-0005-0000-0000-000081130000}"/>
    <cellStyle name="SAPBEXstdDataEmph 5 2" xfId="4957" xr:uid="{00000000-0005-0000-0000-000082130000}"/>
    <cellStyle name="SAPBEXstdDataEmph 6" xfId="3968" xr:uid="{00000000-0005-0000-0000-000083130000}"/>
    <cellStyle name="SAPBEXstdExc1" xfId="924" xr:uid="{00000000-0005-0000-0000-000084130000}"/>
    <cellStyle name="SAPBEXstdExc1Emph" xfId="925" xr:uid="{00000000-0005-0000-0000-000085130000}"/>
    <cellStyle name="SAPBEXstdExc2" xfId="926" xr:uid="{00000000-0005-0000-0000-000086130000}"/>
    <cellStyle name="SAPBEXstdExc2Emph" xfId="927" xr:uid="{00000000-0005-0000-0000-000087130000}"/>
    <cellStyle name="SAPBEXstdItem" xfId="928" xr:uid="{00000000-0005-0000-0000-000088130000}"/>
    <cellStyle name="SAPBEXstdItem 2" xfId="3969" xr:uid="{00000000-0005-0000-0000-000089130000}"/>
    <cellStyle name="SAPBEXstdItem 2 2" xfId="3970" xr:uid="{00000000-0005-0000-0000-00008A130000}"/>
    <cellStyle name="SAPBEXstdItem 2 2 2" xfId="4958" xr:uid="{00000000-0005-0000-0000-00008B130000}"/>
    <cellStyle name="SAPBEXstdItem 2 3" xfId="3971" xr:uid="{00000000-0005-0000-0000-00008C130000}"/>
    <cellStyle name="SAPBEXstdItem 2 3 2" xfId="4959" xr:uid="{00000000-0005-0000-0000-00008D130000}"/>
    <cellStyle name="SAPBEXstdItem 2 4" xfId="3972" xr:uid="{00000000-0005-0000-0000-00008E130000}"/>
    <cellStyle name="SAPBEXstdItem 2 4 2" xfId="4960" xr:uid="{00000000-0005-0000-0000-00008F130000}"/>
    <cellStyle name="SAPBEXstdItem 2 5" xfId="3973" xr:uid="{00000000-0005-0000-0000-000090130000}"/>
    <cellStyle name="SAPBEXstdItem 3" xfId="3974" xr:uid="{00000000-0005-0000-0000-000091130000}"/>
    <cellStyle name="SAPBEXstdItem 3 2" xfId="4961" xr:uid="{00000000-0005-0000-0000-000092130000}"/>
    <cellStyle name="SAPBEXstdItem 4" xfId="3975" xr:uid="{00000000-0005-0000-0000-000093130000}"/>
    <cellStyle name="SAPBEXstdItem 4 2" xfId="4962" xr:uid="{00000000-0005-0000-0000-000094130000}"/>
    <cellStyle name="SAPBEXstdItem 5" xfId="3976" xr:uid="{00000000-0005-0000-0000-000095130000}"/>
    <cellStyle name="SAPBEXstdItem 5 2" xfId="4963" xr:uid="{00000000-0005-0000-0000-000096130000}"/>
    <cellStyle name="SAPBEXstdItem 6" xfId="3977" xr:uid="{00000000-0005-0000-0000-000097130000}"/>
    <cellStyle name="SAPBEXstdItemX" xfId="929" xr:uid="{00000000-0005-0000-0000-000098130000}"/>
    <cellStyle name="SAPBEXstdItemX 2" xfId="2187" xr:uid="{00000000-0005-0000-0000-000099130000}"/>
    <cellStyle name="SAPBEXstdItemX 2 2" xfId="3980" xr:uid="{00000000-0005-0000-0000-00009A130000}"/>
    <cellStyle name="SAPBEXstdItemX 2 2 2" xfId="4964" xr:uid="{00000000-0005-0000-0000-00009B130000}"/>
    <cellStyle name="SAPBEXstdItemX 2 3" xfId="3981" xr:uid="{00000000-0005-0000-0000-00009C130000}"/>
    <cellStyle name="SAPBEXstdItemX 2 3 2" xfId="4965" xr:uid="{00000000-0005-0000-0000-00009D130000}"/>
    <cellStyle name="SAPBEXstdItemX 2 4" xfId="3982" xr:uid="{00000000-0005-0000-0000-00009E130000}"/>
    <cellStyle name="SAPBEXstdItemX 2 4 2" xfId="4966" xr:uid="{00000000-0005-0000-0000-00009F130000}"/>
    <cellStyle name="SAPBEXstdItemX 2 5" xfId="3983" xr:uid="{00000000-0005-0000-0000-0000A0130000}"/>
    <cellStyle name="SAPBEXstdItemX 2 6" xfId="3979" xr:uid="{00000000-0005-0000-0000-0000A1130000}"/>
    <cellStyle name="SAPBEXstdItemX 3" xfId="3984" xr:uid="{00000000-0005-0000-0000-0000A2130000}"/>
    <cellStyle name="SAPBEXstdItemX 3 2" xfId="4967" xr:uid="{00000000-0005-0000-0000-0000A3130000}"/>
    <cellStyle name="SAPBEXstdItemX 4" xfId="3985" xr:uid="{00000000-0005-0000-0000-0000A4130000}"/>
    <cellStyle name="SAPBEXstdItemX 4 2" xfId="4968" xr:uid="{00000000-0005-0000-0000-0000A5130000}"/>
    <cellStyle name="SAPBEXstdItemX 5" xfId="3986" xr:uid="{00000000-0005-0000-0000-0000A6130000}"/>
    <cellStyle name="SAPBEXstdItemX 5 2" xfId="4969" xr:uid="{00000000-0005-0000-0000-0000A7130000}"/>
    <cellStyle name="SAPBEXstdItemX 6" xfId="3987" xr:uid="{00000000-0005-0000-0000-0000A8130000}"/>
    <cellStyle name="SAPBEXstdItemX 7" xfId="3978" xr:uid="{00000000-0005-0000-0000-0000A9130000}"/>
    <cellStyle name="SAPBEXstdItemX_Income statement" xfId="1467" xr:uid="{00000000-0005-0000-0000-0000AA130000}"/>
    <cellStyle name="SAPBEXsubData" xfId="930" xr:uid="{00000000-0005-0000-0000-0000AB130000}"/>
    <cellStyle name="SAPBEXsubData 10" xfId="6210" xr:uid="{00000000-0005-0000-0000-0000AC130000}"/>
    <cellStyle name="SAPBEXsubData 2" xfId="2188" xr:uid="{00000000-0005-0000-0000-0000AD130000}"/>
    <cellStyle name="SAPBEXsubData 2 10" xfId="5961" xr:uid="{00000000-0005-0000-0000-0000AE130000}"/>
    <cellStyle name="SAPBEXsubData 2 11" xfId="6221" xr:uid="{00000000-0005-0000-0000-0000AF130000}"/>
    <cellStyle name="SAPBEXsubData 2 2" xfId="2355" xr:uid="{00000000-0005-0000-0000-0000B0130000}"/>
    <cellStyle name="SAPBEXsubData 2 2 10" xfId="6246" xr:uid="{00000000-0005-0000-0000-0000B1130000}"/>
    <cellStyle name="SAPBEXsubData 2 2 2" xfId="2379" xr:uid="{00000000-0005-0000-0000-0000B2130000}"/>
    <cellStyle name="SAPBEXsubData 2 2 2 2" xfId="2414" xr:uid="{00000000-0005-0000-0000-0000B3130000}"/>
    <cellStyle name="SAPBEXsubData 2 2 2 2 2" xfId="5854" xr:uid="{00000000-0005-0000-0000-0000B4130000}"/>
    <cellStyle name="SAPBEXsubData 2 2 2 2 3" xfId="5913" xr:uid="{00000000-0005-0000-0000-0000B5130000}"/>
    <cellStyle name="SAPBEXsubData 2 2 2 2 4" xfId="6128" xr:uid="{00000000-0005-0000-0000-0000B6130000}"/>
    <cellStyle name="SAPBEXsubData 2 2 2 2 5" xfId="5934" xr:uid="{00000000-0005-0000-0000-0000B7130000}"/>
    <cellStyle name="SAPBEXsubData 2 2 2 2 6" xfId="5880" xr:uid="{00000000-0005-0000-0000-0000B8130000}"/>
    <cellStyle name="SAPBEXsubData 2 2 2 2 7" xfId="5974" xr:uid="{00000000-0005-0000-0000-0000B9130000}"/>
    <cellStyle name="SAPBEXsubData 2 2 2 2 8" xfId="6299" xr:uid="{00000000-0005-0000-0000-0000BA130000}"/>
    <cellStyle name="SAPBEXsubData 2 2 2 3" xfId="5819" xr:uid="{00000000-0005-0000-0000-0000BB130000}"/>
    <cellStyle name="SAPBEXsubData 2 2 2 4" xfId="5601" xr:uid="{00000000-0005-0000-0000-0000BC130000}"/>
    <cellStyle name="SAPBEXsubData 2 2 2 5" xfId="6148" xr:uid="{00000000-0005-0000-0000-0000BD130000}"/>
    <cellStyle name="SAPBEXsubData 2 2 2 6" xfId="6167" xr:uid="{00000000-0005-0000-0000-0000BE130000}"/>
    <cellStyle name="SAPBEXsubData 2 2 2 7" xfId="6183" xr:uid="{00000000-0005-0000-0000-0000BF130000}"/>
    <cellStyle name="SAPBEXsubData 2 2 2 8" xfId="6199" xr:uid="{00000000-0005-0000-0000-0000C0130000}"/>
    <cellStyle name="SAPBEXsubData 2 2 2 9" xfId="6264" xr:uid="{00000000-0005-0000-0000-0000C1130000}"/>
    <cellStyle name="SAPBEXsubData 2 2 3" xfId="2396" xr:uid="{00000000-0005-0000-0000-0000C2130000}"/>
    <cellStyle name="SAPBEXsubData 2 2 3 2" xfId="5836" xr:uid="{00000000-0005-0000-0000-0000C3130000}"/>
    <cellStyle name="SAPBEXsubData 2 2 3 3" xfId="5718" xr:uid="{00000000-0005-0000-0000-0000C4130000}"/>
    <cellStyle name="SAPBEXsubData 2 2 3 4" xfId="5775" xr:uid="{00000000-0005-0000-0000-0000C5130000}"/>
    <cellStyle name="SAPBEXsubData 2 2 3 5" xfId="6025" xr:uid="{00000000-0005-0000-0000-0000C6130000}"/>
    <cellStyle name="SAPBEXsubData 2 2 3 6" xfId="5737" xr:uid="{00000000-0005-0000-0000-0000C7130000}"/>
    <cellStyle name="SAPBEXsubData 2 2 3 7" xfId="6070" xr:uid="{00000000-0005-0000-0000-0000C8130000}"/>
    <cellStyle name="SAPBEXsubData 2 2 3 8" xfId="6281" xr:uid="{00000000-0005-0000-0000-0000C9130000}"/>
    <cellStyle name="SAPBEXsubData 2 2 4" xfId="5801" xr:uid="{00000000-0005-0000-0000-0000CA130000}"/>
    <cellStyle name="SAPBEXsubData 2 2 5" xfId="5499" xr:uid="{00000000-0005-0000-0000-0000CB130000}"/>
    <cellStyle name="SAPBEXsubData 2 2 6" xfId="6002" xr:uid="{00000000-0005-0000-0000-0000CC130000}"/>
    <cellStyle name="SAPBEXsubData 2 2 7" xfId="5724" xr:uid="{00000000-0005-0000-0000-0000CD130000}"/>
    <cellStyle name="SAPBEXsubData 2 2 8" xfId="6001" xr:uid="{00000000-0005-0000-0000-0000CE130000}"/>
    <cellStyle name="SAPBEXsubData 2 2 9" xfId="5879" xr:uid="{00000000-0005-0000-0000-0000CF130000}"/>
    <cellStyle name="SAPBEXsubData 2 3" xfId="2369" xr:uid="{00000000-0005-0000-0000-0000D0130000}"/>
    <cellStyle name="SAPBEXsubData 2 3 2" xfId="2404" xr:uid="{00000000-0005-0000-0000-0000D1130000}"/>
    <cellStyle name="SAPBEXsubData 2 3 2 2" xfId="5844" xr:uid="{00000000-0005-0000-0000-0000D2130000}"/>
    <cellStyle name="SAPBEXsubData 2 3 2 3" xfId="5708" xr:uid="{00000000-0005-0000-0000-0000D3130000}"/>
    <cellStyle name="SAPBEXsubData 2 3 2 4" xfId="6084" xr:uid="{00000000-0005-0000-0000-0000D4130000}"/>
    <cellStyle name="SAPBEXsubData 2 3 2 5" xfId="6024" xr:uid="{00000000-0005-0000-0000-0000D5130000}"/>
    <cellStyle name="SAPBEXsubData 2 3 2 6" xfId="5940" xr:uid="{00000000-0005-0000-0000-0000D6130000}"/>
    <cellStyle name="SAPBEXsubData 2 3 2 7" xfId="5910" xr:uid="{00000000-0005-0000-0000-0000D7130000}"/>
    <cellStyle name="SAPBEXsubData 2 3 2 8" xfId="6289" xr:uid="{00000000-0005-0000-0000-0000D8130000}"/>
    <cellStyle name="SAPBEXsubData 2 3 3" xfId="5809" xr:uid="{00000000-0005-0000-0000-0000D9130000}"/>
    <cellStyle name="SAPBEXsubData 2 3 4" xfId="5478" xr:uid="{00000000-0005-0000-0000-0000DA130000}"/>
    <cellStyle name="SAPBEXsubData 2 3 5" xfId="6060" xr:uid="{00000000-0005-0000-0000-0000DB130000}"/>
    <cellStyle name="SAPBEXsubData 2 3 6" xfId="5967" xr:uid="{00000000-0005-0000-0000-0000DC130000}"/>
    <cellStyle name="SAPBEXsubData 2 3 7" xfId="5572" xr:uid="{00000000-0005-0000-0000-0000DD130000}"/>
    <cellStyle name="SAPBEXsubData 2 3 8" xfId="6056" xr:uid="{00000000-0005-0000-0000-0000DE130000}"/>
    <cellStyle name="SAPBEXsubData 2 3 9" xfId="6254" xr:uid="{00000000-0005-0000-0000-0000DF130000}"/>
    <cellStyle name="SAPBEXsubData 2 4" xfId="2302" xr:uid="{00000000-0005-0000-0000-0000E0130000}"/>
    <cellStyle name="SAPBEXsubData 2 4 2" xfId="5782" xr:uid="{00000000-0005-0000-0000-0000E1130000}"/>
    <cellStyle name="SAPBEXsubData 2 4 3" xfId="5693" xr:uid="{00000000-0005-0000-0000-0000E2130000}"/>
    <cellStyle name="SAPBEXsubData 2 4 4" xfId="5458" xr:uid="{00000000-0005-0000-0000-0000E3130000}"/>
    <cellStyle name="SAPBEXsubData 2 4 5" xfId="6075" xr:uid="{00000000-0005-0000-0000-0000E4130000}"/>
    <cellStyle name="SAPBEXsubData 2 4 6" xfId="5883" xr:uid="{00000000-0005-0000-0000-0000E5130000}"/>
    <cellStyle name="SAPBEXsubData 2 4 7" xfId="5714" xr:uid="{00000000-0005-0000-0000-0000E6130000}"/>
    <cellStyle name="SAPBEXsubData 2 4 8" xfId="6230" xr:uid="{00000000-0005-0000-0000-0000E7130000}"/>
    <cellStyle name="SAPBEXsubData 2 5" xfId="5766" xr:uid="{00000000-0005-0000-0000-0000E8130000}"/>
    <cellStyle name="SAPBEXsubData 2 6" xfId="6108" xr:uid="{00000000-0005-0000-0000-0000E9130000}"/>
    <cellStyle name="SAPBEXsubData 2 7" xfId="5906" xr:uid="{00000000-0005-0000-0000-0000EA130000}"/>
    <cellStyle name="SAPBEXsubData 2 8" xfId="5972" xr:uid="{00000000-0005-0000-0000-0000EB130000}"/>
    <cellStyle name="SAPBEXsubData 2 9" xfId="5677" xr:uid="{00000000-0005-0000-0000-0000EC130000}"/>
    <cellStyle name="SAPBEXsubData 3" xfId="2091" xr:uid="{00000000-0005-0000-0000-0000ED130000}"/>
    <cellStyle name="SAPBEXsubData 3 2" xfId="2301" xr:uid="{00000000-0005-0000-0000-0000EE130000}"/>
    <cellStyle name="SAPBEXsubData 3 2 2" xfId="5781" xr:uid="{00000000-0005-0000-0000-0000EF130000}"/>
    <cellStyle name="SAPBEXsubData 3 2 3" xfId="5711" xr:uid="{00000000-0005-0000-0000-0000F0130000}"/>
    <cellStyle name="SAPBEXsubData 3 2 4" xfId="5681" xr:uid="{00000000-0005-0000-0000-0000F1130000}"/>
    <cellStyle name="SAPBEXsubData 3 2 5" xfId="5583" xr:uid="{00000000-0005-0000-0000-0000F2130000}"/>
    <cellStyle name="SAPBEXsubData 3 2 6" xfId="5970" xr:uid="{00000000-0005-0000-0000-0000F3130000}"/>
    <cellStyle name="SAPBEXsubData 3 2 7" xfId="5584" xr:uid="{00000000-0005-0000-0000-0000F4130000}"/>
    <cellStyle name="SAPBEXsubData 3 2 8" xfId="6229" xr:uid="{00000000-0005-0000-0000-0000F5130000}"/>
    <cellStyle name="SAPBEXsubData 3 3" xfId="5748" xr:uid="{00000000-0005-0000-0000-0000F6130000}"/>
    <cellStyle name="SAPBEXsubData 3 4" xfId="5927" xr:uid="{00000000-0005-0000-0000-0000F7130000}"/>
    <cellStyle name="SAPBEXsubData 3 5" xfId="6006" xr:uid="{00000000-0005-0000-0000-0000F8130000}"/>
    <cellStyle name="SAPBEXsubData 3 6" xfId="6027" xr:uid="{00000000-0005-0000-0000-0000F9130000}"/>
    <cellStyle name="SAPBEXsubData 3 7" xfId="6154" xr:uid="{00000000-0005-0000-0000-0000FA130000}"/>
    <cellStyle name="SAPBEXsubData 3 8" xfId="5691" xr:uid="{00000000-0005-0000-0000-0000FB130000}"/>
    <cellStyle name="SAPBEXsubData 3 9" xfId="6217" xr:uid="{00000000-0005-0000-0000-0000FC130000}"/>
    <cellStyle name="SAPBEXsubData 4" xfId="5612" xr:uid="{00000000-0005-0000-0000-0000FD130000}"/>
    <cellStyle name="SAPBEXsubData 5" xfId="6072" xr:uid="{00000000-0005-0000-0000-0000FE130000}"/>
    <cellStyle name="SAPBEXsubData 6" xfId="6058" xr:uid="{00000000-0005-0000-0000-0000FF130000}"/>
    <cellStyle name="SAPBEXsubData 7" xfId="5968" xr:uid="{00000000-0005-0000-0000-000000140000}"/>
    <cellStyle name="SAPBEXsubData 8" xfId="5864" xr:uid="{00000000-0005-0000-0000-000001140000}"/>
    <cellStyle name="SAPBEXsubData 9" xfId="5671" xr:uid="{00000000-0005-0000-0000-000002140000}"/>
    <cellStyle name="SAPBEXsubData_Income statement" xfId="1468" xr:uid="{00000000-0005-0000-0000-000003140000}"/>
    <cellStyle name="SAPBEXsubDataEmph" xfId="931" xr:uid="{00000000-0005-0000-0000-000004140000}"/>
    <cellStyle name="SAPBEXsubDataEmph 10" xfId="6211" xr:uid="{00000000-0005-0000-0000-000005140000}"/>
    <cellStyle name="SAPBEXsubDataEmph 2" xfId="2189" xr:uid="{00000000-0005-0000-0000-000006140000}"/>
    <cellStyle name="SAPBEXsubDataEmph 2 10" xfId="5973" xr:uid="{00000000-0005-0000-0000-000007140000}"/>
    <cellStyle name="SAPBEXsubDataEmph 2 11" xfId="6222" xr:uid="{00000000-0005-0000-0000-000008140000}"/>
    <cellStyle name="SAPBEXsubDataEmph 2 2" xfId="2356" xr:uid="{00000000-0005-0000-0000-000009140000}"/>
    <cellStyle name="SAPBEXsubDataEmph 2 2 10" xfId="6247" xr:uid="{00000000-0005-0000-0000-00000A140000}"/>
    <cellStyle name="SAPBEXsubDataEmph 2 2 2" xfId="2380" xr:uid="{00000000-0005-0000-0000-00000B140000}"/>
    <cellStyle name="SAPBEXsubDataEmph 2 2 2 2" xfId="2415" xr:uid="{00000000-0005-0000-0000-00000C140000}"/>
    <cellStyle name="SAPBEXsubDataEmph 2 2 2 2 2" xfId="5855" xr:uid="{00000000-0005-0000-0000-00000D140000}"/>
    <cellStyle name="SAPBEXsubDataEmph 2 2 2 2 3" xfId="5750" xr:uid="{00000000-0005-0000-0000-00000E140000}"/>
    <cellStyle name="SAPBEXsubDataEmph 2 2 2 2 4" xfId="6133" xr:uid="{00000000-0005-0000-0000-00000F140000}"/>
    <cellStyle name="SAPBEXsubDataEmph 2 2 2 2 5" xfId="5956" xr:uid="{00000000-0005-0000-0000-000010140000}"/>
    <cellStyle name="SAPBEXsubDataEmph 2 2 2 2 6" xfId="6031" xr:uid="{00000000-0005-0000-0000-000011140000}"/>
    <cellStyle name="SAPBEXsubDataEmph 2 2 2 2 7" xfId="6051" xr:uid="{00000000-0005-0000-0000-000012140000}"/>
    <cellStyle name="SAPBEXsubDataEmph 2 2 2 2 8" xfId="6300" xr:uid="{00000000-0005-0000-0000-000013140000}"/>
    <cellStyle name="SAPBEXsubDataEmph 2 2 2 3" xfId="5820" xr:uid="{00000000-0005-0000-0000-000014140000}"/>
    <cellStyle name="SAPBEXsubDataEmph 2 2 2 4" xfId="5686" xr:uid="{00000000-0005-0000-0000-000015140000}"/>
    <cellStyle name="SAPBEXsubDataEmph 2 2 2 5" xfId="5741" xr:uid="{00000000-0005-0000-0000-000016140000}"/>
    <cellStyle name="SAPBEXsubDataEmph 2 2 2 6" xfId="5744" xr:uid="{00000000-0005-0000-0000-000017140000}"/>
    <cellStyle name="SAPBEXsubDataEmph 2 2 2 7" xfId="5607" xr:uid="{00000000-0005-0000-0000-000018140000}"/>
    <cellStyle name="SAPBEXsubDataEmph 2 2 2 8" xfId="6087" xr:uid="{00000000-0005-0000-0000-000019140000}"/>
    <cellStyle name="SAPBEXsubDataEmph 2 2 2 9" xfId="6265" xr:uid="{00000000-0005-0000-0000-00001A140000}"/>
    <cellStyle name="SAPBEXsubDataEmph 2 2 3" xfId="2397" xr:uid="{00000000-0005-0000-0000-00001B140000}"/>
    <cellStyle name="SAPBEXsubDataEmph 2 2 3 2" xfId="5837" xr:uid="{00000000-0005-0000-0000-00001C140000}"/>
    <cellStyle name="SAPBEXsubDataEmph 2 2 3 3" xfId="5496" xr:uid="{00000000-0005-0000-0000-00001D140000}"/>
    <cellStyle name="SAPBEXsubDataEmph 2 2 3 4" xfId="5509" xr:uid="{00000000-0005-0000-0000-00001E140000}"/>
    <cellStyle name="SAPBEXsubDataEmph 2 2 3 5" xfId="5900" xr:uid="{00000000-0005-0000-0000-00001F140000}"/>
    <cellStyle name="SAPBEXsubDataEmph 2 2 3 6" xfId="5460" xr:uid="{00000000-0005-0000-0000-000020140000}"/>
    <cellStyle name="SAPBEXsubDataEmph 2 2 3 7" xfId="5672" xr:uid="{00000000-0005-0000-0000-000021140000}"/>
    <cellStyle name="SAPBEXsubDataEmph 2 2 3 8" xfId="6282" xr:uid="{00000000-0005-0000-0000-000022140000}"/>
    <cellStyle name="SAPBEXsubDataEmph 2 2 4" xfId="5802" xr:uid="{00000000-0005-0000-0000-000023140000}"/>
    <cellStyle name="SAPBEXsubDataEmph 2 2 5" xfId="5688" xr:uid="{00000000-0005-0000-0000-000024140000}"/>
    <cellStyle name="SAPBEXsubDataEmph 2 2 6" xfId="5647" xr:uid="{00000000-0005-0000-0000-000025140000}"/>
    <cellStyle name="SAPBEXsubDataEmph 2 2 7" xfId="6068" xr:uid="{00000000-0005-0000-0000-000026140000}"/>
    <cellStyle name="SAPBEXsubDataEmph 2 2 8" xfId="5965" xr:uid="{00000000-0005-0000-0000-000027140000}"/>
    <cellStyle name="SAPBEXsubDataEmph 2 2 9" xfId="5511" xr:uid="{00000000-0005-0000-0000-000028140000}"/>
    <cellStyle name="SAPBEXsubDataEmph 2 3" xfId="2370" xr:uid="{00000000-0005-0000-0000-000029140000}"/>
    <cellStyle name="SAPBEXsubDataEmph 2 3 2" xfId="2405" xr:uid="{00000000-0005-0000-0000-00002A140000}"/>
    <cellStyle name="SAPBEXsubDataEmph 2 3 2 2" xfId="5845" xr:uid="{00000000-0005-0000-0000-00002B140000}"/>
    <cellStyle name="SAPBEXsubDataEmph 2 3 2 3" xfId="5476" xr:uid="{00000000-0005-0000-0000-00002C140000}"/>
    <cellStyle name="SAPBEXsubDataEmph 2 3 2 4" xfId="6120" xr:uid="{00000000-0005-0000-0000-00002D140000}"/>
    <cellStyle name="SAPBEXsubDataEmph 2 3 2 5" xfId="5641" xr:uid="{00000000-0005-0000-0000-00002E140000}"/>
    <cellStyle name="SAPBEXsubDataEmph 2 3 2 6" xfId="5789" xr:uid="{00000000-0005-0000-0000-00002F140000}"/>
    <cellStyle name="SAPBEXsubDataEmph 2 3 2 7" xfId="5778" xr:uid="{00000000-0005-0000-0000-000030140000}"/>
    <cellStyle name="SAPBEXsubDataEmph 2 3 2 8" xfId="6290" xr:uid="{00000000-0005-0000-0000-000031140000}"/>
    <cellStyle name="SAPBEXsubDataEmph 2 3 3" xfId="5810" xr:uid="{00000000-0005-0000-0000-000032140000}"/>
    <cellStyle name="SAPBEXsubDataEmph 2 3 4" xfId="5465" xr:uid="{00000000-0005-0000-0000-000033140000}"/>
    <cellStyle name="SAPBEXsubDataEmph 2 3 5" xfId="5757" xr:uid="{00000000-0005-0000-0000-000034140000}"/>
    <cellStyle name="SAPBEXsubDataEmph 2 3 6" xfId="6044" xr:uid="{00000000-0005-0000-0000-000035140000}"/>
    <cellStyle name="SAPBEXsubDataEmph 2 3 7" xfId="6077" xr:uid="{00000000-0005-0000-0000-000036140000}"/>
    <cellStyle name="SAPBEXsubDataEmph 2 3 8" xfId="5925" xr:uid="{00000000-0005-0000-0000-000037140000}"/>
    <cellStyle name="SAPBEXsubDataEmph 2 3 9" xfId="6255" xr:uid="{00000000-0005-0000-0000-000038140000}"/>
    <cellStyle name="SAPBEXsubDataEmph 2 4" xfId="2321" xr:uid="{00000000-0005-0000-0000-000039140000}"/>
    <cellStyle name="SAPBEXsubDataEmph 2 4 2" xfId="5787" xr:uid="{00000000-0005-0000-0000-00003A140000}"/>
    <cellStyle name="SAPBEXsubDataEmph 2 4 3" xfId="5481" xr:uid="{00000000-0005-0000-0000-00003B140000}"/>
    <cellStyle name="SAPBEXsubDataEmph 2 4 4" xfId="5759" xr:uid="{00000000-0005-0000-0000-00003C140000}"/>
    <cellStyle name="SAPBEXsubDataEmph 2 4 5" xfId="6005" xr:uid="{00000000-0005-0000-0000-00003D140000}"/>
    <cellStyle name="SAPBEXsubDataEmph 2 4 6" xfId="5702" xr:uid="{00000000-0005-0000-0000-00003E140000}"/>
    <cellStyle name="SAPBEXsubDataEmph 2 4 7" xfId="5603" xr:uid="{00000000-0005-0000-0000-00003F140000}"/>
    <cellStyle name="SAPBEXsubDataEmph 2 4 8" xfId="6234" xr:uid="{00000000-0005-0000-0000-000040140000}"/>
    <cellStyle name="SAPBEXsubDataEmph 2 5" xfId="5767" xr:uid="{00000000-0005-0000-0000-000041140000}"/>
    <cellStyle name="SAPBEXsubDataEmph 2 6" xfId="6115" xr:uid="{00000000-0005-0000-0000-000042140000}"/>
    <cellStyle name="SAPBEXsubDataEmph 2 7" xfId="5904" xr:uid="{00000000-0005-0000-0000-000043140000}"/>
    <cellStyle name="SAPBEXsubDataEmph 2 8" xfId="5695" xr:uid="{00000000-0005-0000-0000-000044140000}"/>
    <cellStyle name="SAPBEXsubDataEmph 2 9" xfId="6034" xr:uid="{00000000-0005-0000-0000-000045140000}"/>
    <cellStyle name="SAPBEXsubDataEmph 3" xfId="2338" xr:uid="{00000000-0005-0000-0000-000046140000}"/>
    <cellStyle name="SAPBEXsubDataEmph 3 2" xfId="2388" xr:uid="{00000000-0005-0000-0000-000047140000}"/>
    <cellStyle name="SAPBEXsubDataEmph 3 2 2" xfId="5828" xr:uid="{00000000-0005-0000-0000-000048140000}"/>
    <cellStyle name="SAPBEXsubDataEmph 3 2 3" xfId="5682" xr:uid="{00000000-0005-0000-0000-000049140000}"/>
    <cellStyle name="SAPBEXsubDataEmph 3 2 4" xfId="6135" xr:uid="{00000000-0005-0000-0000-00004A140000}"/>
    <cellStyle name="SAPBEXsubDataEmph 3 2 5" xfId="5957" xr:uid="{00000000-0005-0000-0000-00004B140000}"/>
    <cellStyle name="SAPBEXsubDataEmph 3 2 6" xfId="6032" xr:uid="{00000000-0005-0000-0000-00004C140000}"/>
    <cellStyle name="SAPBEXsubDataEmph 3 2 7" xfId="5594" xr:uid="{00000000-0005-0000-0000-00004D140000}"/>
    <cellStyle name="SAPBEXsubDataEmph 3 2 8" xfId="6273" xr:uid="{00000000-0005-0000-0000-00004E140000}"/>
    <cellStyle name="SAPBEXsubDataEmph 3 3" xfId="5792" xr:uid="{00000000-0005-0000-0000-00004F140000}"/>
    <cellStyle name="SAPBEXsubDataEmph 3 4" xfId="5501" xr:uid="{00000000-0005-0000-0000-000050140000}"/>
    <cellStyle name="SAPBEXsubDataEmph 3 5" xfId="6009" xr:uid="{00000000-0005-0000-0000-000051140000}"/>
    <cellStyle name="SAPBEXsubDataEmph 3 6" xfId="5861" xr:uid="{00000000-0005-0000-0000-000052140000}"/>
    <cellStyle name="SAPBEXsubDataEmph 3 7" xfId="5954" xr:uid="{00000000-0005-0000-0000-000053140000}"/>
    <cellStyle name="SAPBEXsubDataEmph 3 8" xfId="5922" xr:uid="{00000000-0005-0000-0000-000054140000}"/>
    <cellStyle name="SAPBEXsubDataEmph 3 9" xfId="6237" xr:uid="{00000000-0005-0000-0000-000055140000}"/>
    <cellStyle name="SAPBEXsubDataEmph 4" xfId="5613" xr:uid="{00000000-0005-0000-0000-000056140000}"/>
    <cellStyle name="SAPBEXsubDataEmph 5" xfId="5964" xr:uid="{00000000-0005-0000-0000-000057140000}"/>
    <cellStyle name="SAPBEXsubDataEmph 6" xfId="5892" xr:uid="{00000000-0005-0000-0000-000058140000}"/>
    <cellStyle name="SAPBEXsubDataEmph 7" xfId="6054" xr:uid="{00000000-0005-0000-0000-000059140000}"/>
    <cellStyle name="SAPBEXsubDataEmph 8" xfId="5876" xr:uid="{00000000-0005-0000-0000-00005A140000}"/>
    <cellStyle name="SAPBEXsubDataEmph 9" xfId="5486" xr:uid="{00000000-0005-0000-0000-00005B140000}"/>
    <cellStyle name="SAPBEXsubDataEmph_Income statement" xfId="1469" xr:uid="{00000000-0005-0000-0000-00005C140000}"/>
    <cellStyle name="SAPBEXsubExc1" xfId="932" xr:uid="{00000000-0005-0000-0000-00005D140000}"/>
    <cellStyle name="SAPBEXsubExc1 10" xfId="6212" xr:uid="{00000000-0005-0000-0000-00005E140000}"/>
    <cellStyle name="SAPBEXsubExc1 2" xfId="2190" xr:uid="{00000000-0005-0000-0000-00005F140000}"/>
    <cellStyle name="SAPBEXsubExc1 2 10" xfId="5670" xr:uid="{00000000-0005-0000-0000-000060140000}"/>
    <cellStyle name="SAPBEXsubExc1 2 11" xfId="6223" xr:uid="{00000000-0005-0000-0000-000061140000}"/>
    <cellStyle name="SAPBEXsubExc1 2 2" xfId="2357" xr:uid="{00000000-0005-0000-0000-000062140000}"/>
    <cellStyle name="SAPBEXsubExc1 2 2 10" xfId="6248" xr:uid="{00000000-0005-0000-0000-000063140000}"/>
    <cellStyle name="SAPBEXsubExc1 2 2 2" xfId="2381" xr:uid="{00000000-0005-0000-0000-000064140000}"/>
    <cellStyle name="SAPBEXsubExc1 2 2 2 2" xfId="2416" xr:uid="{00000000-0005-0000-0000-000065140000}"/>
    <cellStyle name="SAPBEXsubExc1 2 2 2 2 2" xfId="5856" xr:uid="{00000000-0005-0000-0000-000066140000}"/>
    <cellStyle name="SAPBEXsubExc1 2 2 2 2 3" xfId="5597" xr:uid="{00000000-0005-0000-0000-000067140000}"/>
    <cellStyle name="SAPBEXsubExc1 2 2 2 2 4" xfId="6127" xr:uid="{00000000-0005-0000-0000-000068140000}"/>
    <cellStyle name="SAPBEXsubExc1 2 2 2 2 5" xfId="5643" xr:uid="{00000000-0005-0000-0000-000069140000}"/>
    <cellStyle name="SAPBEXsubExc1 2 2 2 2 6" xfId="6061" xr:uid="{00000000-0005-0000-0000-00006A140000}"/>
    <cellStyle name="SAPBEXsubExc1 2 2 2 2 7" xfId="5976" xr:uid="{00000000-0005-0000-0000-00006B140000}"/>
    <cellStyle name="SAPBEXsubExc1 2 2 2 2 8" xfId="6301" xr:uid="{00000000-0005-0000-0000-00006C140000}"/>
    <cellStyle name="SAPBEXsubExc1 2 2 2 3" xfId="5821" xr:uid="{00000000-0005-0000-0000-00006D140000}"/>
    <cellStyle name="SAPBEXsubExc1 2 2 2 4" xfId="5920" xr:uid="{00000000-0005-0000-0000-00006E140000}"/>
    <cellStyle name="SAPBEXsubExc1 2 2 2 5" xfId="5489" xr:uid="{00000000-0005-0000-0000-00006F140000}"/>
    <cellStyle name="SAPBEXsubExc1 2 2 2 6" xfId="5568" xr:uid="{00000000-0005-0000-0000-000070140000}"/>
    <cellStyle name="SAPBEXsubExc1 2 2 2 7" xfId="5762" xr:uid="{00000000-0005-0000-0000-000071140000}"/>
    <cellStyle name="SAPBEXsubExc1 2 2 2 8" xfId="5932" xr:uid="{00000000-0005-0000-0000-000072140000}"/>
    <cellStyle name="SAPBEXsubExc1 2 2 2 9" xfId="6266" xr:uid="{00000000-0005-0000-0000-000073140000}"/>
    <cellStyle name="SAPBEXsubExc1 2 2 3" xfId="2398" xr:uid="{00000000-0005-0000-0000-000074140000}"/>
    <cellStyle name="SAPBEXsubExc1 2 2 3 2" xfId="5838" xr:uid="{00000000-0005-0000-0000-000075140000}"/>
    <cellStyle name="SAPBEXsubExc1 2 2 3 3" xfId="5683" xr:uid="{00000000-0005-0000-0000-000076140000}"/>
    <cellStyle name="SAPBEXsubExc1 2 2 3 4" xfId="6011" xr:uid="{00000000-0005-0000-0000-000077140000}"/>
    <cellStyle name="SAPBEXsubExc1 2 2 3 5" xfId="5959" xr:uid="{00000000-0005-0000-0000-000078140000}"/>
    <cellStyle name="SAPBEXsubExc1 2 2 3 6" xfId="5674" xr:uid="{00000000-0005-0000-0000-000079140000}"/>
    <cellStyle name="SAPBEXsubExc1 2 2 3 7" xfId="6106" xr:uid="{00000000-0005-0000-0000-00007A140000}"/>
    <cellStyle name="SAPBEXsubExc1 2 2 3 8" xfId="6283" xr:uid="{00000000-0005-0000-0000-00007B140000}"/>
    <cellStyle name="SAPBEXsubExc1 2 2 4" xfId="5803" xr:uid="{00000000-0005-0000-0000-00007C140000}"/>
    <cellStyle name="SAPBEXsubExc1 2 2 5" xfId="5721" xr:uid="{00000000-0005-0000-0000-00007D140000}"/>
    <cellStyle name="SAPBEXsubExc1 2 2 6" xfId="6137" xr:uid="{00000000-0005-0000-0000-00007E140000}"/>
    <cellStyle name="SAPBEXsubExc1 2 2 7" xfId="6065" xr:uid="{00000000-0005-0000-0000-00007F140000}"/>
    <cellStyle name="SAPBEXsubExc1 2 2 8" xfId="6029" xr:uid="{00000000-0005-0000-0000-000080140000}"/>
    <cellStyle name="SAPBEXsubExc1 2 2 9" xfId="5909" xr:uid="{00000000-0005-0000-0000-000081140000}"/>
    <cellStyle name="SAPBEXsubExc1 2 3" xfId="2371" xr:uid="{00000000-0005-0000-0000-000082140000}"/>
    <cellStyle name="SAPBEXsubExc1 2 3 2" xfId="2406" xr:uid="{00000000-0005-0000-0000-000083140000}"/>
    <cellStyle name="SAPBEXsubExc1 2 3 2 2" xfId="5846" xr:uid="{00000000-0005-0000-0000-000084140000}"/>
    <cellStyle name="SAPBEXsubExc1 2 3 2 3" xfId="5463" xr:uid="{00000000-0005-0000-0000-000085140000}"/>
    <cellStyle name="SAPBEXsubExc1 2 3 2 4" xfId="5697" xr:uid="{00000000-0005-0000-0000-000086140000}"/>
    <cellStyle name="SAPBEXsubExc1 2 3 2 5" xfId="5602" xr:uid="{00000000-0005-0000-0000-000087140000}"/>
    <cellStyle name="SAPBEXsubExc1 2 3 2 6" xfId="5645" xr:uid="{00000000-0005-0000-0000-000088140000}"/>
    <cellStyle name="SAPBEXsubExc1 2 3 2 7" xfId="5941" xr:uid="{00000000-0005-0000-0000-000089140000}"/>
    <cellStyle name="SAPBEXsubExc1 2 3 2 8" xfId="6291" xr:uid="{00000000-0005-0000-0000-00008A140000}"/>
    <cellStyle name="SAPBEXsubExc1 2 3 3" xfId="5811" xr:uid="{00000000-0005-0000-0000-00008B140000}"/>
    <cellStyle name="SAPBEXsubExc1 2 3 4" xfId="6095" xr:uid="{00000000-0005-0000-0000-00008C140000}"/>
    <cellStyle name="SAPBEXsubExc1 2 3 5" xfId="5646" xr:uid="{00000000-0005-0000-0000-00008D140000}"/>
    <cellStyle name="SAPBEXsubExc1 2 3 6" xfId="6057" xr:uid="{00000000-0005-0000-0000-00008E140000}"/>
    <cellStyle name="SAPBEXsubExc1 2 3 7" xfId="6037" xr:uid="{00000000-0005-0000-0000-00008F140000}"/>
    <cellStyle name="SAPBEXsubExc1 2 3 8" xfId="5871" xr:uid="{00000000-0005-0000-0000-000090140000}"/>
    <cellStyle name="SAPBEXsubExc1 2 3 9" xfId="6256" xr:uid="{00000000-0005-0000-0000-000091140000}"/>
    <cellStyle name="SAPBEXsubExc1 2 4" xfId="2303" xr:uid="{00000000-0005-0000-0000-000092140000}"/>
    <cellStyle name="SAPBEXsubExc1 2 4 2" xfId="5783" xr:uid="{00000000-0005-0000-0000-000093140000}"/>
    <cellStyle name="SAPBEXsubExc1 2 4 3" xfId="5723" xr:uid="{00000000-0005-0000-0000-000094140000}"/>
    <cellStyle name="SAPBEXsubExc1 2 4 4" xfId="6143" xr:uid="{00000000-0005-0000-0000-000095140000}"/>
    <cellStyle name="SAPBEXsubExc1 2 4 5" xfId="6162" xr:uid="{00000000-0005-0000-0000-000096140000}"/>
    <cellStyle name="SAPBEXsubExc1 2 4 6" xfId="6180" xr:uid="{00000000-0005-0000-0000-000097140000}"/>
    <cellStyle name="SAPBEXsubExc1 2 4 7" xfId="6196" xr:uid="{00000000-0005-0000-0000-000098140000}"/>
    <cellStyle name="SAPBEXsubExc1 2 4 8" xfId="6231" xr:uid="{00000000-0005-0000-0000-000099140000}"/>
    <cellStyle name="SAPBEXsubExc1 2 5" xfId="5768" xr:uid="{00000000-0005-0000-0000-00009A140000}"/>
    <cellStyle name="SAPBEXsubExc1 2 6" xfId="6107" xr:uid="{00000000-0005-0000-0000-00009B140000}"/>
    <cellStyle name="SAPBEXsubExc1 2 7" xfId="5907" xr:uid="{00000000-0005-0000-0000-00009C140000}"/>
    <cellStyle name="SAPBEXsubExc1 2 8" xfId="5745" xr:uid="{00000000-0005-0000-0000-00009D140000}"/>
    <cellStyle name="SAPBEXsubExc1 2 9" xfId="5999" xr:uid="{00000000-0005-0000-0000-00009E140000}"/>
    <cellStyle name="SAPBEXsubExc1 3" xfId="2342" xr:uid="{00000000-0005-0000-0000-00009F140000}"/>
    <cellStyle name="SAPBEXsubExc1 3 2" xfId="2391" xr:uid="{00000000-0005-0000-0000-0000A0140000}"/>
    <cellStyle name="SAPBEXsubExc1 3 2 2" xfId="5831" xr:uid="{00000000-0005-0000-0000-0000A1140000}"/>
    <cellStyle name="SAPBEXsubExc1 3 2 3" xfId="6103" xr:uid="{00000000-0005-0000-0000-0000A2140000}"/>
    <cellStyle name="SAPBEXsubExc1 3 2 4" xfId="6122" xr:uid="{00000000-0005-0000-0000-0000A3140000}"/>
    <cellStyle name="SAPBEXsubExc1 3 2 5" xfId="5996" xr:uid="{00000000-0005-0000-0000-0000A4140000}"/>
    <cellStyle name="SAPBEXsubExc1 3 2 6" xfId="5698" xr:uid="{00000000-0005-0000-0000-0000A5140000}"/>
    <cellStyle name="SAPBEXsubExc1 3 2 7" xfId="6078" xr:uid="{00000000-0005-0000-0000-0000A6140000}"/>
    <cellStyle name="SAPBEXsubExc1 3 2 8" xfId="6276" xr:uid="{00000000-0005-0000-0000-0000A7140000}"/>
    <cellStyle name="SAPBEXsubExc1 3 3" xfId="5795" xr:uid="{00000000-0005-0000-0000-0000A8140000}"/>
    <cellStyle name="SAPBEXsubExc1 3 4" xfId="5479" xr:uid="{00000000-0005-0000-0000-0000A9140000}"/>
    <cellStyle name="SAPBEXsubExc1 3 5" xfId="5502" xr:uid="{00000000-0005-0000-0000-0000AA140000}"/>
    <cellStyle name="SAPBEXsubExc1 3 6" xfId="5897" xr:uid="{00000000-0005-0000-0000-0000AB140000}"/>
    <cellStyle name="SAPBEXsubExc1 3 7" xfId="5735" xr:uid="{00000000-0005-0000-0000-0000AC140000}"/>
    <cellStyle name="SAPBEXsubExc1 3 8" xfId="5733" xr:uid="{00000000-0005-0000-0000-0000AD140000}"/>
    <cellStyle name="SAPBEXsubExc1 3 9" xfId="6240" xr:uid="{00000000-0005-0000-0000-0000AE140000}"/>
    <cellStyle name="SAPBEXsubExc1 4" xfId="5614" xr:uid="{00000000-0005-0000-0000-0000AF140000}"/>
    <cellStyle name="SAPBEXsubExc1 5" xfId="5963" xr:uid="{00000000-0005-0000-0000-0000B0140000}"/>
    <cellStyle name="SAPBEXsubExc1 6" xfId="5577" xr:uid="{00000000-0005-0000-0000-0000B1140000}"/>
    <cellStyle name="SAPBEXsubExc1 7" xfId="6055" xr:uid="{00000000-0005-0000-0000-0000B2140000}"/>
    <cellStyle name="SAPBEXsubExc1 8" xfId="6086" xr:uid="{00000000-0005-0000-0000-0000B3140000}"/>
    <cellStyle name="SAPBEXsubExc1 9" xfId="5488" xr:uid="{00000000-0005-0000-0000-0000B4140000}"/>
    <cellStyle name="SAPBEXsubExc1_Income statement" xfId="1470" xr:uid="{00000000-0005-0000-0000-0000B5140000}"/>
    <cellStyle name="SAPBEXsubExc1Emph" xfId="933" xr:uid="{00000000-0005-0000-0000-0000B6140000}"/>
    <cellStyle name="SAPBEXsubExc1Emph 10" xfId="6213" xr:uid="{00000000-0005-0000-0000-0000B7140000}"/>
    <cellStyle name="SAPBEXsubExc1Emph 2" xfId="2191" xr:uid="{00000000-0005-0000-0000-0000B8140000}"/>
    <cellStyle name="SAPBEXsubExc1Emph 2 10" xfId="6082" xr:uid="{00000000-0005-0000-0000-0000B9140000}"/>
    <cellStyle name="SAPBEXsubExc1Emph 2 11" xfId="6224" xr:uid="{00000000-0005-0000-0000-0000BA140000}"/>
    <cellStyle name="SAPBEXsubExc1Emph 2 2" xfId="2358" xr:uid="{00000000-0005-0000-0000-0000BB140000}"/>
    <cellStyle name="SAPBEXsubExc1Emph 2 2 10" xfId="6249" xr:uid="{00000000-0005-0000-0000-0000BC140000}"/>
    <cellStyle name="SAPBEXsubExc1Emph 2 2 2" xfId="2382" xr:uid="{00000000-0005-0000-0000-0000BD140000}"/>
    <cellStyle name="SAPBEXsubExc1Emph 2 2 2 2" xfId="2417" xr:uid="{00000000-0005-0000-0000-0000BE140000}"/>
    <cellStyle name="SAPBEXsubExc1Emph 2 2 2 2 2" xfId="5857" xr:uid="{00000000-0005-0000-0000-0000BF140000}"/>
    <cellStyle name="SAPBEXsubExc1Emph 2 2 2 2 3" xfId="5912" xr:uid="{00000000-0005-0000-0000-0000C0140000}"/>
    <cellStyle name="SAPBEXsubExc1Emph 2 2 2 2 4" xfId="6153" xr:uid="{00000000-0005-0000-0000-0000C1140000}"/>
    <cellStyle name="SAPBEXsubExc1Emph 2 2 2 2 5" xfId="6172" xr:uid="{00000000-0005-0000-0000-0000C2140000}"/>
    <cellStyle name="SAPBEXsubExc1Emph 2 2 2 2 6" xfId="6188" xr:uid="{00000000-0005-0000-0000-0000C3140000}"/>
    <cellStyle name="SAPBEXsubExc1Emph 2 2 2 2 7" xfId="6204" xr:uid="{00000000-0005-0000-0000-0000C4140000}"/>
    <cellStyle name="SAPBEXsubExc1Emph 2 2 2 2 8" xfId="6302" xr:uid="{00000000-0005-0000-0000-0000C5140000}"/>
    <cellStyle name="SAPBEXsubExc1Emph 2 2 2 3" xfId="5822" xr:uid="{00000000-0005-0000-0000-0000C6140000}"/>
    <cellStyle name="SAPBEXsubExc1Emph 2 2 2 4" xfId="5753" xr:uid="{00000000-0005-0000-0000-0000C7140000}"/>
    <cellStyle name="SAPBEXsubExc1Emph 2 2 2 5" xfId="5699" xr:uid="{00000000-0005-0000-0000-0000C8140000}"/>
    <cellStyle name="SAPBEXsubExc1Emph 2 2 2 6" xfId="5960" xr:uid="{00000000-0005-0000-0000-0000C9140000}"/>
    <cellStyle name="SAPBEXsubExc1Emph 2 2 2 7" xfId="5739" xr:uid="{00000000-0005-0000-0000-0000CA140000}"/>
    <cellStyle name="SAPBEXsubExc1Emph 2 2 2 8" xfId="6053" xr:uid="{00000000-0005-0000-0000-0000CB140000}"/>
    <cellStyle name="SAPBEXsubExc1Emph 2 2 2 9" xfId="6267" xr:uid="{00000000-0005-0000-0000-0000CC140000}"/>
    <cellStyle name="SAPBEXsubExc1Emph 2 2 3" xfId="2399" xr:uid="{00000000-0005-0000-0000-0000CD140000}"/>
    <cellStyle name="SAPBEXsubExc1Emph 2 2 3 2" xfId="5839" xr:uid="{00000000-0005-0000-0000-0000CE140000}"/>
    <cellStyle name="SAPBEXsubExc1Emph 2 2 3 3" xfId="5717" xr:uid="{00000000-0005-0000-0000-0000CF140000}"/>
    <cellStyle name="SAPBEXsubExc1Emph 2 2 3 4" xfId="6101" xr:uid="{00000000-0005-0000-0000-0000D0140000}"/>
    <cellStyle name="SAPBEXsubExc1Emph 2 2 3 5" xfId="5867" xr:uid="{00000000-0005-0000-0000-0000D1140000}"/>
    <cellStyle name="SAPBEXsubExc1Emph 2 2 3 6" xfId="5929" xr:uid="{00000000-0005-0000-0000-0000D2140000}"/>
    <cellStyle name="SAPBEXsubExc1Emph 2 2 3 7" xfId="5865" xr:uid="{00000000-0005-0000-0000-0000D3140000}"/>
    <cellStyle name="SAPBEXsubExc1Emph 2 2 3 8" xfId="6284" xr:uid="{00000000-0005-0000-0000-0000D4140000}"/>
    <cellStyle name="SAPBEXsubExc1Emph 2 2 4" xfId="5804" xr:uid="{00000000-0005-0000-0000-0000D5140000}"/>
    <cellStyle name="SAPBEXsubExc1Emph 2 2 5" xfId="5498" xr:uid="{00000000-0005-0000-0000-0000D6140000}"/>
    <cellStyle name="SAPBEXsubExc1Emph 2 2 6" xfId="6123" xr:uid="{00000000-0005-0000-0000-0000D7140000}"/>
    <cellStyle name="SAPBEXsubExc1Emph 2 2 7" xfId="5933" xr:uid="{00000000-0005-0000-0000-0000D8140000}"/>
    <cellStyle name="SAPBEXsubExc1Emph 2 2 8" xfId="5895" xr:uid="{00000000-0005-0000-0000-0000D9140000}"/>
    <cellStyle name="SAPBEXsubExc1Emph 2 2 9" xfId="5928" xr:uid="{00000000-0005-0000-0000-0000DA140000}"/>
    <cellStyle name="SAPBEXsubExc1Emph 2 3" xfId="2372" xr:uid="{00000000-0005-0000-0000-0000DB140000}"/>
    <cellStyle name="SAPBEXsubExc1Emph 2 3 2" xfId="2407" xr:uid="{00000000-0005-0000-0000-0000DC140000}"/>
    <cellStyle name="SAPBEXsubExc1Emph 2 3 2 2" xfId="5847" xr:uid="{00000000-0005-0000-0000-0000DD140000}"/>
    <cellStyle name="SAPBEXsubExc1Emph 2 3 2 3" xfId="5706" xr:uid="{00000000-0005-0000-0000-0000DE140000}"/>
    <cellStyle name="SAPBEXsubExc1Emph 2 3 2 4" xfId="6019" xr:uid="{00000000-0005-0000-0000-0000DF140000}"/>
    <cellStyle name="SAPBEXsubExc1Emph 2 3 2 5" xfId="5862" xr:uid="{00000000-0005-0000-0000-0000E0140000}"/>
    <cellStyle name="SAPBEXsubExc1Emph 2 3 2 6" xfId="5953" xr:uid="{00000000-0005-0000-0000-0000E1140000}"/>
    <cellStyle name="SAPBEXsubExc1Emph 2 3 2 7" xfId="6046" xr:uid="{00000000-0005-0000-0000-0000E2140000}"/>
    <cellStyle name="SAPBEXsubExc1Emph 2 3 2 8" xfId="6292" xr:uid="{00000000-0005-0000-0000-0000E3140000}"/>
    <cellStyle name="SAPBEXsubExc1Emph 2 3 3" xfId="5812" xr:uid="{00000000-0005-0000-0000-0000E4140000}"/>
    <cellStyle name="SAPBEXsubExc1Emph 2 3 4" xfId="6104" xr:uid="{00000000-0005-0000-0000-0000E5140000}"/>
    <cellStyle name="SAPBEXsubExc1Emph 2 3 5" xfId="5774" xr:uid="{00000000-0005-0000-0000-0000E6140000}"/>
    <cellStyle name="SAPBEXsubExc1Emph 2 3 6" xfId="6109" xr:uid="{00000000-0005-0000-0000-0000E7140000}"/>
    <cellStyle name="SAPBEXsubExc1Emph 2 3 7" xfId="6008" xr:uid="{00000000-0005-0000-0000-0000E8140000}"/>
    <cellStyle name="SAPBEXsubExc1Emph 2 3 8" xfId="6112" xr:uid="{00000000-0005-0000-0000-0000E9140000}"/>
    <cellStyle name="SAPBEXsubExc1Emph 2 3 9" xfId="6257" xr:uid="{00000000-0005-0000-0000-0000EA140000}"/>
    <cellStyle name="SAPBEXsubExc1Emph 2 4" xfId="2348" xr:uid="{00000000-0005-0000-0000-0000EB140000}"/>
    <cellStyle name="SAPBEXsubExc1Emph 2 4 2" xfId="5797" xr:uid="{00000000-0005-0000-0000-0000EC140000}"/>
    <cellStyle name="SAPBEXsubExc1Emph 2 4 3" xfId="5690" xr:uid="{00000000-0005-0000-0000-0000ED140000}"/>
    <cellStyle name="SAPBEXsubExc1Emph 2 4 4" xfId="6059" xr:uid="{00000000-0005-0000-0000-0000EE140000}"/>
    <cellStyle name="SAPBEXsubExc1Emph 2 4 5" xfId="6091" xr:uid="{00000000-0005-0000-0000-0000EF140000}"/>
    <cellStyle name="SAPBEXsubExc1Emph 2 4 6" xfId="5903" xr:uid="{00000000-0005-0000-0000-0000F0140000}"/>
    <cellStyle name="SAPBEXsubExc1Emph 2 4 7" xfId="5731" xr:uid="{00000000-0005-0000-0000-0000F1140000}"/>
    <cellStyle name="SAPBEXsubExc1Emph 2 4 8" xfId="6242" xr:uid="{00000000-0005-0000-0000-0000F2140000}"/>
    <cellStyle name="SAPBEXsubExc1Emph 2 5" xfId="5769" xr:uid="{00000000-0005-0000-0000-0000F3140000}"/>
    <cellStyle name="SAPBEXsubExc1Emph 2 6" xfId="6089" xr:uid="{00000000-0005-0000-0000-0000F4140000}"/>
    <cellStyle name="SAPBEXsubExc1Emph 2 7" xfId="5579" xr:uid="{00000000-0005-0000-0000-0000F5140000}"/>
    <cellStyle name="SAPBEXsubExc1Emph 2 8" xfId="5761" xr:uid="{00000000-0005-0000-0000-0000F6140000}"/>
    <cellStyle name="SAPBEXsubExc1Emph 2 9" xfId="5926" xr:uid="{00000000-0005-0000-0000-0000F7140000}"/>
    <cellStyle name="SAPBEXsubExc1Emph 3" xfId="2345" xr:uid="{00000000-0005-0000-0000-0000F8140000}"/>
    <cellStyle name="SAPBEXsubExc1Emph 3 2" xfId="2392" xr:uid="{00000000-0005-0000-0000-0000F9140000}"/>
    <cellStyle name="SAPBEXsubExc1Emph 3 2 2" xfId="5832" xr:uid="{00000000-0005-0000-0000-0000FA140000}"/>
    <cellStyle name="SAPBEXsubExc1Emph 3 2 3" xfId="6094" xr:uid="{00000000-0005-0000-0000-0000FB140000}"/>
    <cellStyle name="SAPBEXsubExc1Emph 3 2 4" xfId="5679" xr:uid="{00000000-0005-0000-0000-0000FC140000}"/>
    <cellStyle name="SAPBEXsubExc1Emph 3 2 5" xfId="5487" xr:uid="{00000000-0005-0000-0000-0000FD140000}"/>
    <cellStyle name="SAPBEXsubExc1Emph 3 2 6" xfId="6000" xr:uid="{00000000-0005-0000-0000-0000FE140000}"/>
    <cellStyle name="SAPBEXsubExc1Emph 3 2 7" xfId="5942" xr:uid="{00000000-0005-0000-0000-0000FF140000}"/>
    <cellStyle name="SAPBEXsubExc1Emph 3 2 8" xfId="6277" xr:uid="{00000000-0005-0000-0000-000000150000}"/>
    <cellStyle name="SAPBEXsubExc1Emph 3 3" xfId="5796" xr:uid="{00000000-0005-0000-0000-000001150000}"/>
    <cellStyle name="SAPBEXsubExc1Emph 3 4" xfId="5790" xr:uid="{00000000-0005-0000-0000-000002150000}"/>
    <cellStyle name="SAPBEXsubExc1Emph 3 5" xfId="5604" xr:uid="{00000000-0005-0000-0000-000003150000}"/>
    <cellStyle name="SAPBEXsubExc1Emph 3 6" xfId="5969" xr:uid="{00000000-0005-0000-0000-000004150000}"/>
    <cellStyle name="SAPBEXsubExc1Emph 3 7" xfId="5571" xr:uid="{00000000-0005-0000-0000-000005150000}"/>
    <cellStyle name="SAPBEXsubExc1Emph 3 8" xfId="5696" xr:uid="{00000000-0005-0000-0000-000006150000}"/>
    <cellStyle name="SAPBEXsubExc1Emph 3 9" xfId="6241" xr:uid="{00000000-0005-0000-0000-000007150000}"/>
    <cellStyle name="SAPBEXsubExc1Emph 4" xfId="5615" xr:uid="{00000000-0005-0000-0000-000008150000}"/>
    <cellStyle name="SAPBEXsubExc1Emph 5" xfId="6071" xr:uid="{00000000-0005-0000-0000-000009150000}"/>
    <cellStyle name="SAPBEXsubExc1Emph 6" xfId="5673" xr:uid="{00000000-0005-0000-0000-00000A150000}"/>
    <cellStyle name="SAPBEXsubExc1Emph 7" xfId="5640" xr:uid="{00000000-0005-0000-0000-00000B150000}"/>
    <cellStyle name="SAPBEXsubExc1Emph 8" xfId="5950" xr:uid="{00000000-0005-0000-0000-00000C150000}"/>
    <cellStyle name="SAPBEXsubExc1Emph 9" xfId="6163" xr:uid="{00000000-0005-0000-0000-00000D150000}"/>
    <cellStyle name="SAPBEXsubExc1Emph_Income statement" xfId="1471" xr:uid="{00000000-0005-0000-0000-00000E150000}"/>
    <cellStyle name="SAPBEXsubExc2" xfId="934" xr:uid="{00000000-0005-0000-0000-00000F150000}"/>
    <cellStyle name="SAPBEXsubExc2Emph" xfId="935" xr:uid="{00000000-0005-0000-0000-000010150000}"/>
    <cellStyle name="SAPBEXsubItem" xfId="936" xr:uid="{00000000-0005-0000-0000-000011150000}"/>
    <cellStyle name="SAPBEXsubItem 10" xfId="6214" xr:uid="{00000000-0005-0000-0000-000012150000}"/>
    <cellStyle name="SAPBEXsubItem 2" xfId="2192" xr:uid="{00000000-0005-0000-0000-000013150000}"/>
    <cellStyle name="SAPBEXsubItem 2 10" xfId="5569" xr:uid="{00000000-0005-0000-0000-000014150000}"/>
    <cellStyle name="SAPBEXsubItem 2 11" xfId="6225" xr:uid="{00000000-0005-0000-0000-000015150000}"/>
    <cellStyle name="SAPBEXsubItem 2 2" xfId="2359" xr:uid="{00000000-0005-0000-0000-000016150000}"/>
    <cellStyle name="SAPBEXsubItem 2 2 10" xfId="6250" xr:uid="{00000000-0005-0000-0000-000017150000}"/>
    <cellStyle name="SAPBEXsubItem 2 2 2" xfId="2383" xr:uid="{00000000-0005-0000-0000-000018150000}"/>
    <cellStyle name="SAPBEXsubItem 2 2 2 2" xfId="2418" xr:uid="{00000000-0005-0000-0000-000019150000}"/>
    <cellStyle name="SAPBEXsubItem 2 2 2 2 2" xfId="5858" xr:uid="{00000000-0005-0000-0000-00001A150000}"/>
    <cellStyle name="SAPBEXsubItem 2 2 2 2 3" xfId="5749" xr:uid="{00000000-0005-0000-0000-00001B150000}"/>
    <cellStyle name="SAPBEXsubItem 2 2 2 2 4" xfId="5949" xr:uid="{00000000-0005-0000-0000-00001C150000}"/>
    <cellStyle name="SAPBEXsubItem 2 2 2 2 5" xfId="5771" xr:uid="{00000000-0005-0000-0000-00001D150000}"/>
    <cellStyle name="SAPBEXsubItem 2 2 2 2 6" xfId="6099" xr:uid="{00000000-0005-0000-0000-00001E150000}"/>
    <cellStyle name="SAPBEXsubItem 2 2 2 2 7" xfId="5483" xr:uid="{00000000-0005-0000-0000-00001F150000}"/>
    <cellStyle name="SAPBEXsubItem 2 2 2 2 8" xfId="6303" xr:uid="{00000000-0005-0000-0000-000020150000}"/>
    <cellStyle name="SAPBEXsubItem 2 2 2 3" xfId="5823" xr:uid="{00000000-0005-0000-0000-000021150000}"/>
    <cellStyle name="SAPBEXsubItem 2 2 2 4" xfId="5600" xr:uid="{00000000-0005-0000-0000-000022150000}"/>
    <cellStyle name="SAPBEXsubItem 2 2 2 5" xfId="6156" xr:uid="{00000000-0005-0000-0000-000023150000}"/>
    <cellStyle name="SAPBEXsubItem 2 2 2 6" xfId="6174" xr:uid="{00000000-0005-0000-0000-000024150000}"/>
    <cellStyle name="SAPBEXsubItem 2 2 2 7" xfId="6190" xr:uid="{00000000-0005-0000-0000-000025150000}"/>
    <cellStyle name="SAPBEXsubItem 2 2 2 8" xfId="6206" xr:uid="{00000000-0005-0000-0000-000026150000}"/>
    <cellStyle name="SAPBEXsubItem 2 2 2 9" xfId="6268" xr:uid="{00000000-0005-0000-0000-000027150000}"/>
    <cellStyle name="SAPBEXsubItem 2 2 3" xfId="2400" xr:uid="{00000000-0005-0000-0000-000028150000}"/>
    <cellStyle name="SAPBEXsubItem 2 2 3 2" xfId="5840" xr:uid="{00000000-0005-0000-0000-000029150000}"/>
    <cellStyle name="SAPBEXsubItem 2 2 3 3" xfId="5495" xr:uid="{00000000-0005-0000-0000-00002A150000}"/>
    <cellStyle name="SAPBEXsubItem 2 2 3 4" xfId="5700" xr:uid="{00000000-0005-0000-0000-00002B150000}"/>
    <cellStyle name="SAPBEXsubItem 2 2 3 5" xfId="6067" xr:uid="{00000000-0005-0000-0000-00002C150000}"/>
    <cellStyle name="SAPBEXsubItem 2 2 3 6" xfId="5893" xr:uid="{00000000-0005-0000-0000-00002D150000}"/>
    <cellStyle name="SAPBEXsubItem 2 2 3 7" xfId="6021" xr:uid="{00000000-0005-0000-0000-00002E150000}"/>
    <cellStyle name="SAPBEXsubItem 2 2 3 8" xfId="6285" xr:uid="{00000000-0005-0000-0000-00002F150000}"/>
    <cellStyle name="SAPBEXsubItem 2 2 4" xfId="5805" xr:uid="{00000000-0005-0000-0000-000030150000}"/>
    <cellStyle name="SAPBEXsubItem 2 2 5" xfId="5710" xr:uid="{00000000-0005-0000-0000-000031150000}"/>
    <cellStyle name="SAPBEXsubItem 2 2 6" xfId="5581" xr:uid="{00000000-0005-0000-0000-000032150000}"/>
    <cellStyle name="SAPBEXsubItem 2 2 7" xfId="6116" xr:uid="{00000000-0005-0000-0000-000033150000}"/>
    <cellStyle name="SAPBEXsubItem 2 2 8" xfId="5997" xr:uid="{00000000-0005-0000-0000-000034150000}"/>
    <cellStyle name="SAPBEXsubItem 2 2 9" xfId="5665" xr:uid="{00000000-0005-0000-0000-000035150000}"/>
    <cellStyle name="SAPBEXsubItem 2 3" xfId="2373" xr:uid="{00000000-0005-0000-0000-000036150000}"/>
    <cellStyle name="SAPBEXsubItem 2 3 2" xfId="2408" xr:uid="{00000000-0005-0000-0000-000037150000}"/>
    <cellStyle name="SAPBEXsubItem 2 3 2 2" xfId="5848" xr:uid="{00000000-0005-0000-0000-000038150000}"/>
    <cellStyle name="SAPBEXsubItem 2 3 2 3" xfId="5915" xr:uid="{00000000-0005-0000-0000-000039150000}"/>
    <cellStyle name="SAPBEXsubItem 2 3 2 4" xfId="6155" xr:uid="{00000000-0005-0000-0000-00003A150000}"/>
    <cellStyle name="SAPBEXsubItem 2 3 2 5" xfId="6173" xr:uid="{00000000-0005-0000-0000-00003B150000}"/>
    <cellStyle name="SAPBEXsubItem 2 3 2 6" xfId="6189" xr:uid="{00000000-0005-0000-0000-00003C150000}"/>
    <cellStyle name="SAPBEXsubItem 2 3 2 7" xfId="6205" xr:uid="{00000000-0005-0000-0000-00003D150000}"/>
    <cellStyle name="SAPBEXsubItem 2 3 2 8" xfId="6293" xr:uid="{00000000-0005-0000-0000-00003E150000}"/>
    <cellStyle name="SAPBEXsubItem 2 3 3" xfId="5813" xr:uid="{00000000-0005-0000-0000-00003F150000}"/>
    <cellStyle name="SAPBEXsubItem 2 3 4" xfId="6093" xr:uid="{00000000-0005-0000-0000-000040150000}"/>
    <cellStyle name="SAPBEXsubItem 2 3 5" xfId="6126" xr:uid="{00000000-0005-0000-0000-000041150000}"/>
    <cellStyle name="SAPBEXsubItem 2 3 6" xfId="5642" xr:uid="{00000000-0005-0000-0000-000042150000}"/>
    <cellStyle name="SAPBEXsubItem 2 3 7" xfId="6020" xr:uid="{00000000-0005-0000-0000-000043150000}"/>
    <cellStyle name="SAPBEXsubItem 2 3 8" xfId="5975" xr:uid="{00000000-0005-0000-0000-000044150000}"/>
    <cellStyle name="SAPBEXsubItem 2 3 9" xfId="6258" xr:uid="{00000000-0005-0000-0000-000045150000}"/>
    <cellStyle name="SAPBEXsubItem 2 4" xfId="2322" xr:uid="{00000000-0005-0000-0000-000046150000}"/>
    <cellStyle name="SAPBEXsubItem 2 4 2" xfId="5788" xr:uid="{00000000-0005-0000-0000-000047150000}"/>
    <cellStyle name="SAPBEXsubItem 2 4 3" xfId="5480" xr:uid="{00000000-0005-0000-0000-000048150000}"/>
    <cellStyle name="SAPBEXsubItem 2 4 4" xfId="5758" xr:uid="{00000000-0005-0000-0000-000049150000}"/>
    <cellStyle name="SAPBEXsubItem 2 4 5" xfId="5611" xr:uid="{00000000-0005-0000-0000-00004A150000}"/>
    <cellStyle name="SAPBEXsubItem 2 4 6" xfId="5863" xr:uid="{00000000-0005-0000-0000-00004B150000}"/>
    <cellStyle name="SAPBEXsubItem 2 4 7" xfId="5931" xr:uid="{00000000-0005-0000-0000-00004C150000}"/>
    <cellStyle name="SAPBEXsubItem 2 4 8" xfId="6235" xr:uid="{00000000-0005-0000-0000-00004D150000}"/>
    <cellStyle name="SAPBEXsubItem 2 5" xfId="5770" xr:uid="{00000000-0005-0000-0000-00004E150000}"/>
    <cellStyle name="SAPBEXsubItem 2 6" xfId="6017" xr:uid="{00000000-0005-0000-0000-00004F150000}"/>
    <cellStyle name="SAPBEXsubItem 2 7" xfId="5740" xr:uid="{00000000-0005-0000-0000-000050150000}"/>
    <cellStyle name="SAPBEXsubItem 2 8" xfId="5971" xr:uid="{00000000-0005-0000-0000-000051150000}"/>
    <cellStyle name="SAPBEXsubItem 2 9" xfId="5869" xr:uid="{00000000-0005-0000-0000-000052150000}"/>
    <cellStyle name="SAPBEXsubItem 3" xfId="2168" xr:uid="{00000000-0005-0000-0000-000053150000}"/>
    <cellStyle name="SAPBEXsubItem 3 2" xfId="2308" xr:uid="{00000000-0005-0000-0000-000054150000}"/>
    <cellStyle name="SAPBEXsubItem 3 2 2" xfId="5784" xr:uid="{00000000-0005-0000-0000-000055150000}"/>
    <cellStyle name="SAPBEXsubItem 3 2 3" xfId="5713" xr:uid="{00000000-0005-0000-0000-000056150000}"/>
    <cellStyle name="SAPBEXsubItem 3 2 4" xfId="6142" xr:uid="{00000000-0005-0000-0000-000057150000}"/>
    <cellStyle name="SAPBEXsubItem 3 2 5" xfId="6161" xr:uid="{00000000-0005-0000-0000-000058150000}"/>
    <cellStyle name="SAPBEXsubItem 3 2 6" xfId="6179" xr:uid="{00000000-0005-0000-0000-000059150000}"/>
    <cellStyle name="SAPBEXsubItem 3 2 7" xfId="6195" xr:uid="{00000000-0005-0000-0000-00005A150000}"/>
    <cellStyle name="SAPBEXsubItem 3 2 8" xfId="6232" xr:uid="{00000000-0005-0000-0000-00005B150000}"/>
    <cellStyle name="SAPBEXsubItem 3 3" xfId="5763" xr:uid="{00000000-0005-0000-0000-00005C150000}"/>
    <cellStyle name="SAPBEXsubItem 3 4" xfId="5484" xr:uid="{00000000-0005-0000-0000-00005D150000}"/>
    <cellStyle name="SAPBEXsubItem 3 5" xfId="6079" xr:uid="{00000000-0005-0000-0000-00005E150000}"/>
    <cellStyle name="SAPBEXsubItem 3 6" xfId="6026" xr:uid="{00000000-0005-0000-0000-00005F150000}"/>
    <cellStyle name="SAPBEXsubItem 3 7" xfId="5998" xr:uid="{00000000-0005-0000-0000-000060150000}"/>
    <cellStyle name="SAPBEXsubItem 3 8" xfId="5570" xr:uid="{00000000-0005-0000-0000-000061150000}"/>
    <cellStyle name="SAPBEXsubItem 3 9" xfId="6219" xr:uid="{00000000-0005-0000-0000-000062150000}"/>
    <cellStyle name="SAPBEXsubItem 4" xfId="5616" xr:uid="{00000000-0005-0000-0000-000063150000}"/>
    <cellStyle name="SAPBEXsubItem 5" xfId="5962" xr:uid="{00000000-0005-0000-0000-000064150000}"/>
    <cellStyle name="SAPBEXsubItem 6" xfId="5891" xr:uid="{00000000-0005-0000-0000-000065150000}"/>
    <cellStyle name="SAPBEXsubItem 7" xfId="5875" xr:uid="{00000000-0005-0000-0000-000066150000}"/>
    <cellStyle name="SAPBEXsubItem 8" xfId="5566" xr:uid="{00000000-0005-0000-0000-000067150000}"/>
    <cellStyle name="SAPBEXsubItem 9" xfId="6092" xr:uid="{00000000-0005-0000-0000-000068150000}"/>
    <cellStyle name="SAPBEXsubItem_Income statement" xfId="1472" xr:uid="{00000000-0005-0000-0000-000069150000}"/>
    <cellStyle name="SAPBEXtitle" xfId="937" xr:uid="{00000000-0005-0000-0000-00006A150000}"/>
    <cellStyle name="SAPBEXtitle 2" xfId="3988" xr:uid="{00000000-0005-0000-0000-00006B150000}"/>
    <cellStyle name="SAPBEXtitle 2 2" xfId="3989" xr:uid="{00000000-0005-0000-0000-00006C150000}"/>
    <cellStyle name="SAPBEXtitle 2 2 2" xfId="4970" xr:uid="{00000000-0005-0000-0000-00006D150000}"/>
    <cellStyle name="SAPBEXtitle 2 3" xfId="3990" xr:uid="{00000000-0005-0000-0000-00006E150000}"/>
    <cellStyle name="SAPBEXtitle 2 3 2" xfId="4971" xr:uid="{00000000-0005-0000-0000-00006F150000}"/>
    <cellStyle name="SAPBEXtitle 2 4" xfId="3991" xr:uid="{00000000-0005-0000-0000-000070150000}"/>
    <cellStyle name="SAPBEXtitle 2 4 2" xfId="4972" xr:uid="{00000000-0005-0000-0000-000071150000}"/>
    <cellStyle name="SAPBEXtitle 2 5" xfId="3992" xr:uid="{00000000-0005-0000-0000-000072150000}"/>
    <cellStyle name="SAPBEXtitle 3" xfId="3993" xr:uid="{00000000-0005-0000-0000-000073150000}"/>
    <cellStyle name="SAPBEXtitle 3 2" xfId="4973" xr:uid="{00000000-0005-0000-0000-000074150000}"/>
    <cellStyle name="SAPBEXtitle 4" xfId="3994" xr:uid="{00000000-0005-0000-0000-000075150000}"/>
    <cellStyle name="SAPBEXtitle 4 2" xfId="4974" xr:uid="{00000000-0005-0000-0000-000076150000}"/>
    <cellStyle name="SAPBEXtitle 5" xfId="3995" xr:uid="{00000000-0005-0000-0000-000077150000}"/>
    <cellStyle name="SAPBEXtitle 5 2" xfId="4975" xr:uid="{00000000-0005-0000-0000-000078150000}"/>
    <cellStyle name="SAPBEXtitle 6" xfId="3996" xr:uid="{00000000-0005-0000-0000-000079150000}"/>
    <cellStyle name="SAPBEXundefined" xfId="938" xr:uid="{00000000-0005-0000-0000-00007A150000}"/>
    <cellStyle name="SAPBEXundefined 2" xfId="3997" xr:uid="{00000000-0005-0000-0000-00007B150000}"/>
    <cellStyle name="SAPBEXundefined 2 2" xfId="3998" xr:uid="{00000000-0005-0000-0000-00007C150000}"/>
    <cellStyle name="SAPBEXundefined 2 2 2" xfId="4976" xr:uid="{00000000-0005-0000-0000-00007D150000}"/>
    <cellStyle name="SAPBEXundefined 2 3" xfId="3999" xr:uid="{00000000-0005-0000-0000-00007E150000}"/>
    <cellStyle name="SAPBEXundefined 2 3 2" xfId="4977" xr:uid="{00000000-0005-0000-0000-00007F150000}"/>
    <cellStyle name="SAPBEXundefined 2 4" xfId="4000" xr:uid="{00000000-0005-0000-0000-000080150000}"/>
    <cellStyle name="SAPBEXundefined 2 4 2" xfId="4978" xr:uid="{00000000-0005-0000-0000-000081150000}"/>
    <cellStyle name="SAPBEXundefined 2 5" xfId="4001" xr:uid="{00000000-0005-0000-0000-000082150000}"/>
    <cellStyle name="SAPBEXundefined 3" xfId="4002" xr:uid="{00000000-0005-0000-0000-000083150000}"/>
    <cellStyle name="SAPBEXundefined 3 2" xfId="4979" xr:uid="{00000000-0005-0000-0000-000084150000}"/>
    <cellStyle name="SAPBEXundefined 4" xfId="4003" xr:uid="{00000000-0005-0000-0000-000085150000}"/>
    <cellStyle name="SAPBEXundefined 4 2" xfId="4980" xr:uid="{00000000-0005-0000-0000-000086150000}"/>
    <cellStyle name="SAPBEXundefined 5" xfId="4004" xr:uid="{00000000-0005-0000-0000-000087150000}"/>
    <cellStyle name="SAPBEXundefined 5 2" xfId="4981" xr:uid="{00000000-0005-0000-0000-000088150000}"/>
    <cellStyle name="SAPBEXundefined 6" xfId="4005" xr:uid="{00000000-0005-0000-0000-000089150000}"/>
    <cellStyle name="SAPError" xfId="939" xr:uid="{00000000-0005-0000-0000-00008A150000}"/>
    <cellStyle name="SAPError 2" xfId="2193" xr:uid="{00000000-0005-0000-0000-00008B150000}"/>
    <cellStyle name="SAPError 3" xfId="4006" xr:uid="{00000000-0005-0000-0000-00008C150000}"/>
    <cellStyle name="SAPKey" xfId="940" xr:uid="{00000000-0005-0000-0000-00008D150000}"/>
    <cellStyle name="SAPKey 2" xfId="2194" xr:uid="{00000000-0005-0000-0000-00008E150000}"/>
    <cellStyle name="SAPKey 3" xfId="4007" xr:uid="{00000000-0005-0000-0000-00008F150000}"/>
    <cellStyle name="SAPLocked" xfId="941" xr:uid="{00000000-0005-0000-0000-000090150000}"/>
    <cellStyle name="SAPLocked 2" xfId="2195" xr:uid="{00000000-0005-0000-0000-000091150000}"/>
    <cellStyle name="SAPLocked 3" xfId="4008" xr:uid="{00000000-0005-0000-0000-000092150000}"/>
    <cellStyle name="SAPOutput" xfId="942" xr:uid="{00000000-0005-0000-0000-000093150000}"/>
    <cellStyle name="SAPOutput 2" xfId="2196" xr:uid="{00000000-0005-0000-0000-000094150000}"/>
    <cellStyle name="SAPOutput 3" xfId="4009" xr:uid="{00000000-0005-0000-0000-000095150000}"/>
    <cellStyle name="SAPSpace" xfId="943" xr:uid="{00000000-0005-0000-0000-000096150000}"/>
    <cellStyle name="SAPSpace 2" xfId="2197" xr:uid="{00000000-0005-0000-0000-000097150000}"/>
    <cellStyle name="SAPSpace 3" xfId="4010" xr:uid="{00000000-0005-0000-0000-000098150000}"/>
    <cellStyle name="SAPText" xfId="944" xr:uid="{00000000-0005-0000-0000-000099150000}"/>
    <cellStyle name="SAPText 2" xfId="2198" xr:uid="{00000000-0005-0000-0000-00009A150000}"/>
    <cellStyle name="SAPText 3" xfId="4011" xr:uid="{00000000-0005-0000-0000-00009B150000}"/>
    <cellStyle name="SAPUnLocked" xfId="945" xr:uid="{00000000-0005-0000-0000-00009C150000}"/>
    <cellStyle name="SAPUnLocked 2" xfId="2199" xr:uid="{00000000-0005-0000-0000-00009D150000}"/>
    <cellStyle name="SAPUnLocked 3" xfId="4012" xr:uid="{00000000-0005-0000-0000-00009E150000}"/>
    <cellStyle name="Sep. milhar [0]" xfId="946" xr:uid="{00000000-0005-0000-0000-00009F150000}"/>
    <cellStyle name="Separador de m" xfId="947" xr:uid="{00000000-0005-0000-0000-0000A0150000}"/>
    <cellStyle name="Separador de milhares 10" xfId="228" xr:uid="{00000000-0005-0000-0000-0000A1150000}"/>
    <cellStyle name="Separador de milhares 10 10" xfId="347" xr:uid="{00000000-0005-0000-0000-0000A2150000}"/>
    <cellStyle name="Separador de milhares 10 10 2" xfId="5548" xr:uid="{00000000-0005-0000-0000-0000A3150000}"/>
    <cellStyle name="Separador de milhares 10 11" xfId="350" xr:uid="{00000000-0005-0000-0000-0000A4150000}"/>
    <cellStyle name="Separador de milhares 10 11 2" xfId="5551" xr:uid="{00000000-0005-0000-0000-0000A5150000}"/>
    <cellStyle name="Separador de milhares 10 12" xfId="353" xr:uid="{00000000-0005-0000-0000-0000A6150000}"/>
    <cellStyle name="Separador de milhares 10 12 2" xfId="5554" xr:uid="{00000000-0005-0000-0000-0000A7150000}"/>
    <cellStyle name="Separador de milhares 10 13" xfId="376" xr:uid="{00000000-0005-0000-0000-0000A8150000}"/>
    <cellStyle name="Separador de milhares 10 13 2" xfId="5559" xr:uid="{00000000-0005-0000-0000-0000A9150000}"/>
    <cellStyle name="Separador de milhares 10 14" xfId="381" xr:uid="{00000000-0005-0000-0000-0000AA150000}"/>
    <cellStyle name="Separador de milhares 10 14 2" xfId="5564" xr:uid="{00000000-0005-0000-0000-0000AB150000}"/>
    <cellStyle name="Separador de milhares 10 15" xfId="266" xr:uid="{00000000-0005-0000-0000-0000AC150000}"/>
    <cellStyle name="Separador de milhares 10 15 2" xfId="5512" xr:uid="{00000000-0005-0000-0000-0000AD150000}"/>
    <cellStyle name="Separador de milhares 10 16" xfId="1153" xr:uid="{00000000-0005-0000-0000-0000AE150000}"/>
    <cellStyle name="Separador de milhares 10 17" xfId="4013" xr:uid="{00000000-0005-0000-0000-0000AF150000}"/>
    <cellStyle name="Separador de milhares 10 17 2" xfId="5977" xr:uid="{00000000-0005-0000-0000-0000B0150000}"/>
    <cellStyle name="Separador de milhares 10 18" xfId="5506" xr:uid="{00000000-0005-0000-0000-0000B1150000}"/>
    <cellStyle name="Separador de milhares 10 2" xfId="267" xr:uid="{00000000-0005-0000-0000-0000B2150000}"/>
    <cellStyle name="Separador de milhares 10 2 2" xfId="1154" xr:uid="{00000000-0005-0000-0000-0000B3150000}"/>
    <cellStyle name="Separador de milhares 10 2 2 2" xfId="5666" xr:uid="{00000000-0005-0000-0000-0000B4150000}"/>
    <cellStyle name="Separador de milhares 10 2 3" xfId="5513" xr:uid="{00000000-0005-0000-0000-0000B5150000}"/>
    <cellStyle name="Separador de milhares 10 3" xfId="326" xr:uid="{00000000-0005-0000-0000-0000B6150000}"/>
    <cellStyle name="Separador de milhares 10 3 2" xfId="5527" xr:uid="{00000000-0005-0000-0000-0000B7150000}"/>
    <cellStyle name="Separador de milhares 10 4" xfId="329" xr:uid="{00000000-0005-0000-0000-0000B8150000}"/>
    <cellStyle name="Separador de milhares 10 4 2" xfId="5530" xr:uid="{00000000-0005-0000-0000-0000B9150000}"/>
    <cellStyle name="Separador de milhares 10 5" xfId="332" xr:uid="{00000000-0005-0000-0000-0000BA150000}"/>
    <cellStyle name="Separador de milhares 10 5 2" xfId="5533" xr:uid="{00000000-0005-0000-0000-0000BB150000}"/>
    <cellStyle name="Separador de milhares 10 6" xfId="335" xr:uid="{00000000-0005-0000-0000-0000BC150000}"/>
    <cellStyle name="Separador de milhares 10 6 2" xfId="5536" xr:uid="{00000000-0005-0000-0000-0000BD150000}"/>
    <cellStyle name="Separador de milhares 10 7" xfId="338" xr:uid="{00000000-0005-0000-0000-0000BE150000}"/>
    <cellStyle name="Separador de milhares 10 7 2" xfId="5539" xr:uid="{00000000-0005-0000-0000-0000BF150000}"/>
    <cellStyle name="Separador de milhares 10 8" xfId="341" xr:uid="{00000000-0005-0000-0000-0000C0150000}"/>
    <cellStyle name="Separador de milhares 10 8 2" xfId="5542" xr:uid="{00000000-0005-0000-0000-0000C1150000}"/>
    <cellStyle name="Separador de milhares 10 9" xfId="344" xr:uid="{00000000-0005-0000-0000-0000C2150000}"/>
    <cellStyle name="Separador de milhares 10 9 2" xfId="5545" xr:uid="{00000000-0005-0000-0000-0000C3150000}"/>
    <cellStyle name="Separador de milhares 11" xfId="268" xr:uid="{00000000-0005-0000-0000-0000C4150000}"/>
    <cellStyle name="Separador de milhares 11 10" xfId="345" xr:uid="{00000000-0005-0000-0000-0000C5150000}"/>
    <cellStyle name="Separador de milhares 11 10 2" xfId="5546" xr:uid="{00000000-0005-0000-0000-0000C6150000}"/>
    <cellStyle name="Separador de milhares 11 11" xfId="348" xr:uid="{00000000-0005-0000-0000-0000C7150000}"/>
    <cellStyle name="Separador de milhares 11 11 2" xfId="5549" xr:uid="{00000000-0005-0000-0000-0000C8150000}"/>
    <cellStyle name="Separador de milhares 11 12" xfId="351" xr:uid="{00000000-0005-0000-0000-0000C9150000}"/>
    <cellStyle name="Separador de milhares 11 12 2" xfId="5552" xr:uid="{00000000-0005-0000-0000-0000CA150000}"/>
    <cellStyle name="Separador de milhares 11 13" xfId="354" xr:uid="{00000000-0005-0000-0000-0000CB150000}"/>
    <cellStyle name="Separador de milhares 11 13 2" xfId="5555" xr:uid="{00000000-0005-0000-0000-0000CC150000}"/>
    <cellStyle name="Separador de milhares 11 14" xfId="377" xr:uid="{00000000-0005-0000-0000-0000CD150000}"/>
    <cellStyle name="Separador de milhares 11 14 2" xfId="5560" xr:uid="{00000000-0005-0000-0000-0000CE150000}"/>
    <cellStyle name="Separador de milhares 11 15" xfId="380" xr:uid="{00000000-0005-0000-0000-0000CF150000}"/>
    <cellStyle name="Separador de milhares 11 15 2" xfId="5563" xr:uid="{00000000-0005-0000-0000-0000D0150000}"/>
    <cellStyle name="Separador de milhares 11 16" xfId="1155" xr:uid="{00000000-0005-0000-0000-0000D1150000}"/>
    <cellStyle name="Separador de milhares 11 17" xfId="5514" xr:uid="{00000000-0005-0000-0000-0000D2150000}"/>
    <cellStyle name="Separador de milhares 11 2" xfId="269" xr:uid="{00000000-0005-0000-0000-0000D3150000}"/>
    <cellStyle name="Separador de milhares 11 2 2" xfId="5515" xr:uid="{00000000-0005-0000-0000-0000D4150000}"/>
    <cellStyle name="Separador de milhares 11 3" xfId="279" xr:uid="{00000000-0005-0000-0000-0000D5150000}"/>
    <cellStyle name="Separador de milhares 11 3 2" xfId="5522" xr:uid="{00000000-0005-0000-0000-0000D6150000}"/>
    <cellStyle name="Separador de milhares 11 4" xfId="327" xr:uid="{00000000-0005-0000-0000-0000D7150000}"/>
    <cellStyle name="Separador de milhares 11 4 2" xfId="5528" xr:uid="{00000000-0005-0000-0000-0000D8150000}"/>
    <cellStyle name="Separador de milhares 11 5" xfId="330" xr:uid="{00000000-0005-0000-0000-0000D9150000}"/>
    <cellStyle name="Separador de milhares 11 5 2" xfId="5531" xr:uid="{00000000-0005-0000-0000-0000DA150000}"/>
    <cellStyle name="Separador de milhares 11 6" xfId="333" xr:uid="{00000000-0005-0000-0000-0000DB150000}"/>
    <cellStyle name="Separador de milhares 11 6 2" xfId="5534" xr:uid="{00000000-0005-0000-0000-0000DC150000}"/>
    <cellStyle name="Separador de milhares 11 7" xfId="336" xr:uid="{00000000-0005-0000-0000-0000DD150000}"/>
    <cellStyle name="Separador de milhares 11 7 2" xfId="5537" xr:uid="{00000000-0005-0000-0000-0000DE150000}"/>
    <cellStyle name="Separador de milhares 11 8" xfId="339" xr:uid="{00000000-0005-0000-0000-0000DF150000}"/>
    <cellStyle name="Separador de milhares 11 8 2" xfId="5540" xr:uid="{00000000-0005-0000-0000-0000E0150000}"/>
    <cellStyle name="Separador de milhares 11 9" xfId="342" xr:uid="{00000000-0005-0000-0000-0000E1150000}"/>
    <cellStyle name="Separador de milhares 11 9 2" xfId="5543" xr:uid="{00000000-0005-0000-0000-0000E2150000}"/>
    <cellStyle name="Separador de milhares 12" xfId="948" xr:uid="{00000000-0005-0000-0000-0000E3150000}"/>
    <cellStyle name="Separador de milhares 12 2" xfId="1156" xr:uid="{00000000-0005-0000-0000-0000E4150000}"/>
    <cellStyle name="Separador de milhares 12 2 2" xfId="4014" xr:uid="{00000000-0005-0000-0000-0000E5150000}"/>
    <cellStyle name="Separador de milhares 12 3" xfId="4015" xr:uid="{00000000-0005-0000-0000-0000E6150000}"/>
    <cellStyle name="Separador de milhares 12 4" xfId="4016" xr:uid="{00000000-0005-0000-0000-0000E7150000}"/>
    <cellStyle name="Separador de milhares 12_Plan2" xfId="4017" xr:uid="{00000000-0005-0000-0000-0000E8150000}"/>
    <cellStyle name="Separador de milhares 13" xfId="949" xr:uid="{00000000-0005-0000-0000-0000E9150000}"/>
    <cellStyle name="Separador de milhares 13 2" xfId="1161" xr:uid="{00000000-0005-0000-0000-0000EA150000}"/>
    <cellStyle name="Separador de milhares 13 2 2" xfId="4018" xr:uid="{00000000-0005-0000-0000-0000EB150000}"/>
    <cellStyle name="Separador de milhares 13 2 2 2" xfId="5978" xr:uid="{00000000-0005-0000-0000-0000EC150000}"/>
    <cellStyle name="Separador de milhares 13 3" xfId="4019" xr:uid="{00000000-0005-0000-0000-0000ED150000}"/>
    <cellStyle name="Separador de milhares 13 4" xfId="4020" xr:uid="{00000000-0005-0000-0000-0000EE150000}"/>
    <cellStyle name="Separador de milhares 13 4 2" xfId="5979" xr:uid="{00000000-0005-0000-0000-0000EF150000}"/>
    <cellStyle name="Separador de milhares 13 5" xfId="5617" xr:uid="{00000000-0005-0000-0000-0000F0150000}"/>
    <cellStyle name="Separador de milhares 13_Plan2" xfId="4021" xr:uid="{00000000-0005-0000-0000-0000F1150000}"/>
    <cellStyle name="Separador de milhares 14" xfId="950" xr:uid="{00000000-0005-0000-0000-0000F2150000}"/>
    <cellStyle name="Separador de milhares 14 2" xfId="1162" xr:uid="{00000000-0005-0000-0000-0000F3150000}"/>
    <cellStyle name="Separador de milhares 14 2 2" xfId="4022" xr:uid="{00000000-0005-0000-0000-0000F4150000}"/>
    <cellStyle name="Separador de milhares 14 2 3" xfId="5668" xr:uid="{00000000-0005-0000-0000-0000F5150000}"/>
    <cellStyle name="Separador de milhares 14 3" xfId="4023" xr:uid="{00000000-0005-0000-0000-0000F6150000}"/>
    <cellStyle name="Separador de milhares 14 3 2" xfId="5980" xr:uid="{00000000-0005-0000-0000-0000F7150000}"/>
    <cellStyle name="Separador de milhares 14 4" xfId="4024" xr:uid="{00000000-0005-0000-0000-0000F8150000}"/>
    <cellStyle name="Separador de milhares 14_Plan2" xfId="4025" xr:uid="{00000000-0005-0000-0000-0000F9150000}"/>
    <cellStyle name="Separador de milhares 15" xfId="951" xr:uid="{00000000-0005-0000-0000-0000FA150000}"/>
    <cellStyle name="Separador de milhares 15 2" xfId="1163" xr:uid="{00000000-0005-0000-0000-0000FB150000}"/>
    <cellStyle name="Separador de milhares 15 2 2" xfId="4026" xr:uid="{00000000-0005-0000-0000-0000FC150000}"/>
    <cellStyle name="Separador de milhares 15 3" xfId="4027" xr:uid="{00000000-0005-0000-0000-0000FD150000}"/>
    <cellStyle name="Separador de milhares 15 4" xfId="4028" xr:uid="{00000000-0005-0000-0000-0000FE150000}"/>
    <cellStyle name="Separador de milhares 15_Plan2" xfId="4029" xr:uid="{00000000-0005-0000-0000-0000FF150000}"/>
    <cellStyle name="Separador de milhares 16" xfId="952" xr:uid="{00000000-0005-0000-0000-000000160000}"/>
    <cellStyle name="Separador de milhares 17" xfId="953" xr:uid="{00000000-0005-0000-0000-000001160000}"/>
    <cellStyle name="Separador de milhares 18" xfId="954" xr:uid="{00000000-0005-0000-0000-000002160000}"/>
    <cellStyle name="Separador de milhares 19" xfId="955" xr:uid="{00000000-0005-0000-0000-000003160000}"/>
    <cellStyle name="Separador de milhares 19 2" xfId="5618" xr:uid="{00000000-0005-0000-0000-000004160000}"/>
    <cellStyle name="Separador de milhares 2" xfId="160" xr:uid="{00000000-0005-0000-0000-000005160000}"/>
    <cellStyle name="Separador de milhares 2 10" xfId="248" xr:uid="{00000000-0005-0000-0000-000006160000}"/>
    <cellStyle name="Separador de milhares 2 10 2" xfId="1703" xr:uid="{00000000-0005-0000-0000-000007160000}"/>
    <cellStyle name="Separador de milhares 2 10 3" xfId="4031" xr:uid="{00000000-0005-0000-0000-000008160000}"/>
    <cellStyle name="Separador de milhares 2 10 3 2" xfId="5981" xr:uid="{00000000-0005-0000-0000-000009160000}"/>
    <cellStyle name="Separador de milhares 2 11" xfId="956" xr:uid="{00000000-0005-0000-0000-00000A160000}"/>
    <cellStyle name="Separador de milhares 2 11 2" xfId="5619" xr:uid="{00000000-0005-0000-0000-00000B160000}"/>
    <cellStyle name="Separador de milhares 2 12" xfId="957" xr:uid="{00000000-0005-0000-0000-00000C160000}"/>
    <cellStyle name="Separador de milhares 2 12 2" xfId="5620" xr:uid="{00000000-0005-0000-0000-00000D160000}"/>
    <cellStyle name="Separador de milhares 2 13" xfId="958" xr:uid="{00000000-0005-0000-0000-00000E160000}"/>
    <cellStyle name="Separador de milhares 2 13 2" xfId="5621" xr:uid="{00000000-0005-0000-0000-00000F160000}"/>
    <cellStyle name="Separador de milhares 2 14" xfId="959" xr:uid="{00000000-0005-0000-0000-000010160000}"/>
    <cellStyle name="Separador de milhares 2 14 2" xfId="5622" xr:uid="{00000000-0005-0000-0000-000011160000}"/>
    <cellStyle name="Separador de milhares 2 15" xfId="960" xr:uid="{00000000-0005-0000-0000-000012160000}"/>
    <cellStyle name="Separador de milhares 2 15 2" xfId="5623" xr:uid="{00000000-0005-0000-0000-000013160000}"/>
    <cellStyle name="Separador de milhares 2 16" xfId="1108" xr:uid="{00000000-0005-0000-0000-000014160000}"/>
    <cellStyle name="Separador de milhares 2 16 2" xfId="2278" xr:uid="{00000000-0005-0000-0000-000015160000}"/>
    <cellStyle name="Separador de milhares 2 16_Income statement" xfId="1473" xr:uid="{00000000-0005-0000-0000-000016160000}"/>
    <cellStyle name="Separador de milhares 2 17" xfId="4030" xr:uid="{00000000-0005-0000-0000-000017160000}"/>
    <cellStyle name="Separador de milhares 2 18" xfId="5384" xr:uid="{00000000-0005-0000-0000-000018160000}"/>
    <cellStyle name="Separador de milhares 2 19" xfId="5269" xr:uid="{00000000-0005-0000-0000-000019160000}"/>
    <cellStyle name="Separador de milhares 2 2" xfId="315" xr:uid="{00000000-0005-0000-0000-00001A160000}"/>
    <cellStyle name="Separador de milhares 2 2 2" xfId="961" xr:uid="{00000000-0005-0000-0000-00001B160000}"/>
    <cellStyle name="Separador de milhares 2 2 2 2" xfId="5624" xr:uid="{00000000-0005-0000-0000-00001C160000}"/>
    <cellStyle name="Separador de milhares 2 2 3" xfId="962" xr:uid="{00000000-0005-0000-0000-00001D160000}"/>
    <cellStyle name="Separador de milhares 2 2 3 2" xfId="5625" xr:uid="{00000000-0005-0000-0000-00001E160000}"/>
    <cellStyle name="Separador de milhares 2 2 4" xfId="963" xr:uid="{00000000-0005-0000-0000-00001F160000}"/>
    <cellStyle name="Separador de milhares 2 2 4 2" xfId="5626" xr:uid="{00000000-0005-0000-0000-000020160000}"/>
    <cellStyle name="Separador de milhares 2 2 5" xfId="5524" xr:uid="{00000000-0005-0000-0000-000021160000}"/>
    <cellStyle name="Separador de milhares 2 20" xfId="5438" xr:uid="{00000000-0005-0000-0000-000022160000}"/>
    <cellStyle name="Separador de milhares 2 21" xfId="5398" xr:uid="{00000000-0005-0000-0000-000023160000}"/>
    <cellStyle name="Separador de milhares 2 22" xfId="5260" xr:uid="{00000000-0005-0000-0000-000024160000}"/>
    <cellStyle name="Separador de milhares 2 23" xfId="5252" xr:uid="{00000000-0005-0000-0000-000025160000}"/>
    <cellStyle name="Separador de milhares 2 24" xfId="5371" xr:uid="{00000000-0005-0000-0000-000026160000}"/>
    <cellStyle name="Separador de milhares 2 25" xfId="5454" xr:uid="{00000000-0005-0000-0000-000027160000}"/>
    <cellStyle name="Separador de milhares 2 26" xfId="5403" xr:uid="{00000000-0005-0000-0000-000028160000}"/>
    <cellStyle name="Separador de milhares 2 27" xfId="5417" xr:uid="{00000000-0005-0000-0000-000029160000}"/>
    <cellStyle name="Separador de milhares 2 28" xfId="5445" xr:uid="{00000000-0005-0000-0000-00002A160000}"/>
    <cellStyle name="Separador de milhares 2 29" xfId="5436" xr:uid="{00000000-0005-0000-0000-00002B160000}"/>
    <cellStyle name="Separador de milhares 2 3" xfId="358" xr:uid="{00000000-0005-0000-0000-00002C160000}"/>
    <cellStyle name="Separador de milhares 2 3 2" xfId="964" xr:uid="{00000000-0005-0000-0000-00002D160000}"/>
    <cellStyle name="Separador de milhares 2 3 2 2" xfId="5627" xr:uid="{00000000-0005-0000-0000-00002E160000}"/>
    <cellStyle name="Separador de milhares 2 3 3" xfId="1765" xr:uid="{00000000-0005-0000-0000-00002F160000}"/>
    <cellStyle name="Separador de milhares 2 3 4" xfId="4032" xr:uid="{00000000-0005-0000-0000-000030160000}"/>
    <cellStyle name="Separador de milhares 2 3 4 2" xfId="5982" xr:uid="{00000000-0005-0000-0000-000031160000}"/>
    <cellStyle name="Separador de milhares 2 30" xfId="5432" xr:uid="{00000000-0005-0000-0000-000032160000}"/>
    <cellStyle name="Separador de milhares 2 31" xfId="5444" xr:uid="{00000000-0005-0000-0000-000033160000}"/>
    <cellStyle name="Separador de milhares 2 4" xfId="365" xr:uid="{00000000-0005-0000-0000-000034160000}"/>
    <cellStyle name="Separador de milhares 2 4 2" xfId="965" xr:uid="{00000000-0005-0000-0000-000035160000}"/>
    <cellStyle name="Separador de milhares 2 4 2 2" xfId="5628" xr:uid="{00000000-0005-0000-0000-000036160000}"/>
    <cellStyle name="Separador de milhares 2 4 3" xfId="966" xr:uid="{00000000-0005-0000-0000-000037160000}"/>
    <cellStyle name="Separador de milhares 2 4 3 2" xfId="5629" xr:uid="{00000000-0005-0000-0000-000038160000}"/>
    <cellStyle name="Separador de milhares 2 4 4" xfId="1772" xr:uid="{00000000-0005-0000-0000-000039160000}"/>
    <cellStyle name="Separador de milhares 2 4 5" xfId="4033" xr:uid="{00000000-0005-0000-0000-00003A160000}"/>
    <cellStyle name="Separador de milhares 2 4 5 2" xfId="5983" xr:uid="{00000000-0005-0000-0000-00003B160000}"/>
    <cellStyle name="Separador de milhares 2 5" xfId="367" xr:uid="{00000000-0005-0000-0000-00003C160000}"/>
    <cellStyle name="Separador de milhares 2 5 2" xfId="967" xr:uid="{00000000-0005-0000-0000-00003D160000}"/>
    <cellStyle name="Separador de milhares 2 5 2 2" xfId="5630" xr:uid="{00000000-0005-0000-0000-00003E160000}"/>
    <cellStyle name="Separador de milhares 2 5 3" xfId="1774" xr:uid="{00000000-0005-0000-0000-00003F160000}"/>
    <cellStyle name="Separador de milhares 2 5 4" xfId="4034" xr:uid="{00000000-0005-0000-0000-000040160000}"/>
    <cellStyle name="Separador de milhares 2 5 4 2" xfId="5984" xr:uid="{00000000-0005-0000-0000-000041160000}"/>
    <cellStyle name="Separador de milhares 2 6" xfId="369" xr:uid="{00000000-0005-0000-0000-000042160000}"/>
    <cellStyle name="Separador de milhares 2 6 2" xfId="968" xr:uid="{00000000-0005-0000-0000-000043160000}"/>
    <cellStyle name="Separador de milhares 2 6 2 2" xfId="5631" xr:uid="{00000000-0005-0000-0000-000044160000}"/>
    <cellStyle name="Separador de milhares 2 6 3" xfId="1776" xr:uid="{00000000-0005-0000-0000-000045160000}"/>
    <cellStyle name="Separador de milhares 2 6 4" xfId="4035" xr:uid="{00000000-0005-0000-0000-000046160000}"/>
    <cellStyle name="Separador de milhares 2 6 4 2" xfId="5985" xr:uid="{00000000-0005-0000-0000-000047160000}"/>
    <cellStyle name="Separador de milhares 2 7" xfId="371" xr:uid="{00000000-0005-0000-0000-000048160000}"/>
    <cellStyle name="Separador de milhares 2 7 2" xfId="1778" xr:uid="{00000000-0005-0000-0000-000049160000}"/>
    <cellStyle name="Separador de milhares 2 7 3" xfId="4036" xr:uid="{00000000-0005-0000-0000-00004A160000}"/>
    <cellStyle name="Separador de milhares 2 7 3 2" xfId="5986" xr:uid="{00000000-0005-0000-0000-00004B160000}"/>
    <cellStyle name="Separador de milhares 2 8" xfId="373" xr:uid="{00000000-0005-0000-0000-00004C160000}"/>
    <cellStyle name="Separador de milhares 2 8 2" xfId="1780" xr:uid="{00000000-0005-0000-0000-00004D160000}"/>
    <cellStyle name="Separador de milhares 2 8 3" xfId="4037" xr:uid="{00000000-0005-0000-0000-00004E160000}"/>
    <cellStyle name="Separador de milhares 2 8 3 2" xfId="5987" xr:uid="{00000000-0005-0000-0000-00004F160000}"/>
    <cellStyle name="Separador de milhares 2 9" xfId="270" xr:uid="{00000000-0005-0000-0000-000050160000}"/>
    <cellStyle name="Separador de milhares 2 9 2" xfId="4038" xr:uid="{00000000-0005-0000-0000-000051160000}"/>
    <cellStyle name="Separador de milhares 2 9 2 2" xfId="5988" xr:uid="{00000000-0005-0000-0000-000052160000}"/>
    <cellStyle name="Separador de milhares 2 9 3" xfId="5516" xr:uid="{00000000-0005-0000-0000-000053160000}"/>
    <cellStyle name="Separador de milhares 20" xfId="969" xr:uid="{00000000-0005-0000-0000-000054160000}"/>
    <cellStyle name="Separador de milhares 21" xfId="970" xr:uid="{00000000-0005-0000-0000-000055160000}"/>
    <cellStyle name="Separador de milhares 21 2" xfId="5632" xr:uid="{00000000-0005-0000-0000-000056160000}"/>
    <cellStyle name="Separador de milhares 22" xfId="971" xr:uid="{00000000-0005-0000-0000-000057160000}"/>
    <cellStyle name="Separador de milhares 23" xfId="972" xr:uid="{00000000-0005-0000-0000-000058160000}"/>
    <cellStyle name="Separador de milhares 23 2" xfId="5633" xr:uid="{00000000-0005-0000-0000-000059160000}"/>
    <cellStyle name="Separador de milhares 24" xfId="973" xr:uid="{00000000-0005-0000-0000-00005A160000}"/>
    <cellStyle name="Separador de milhares 25" xfId="974" xr:uid="{00000000-0005-0000-0000-00005B160000}"/>
    <cellStyle name="Separador de milhares 26" xfId="975" xr:uid="{00000000-0005-0000-0000-00005C160000}"/>
    <cellStyle name="Separador de milhares 26 2" xfId="5635" xr:uid="{00000000-0005-0000-0000-00005D160000}"/>
    <cellStyle name="Separador de milhares 3" xfId="156" xr:uid="{00000000-0005-0000-0000-00005E160000}"/>
    <cellStyle name="Separador de milhares 3 10" xfId="5421" xr:uid="{00000000-0005-0000-0000-00005F160000}"/>
    <cellStyle name="Separador de milhares 3 11" xfId="5490" xr:uid="{00000000-0005-0000-0000-000060160000}"/>
    <cellStyle name="Separador de milhares 3 2" xfId="976" xr:uid="{00000000-0005-0000-0000-000061160000}"/>
    <cellStyle name="Separador de milhares 3 2 2" xfId="2206" xr:uid="{00000000-0005-0000-0000-000062160000}"/>
    <cellStyle name="Separador de milhares 3 2 3" xfId="4040" xr:uid="{00000000-0005-0000-0000-000063160000}"/>
    <cellStyle name="Separador de milhares 3 2_Income statement" xfId="1474" xr:uid="{00000000-0005-0000-0000-000064160000}"/>
    <cellStyle name="Separador de milhares 3 3" xfId="977" xr:uid="{00000000-0005-0000-0000-000065160000}"/>
    <cellStyle name="Separador de milhares 3 3 2" xfId="5636" xr:uid="{00000000-0005-0000-0000-000066160000}"/>
    <cellStyle name="Separador de milhares 3 4" xfId="978" xr:uid="{00000000-0005-0000-0000-000067160000}"/>
    <cellStyle name="Separador de milhares 3 4 2" xfId="5637" xr:uid="{00000000-0005-0000-0000-000068160000}"/>
    <cellStyle name="Separador de milhares 3 5" xfId="1109" xr:uid="{00000000-0005-0000-0000-000069160000}"/>
    <cellStyle name="Separador de milhares 3 5 2" xfId="2279" xr:uid="{00000000-0005-0000-0000-00006A160000}"/>
    <cellStyle name="Separador de milhares 3 5_Income statement" xfId="1475" xr:uid="{00000000-0005-0000-0000-00006B160000}"/>
    <cellStyle name="Separador de milhares 3 6" xfId="4039" xr:uid="{00000000-0005-0000-0000-00006C160000}"/>
    <cellStyle name="Separador de milhares 3 7" xfId="5386" xr:uid="{00000000-0005-0000-0000-00006D160000}"/>
    <cellStyle name="Separador de milhares 3 8" xfId="5413" xr:uid="{00000000-0005-0000-0000-00006E160000}"/>
    <cellStyle name="Separador de milhares 3 9" xfId="5363" xr:uid="{00000000-0005-0000-0000-00006F160000}"/>
    <cellStyle name="Separador de milhares 4" xfId="157" xr:uid="{00000000-0005-0000-0000-000070160000}"/>
    <cellStyle name="Separador de milhares 4 10" xfId="346" xr:uid="{00000000-0005-0000-0000-000071160000}"/>
    <cellStyle name="Separador de milhares 4 10 2" xfId="5547" xr:uid="{00000000-0005-0000-0000-000072160000}"/>
    <cellStyle name="Separador de milhares 4 11" xfId="349" xr:uid="{00000000-0005-0000-0000-000073160000}"/>
    <cellStyle name="Separador de milhares 4 11 2" xfId="5550" xr:uid="{00000000-0005-0000-0000-000074160000}"/>
    <cellStyle name="Separador de milhares 4 12" xfId="352" xr:uid="{00000000-0005-0000-0000-000075160000}"/>
    <cellStyle name="Separador de milhares 4 12 2" xfId="5553" xr:uid="{00000000-0005-0000-0000-000076160000}"/>
    <cellStyle name="Separador de milhares 4 13" xfId="355" xr:uid="{00000000-0005-0000-0000-000077160000}"/>
    <cellStyle name="Separador de milhares 4 13 2" xfId="5556" xr:uid="{00000000-0005-0000-0000-000078160000}"/>
    <cellStyle name="Separador de milhares 4 14" xfId="378" xr:uid="{00000000-0005-0000-0000-000079160000}"/>
    <cellStyle name="Separador de milhares 4 14 2" xfId="5561" xr:uid="{00000000-0005-0000-0000-00007A160000}"/>
    <cellStyle name="Separador de milhares 4 15" xfId="379" xr:uid="{00000000-0005-0000-0000-00007B160000}"/>
    <cellStyle name="Separador de milhares 4 15 2" xfId="5562" xr:uid="{00000000-0005-0000-0000-00007C160000}"/>
    <cellStyle name="Separador de milhares 4 16" xfId="271" xr:uid="{00000000-0005-0000-0000-00007D160000}"/>
    <cellStyle name="Separador de milhares 4 16 2" xfId="5517" xr:uid="{00000000-0005-0000-0000-00007E160000}"/>
    <cellStyle name="Separador de milhares 4 17" xfId="1110" xr:uid="{00000000-0005-0000-0000-00007F160000}"/>
    <cellStyle name="Separador de milhares 4 17 2" xfId="5661" xr:uid="{00000000-0005-0000-0000-000080160000}"/>
    <cellStyle name="Separador de milhares 4 18" xfId="4041" xr:uid="{00000000-0005-0000-0000-000081160000}"/>
    <cellStyle name="Separador de milhares 4 19" xfId="5491" xr:uid="{00000000-0005-0000-0000-000082160000}"/>
    <cellStyle name="Separador de milhares 4 2" xfId="272" xr:uid="{00000000-0005-0000-0000-000083160000}"/>
    <cellStyle name="Separador de milhares 4 2 2" xfId="1157" xr:uid="{00000000-0005-0000-0000-000084160000}"/>
    <cellStyle name="Separador de milhares 4 2 3" xfId="4042" xr:uid="{00000000-0005-0000-0000-000085160000}"/>
    <cellStyle name="Separador de milhares 4 2 3 2" xfId="5990" xr:uid="{00000000-0005-0000-0000-000086160000}"/>
    <cellStyle name="Separador de milhares 4 2 4" xfId="5518" xr:uid="{00000000-0005-0000-0000-000087160000}"/>
    <cellStyle name="Separador de milhares 4 3" xfId="280" xr:uid="{00000000-0005-0000-0000-000088160000}"/>
    <cellStyle name="Separador de milhares 4 3 2" xfId="5523" xr:uid="{00000000-0005-0000-0000-000089160000}"/>
    <cellStyle name="Separador de milhares 4 4" xfId="328" xr:uid="{00000000-0005-0000-0000-00008A160000}"/>
    <cellStyle name="Separador de milhares 4 4 2" xfId="5529" xr:uid="{00000000-0005-0000-0000-00008B160000}"/>
    <cellStyle name="Separador de milhares 4 5" xfId="331" xr:uid="{00000000-0005-0000-0000-00008C160000}"/>
    <cellStyle name="Separador de milhares 4 5 2" xfId="5532" xr:uid="{00000000-0005-0000-0000-00008D160000}"/>
    <cellStyle name="Separador de milhares 4 6" xfId="334" xr:uid="{00000000-0005-0000-0000-00008E160000}"/>
    <cellStyle name="Separador de milhares 4 6 2" xfId="5535" xr:uid="{00000000-0005-0000-0000-00008F160000}"/>
    <cellStyle name="Separador de milhares 4 7" xfId="337" xr:uid="{00000000-0005-0000-0000-000090160000}"/>
    <cellStyle name="Separador de milhares 4 7 2" xfId="5538" xr:uid="{00000000-0005-0000-0000-000091160000}"/>
    <cellStyle name="Separador de milhares 4 8" xfId="340" xr:uid="{00000000-0005-0000-0000-000092160000}"/>
    <cellStyle name="Separador de milhares 4 8 2" xfId="5541" xr:uid="{00000000-0005-0000-0000-000093160000}"/>
    <cellStyle name="Separador de milhares 4 9" xfId="343" xr:uid="{00000000-0005-0000-0000-000094160000}"/>
    <cellStyle name="Separador de milhares 4 9 2" xfId="5544" xr:uid="{00000000-0005-0000-0000-000095160000}"/>
    <cellStyle name="Separador de milhares 5" xfId="220" xr:uid="{00000000-0005-0000-0000-000096160000}"/>
    <cellStyle name="Separador de milhares 5 2" xfId="273" xr:uid="{00000000-0005-0000-0000-000097160000}"/>
    <cellStyle name="Separador de milhares 5 2 2" xfId="1158" xr:uid="{00000000-0005-0000-0000-000098160000}"/>
    <cellStyle name="Separador de milhares 5 2 2 2" xfId="4044" xr:uid="{00000000-0005-0000-0000-000099160000}"/>
    <cellStyle name="Separador de milhares 5 2 2 2 2" xfId="5992" xr:uid="{00000000-0005-0000-0000-00009A160000}"/>
    <cellStyle name="Separador de milhares 5 2 2 3" xfId="5667" xr:uid="{00000000-0005-0000-0000-00009B160000}"/>
    <cellStyle name="Separador de milhares 5 2 3" xfId="4045" xr:uid="{00000000-0005-0000-0000-00009C160000}"/>
    <cellStyle name="Separador de milhares 5 2 3 2" xfId="5993" xr:uid="{00000000-0005-0000-0000-00009D160000}"/>
    <cellStyle name="Separador de milhares 5 2 4" xfId="4046" xr:uid="{00000000-0005-0000-0000-00009E160000}"/>
    <cellStyle name="Separador de milhares 5 2 4 2" xfId="5994" xr:uid="{00000000-0005-0000-0000-00009F160000}"/>
    <cellStyle name="Separador de milhares 5 2 5" xfId="4043" xr:uid="{00000000-0005-0000-0000-0000A0160000}"/>
    <cellStyle name="Separador de milhares 5 2 5 2" xfId="5991" xr:uid="{00000000-0005-0000-0000-0000A1160000}"/>
    <cellStyle name="Separador de milhares 5 2 6" xfId="5519" xr:uid="{00000000-0005-0000-0000-0000A2160000}"/>
    <cellStyle name="Separador de milhares 5 3" xfId="1111" xr:uid="{00000000-0005-0000-0000-0000A3160000}"/>
    <cellStyle name="Separador de milhares 5 3 2" xfId="5662" xr:uid="{00000000-0005-0000-0000-0000A4160000}"/>
    <cellStyle name="Separador de milhares 5 4" xfId="5503" xr:uid="{00000000-0005-0000-0000-0000A5160000}"/>
    <cellStyle name="Separador de milhares 6" xfId="158" xr:uid="{00000000-0005-0000-0000-0000A6160000}"/>
    <cellStyle name="Separador de milhares 6 2" xfId="316" xr:uid="{00000000-0005-0000-0000-0000A7160000}"/>
    <cellStyle name="Separador de milhares 6 2 2" xfId="5525" xr:uid="{00000000-0005-0000-0000-0000A8160000}"/>
    <cellStyle name="Separador de milhares 6 3" xfId="274" xr:uid="{00000000-0005-0000-0000-0000A9160000}"/>
    <cellStyle name="Separador de milhares 6 3 2" xfId="5520" xr:uid="{00000000-0005-0000-0000-0000AA160000}"/>
    <cellStyle name="Separador de milhares 6 4" xfId="1112" xr:uid="{00000000-0005-0000-0000-0000AB160000}"/>
    <cellStyle name="Separador de milhares 6 4 2" xfId="5663" xr:uid="{00000000-0005-0000-0000-0000AC160000}"/>
    <cellStyle name="Separador de milhares 6 5" xfId="5492" xr:uid="{00000000-0005-0000-0000-0000AD160000}"/>
    <cellStyle name="Separador de milhares 7" xfId="159" xr:uid="{00000000-0005-0000-0000-0000AE160000}"/>
    <cellStyle name="Separador de milhares 7 2" xfId="317" xr:uid="{00000000-0005-0000-0000-0000AF160000}"/>
    <cellStyle name="Separador de milhares 7 2 2" xfId="5526" xr:uid="{00000000-0005-0000-0000-0000B0160000}"/>
    <cellStyle name="Separador de milhares 7 3" xfId="275" xr:uid="{00000000-0005-0000-0000-0000B1160000}"/>
    <cellStyle name="Separador de milhares 7 3 2" xfId="5521" xr:uid="{00000000-0005-0000-0000-0000B2160000}"/>
    <cellStyle name="Separador de milhares 7 4" xfId="1113" xr:uid="{00000000-0005-0000-0000-0000B3160000}"/>
    <cellStyle name="Separador de milhares 7 4 2" xfId="5664" xr:uid="{00000000-0005-0000-0000-0000B4160000}"/>
    <cellStyle name="Separador de milhares 7 5" xfId="4047" xr:uid="{00000000-0005-0000-0000-0000B5160000}"/>
    <cellStyle name="Separador de milhares 7 6" xfId="5493" xr:uid="{00000000-0005-0000-0000-0000B6160000}"/>
    <cellStyle name="Separador de milhares 8" xfId="223" xr:uid="{00000000-0005-0000-0000-0000B7160000}"/>
    <cellStyle name="Separador de milhares 8 2" xfId="979" xr:uid="{00000000-0005-0000-0000-0000B8160000}"/>
    <cellStyle name="Separador de milhares 8 2 2" xfId="5638" xr:uid="{00000000-0005-0000-0000-0000B9160000}"/>
    <cellStyle name="Separador de milhares 8 3" xfId="980" xr:uid="{00000000-0005-0000-0000-0000BA160000}"/>
    <cellStyle name="Separador de milhares 8 3 2" xfId="5639" xr:uid="{00000000-0005-0000-0000-0000BB160000}"/>
    <cellStyle name="Separador de milhares 8 4" xfId="1159" xr:uid="{00000000-0005-0000-0000-0000BC160000}"/>
    <cellStyle name="Separador de milhares 8 5" xfId="4048" xr:uid="{00000000-0005-0000-0000-0000BD160000}"/>
    <cellStyle name="Separador de milhares 8 6" xfId="5504" xr:uid="{00000000-0005-0000-0000-0000BE160000}"/>
    <cellStyle name="Separador de milhares 9" xfId="226" xr:uid="{00000000-0005-0000-0000-0000BF160000}"/>
    <cellStyle name="Separador de milhares 9 2" xfId="1160" xr:uid="{00000000-0005-0000-0000-0000C0160000}"/>
    <cellStyle name="Separador de milhares 9 3" xfId="4049" xr:uid="{00000000-0005-0000-0000-0000C1160000}"/>
    <cellStyle name="Separador de milhares 9 3 2" xfId="5995" xr:uid="{00000000-0005-0000-0000-0000C2160000}"/>
    <cellStyle name="Separador de milhares 9 4" xfId="5505" xr:uid="{00000000-0005-0000-0000-0000C3160000}"/>
    <cellStyle name="Sledovaný hypertextový odkaz" xfId="981" xr:uid="{00000000-0005-0000-0000-0000C4160000}"/>
    <cellStyle name="Sledovaný hypertextový odkaz 2" xfId="2207" xr:uid="{00000000-0005-0000-0000-0000C5160000}"/>
    <cellStyle name="Sledovaný hypertextový odkaz 3" xfId="4050" xr:uid="{00000000-0005-0000-0000-0000C6160000}"/>
    <cellStyle name="Standard_56686" xfId="982" xr:uid="{00000000-0005-0000-0000-0000C7160000}"/>
    <cellStyle name="Style 1" xfId="983" xr:uid="{00000000-0005-0000-0000-0000C8160000}"/>
    <cellStyle name="Style 1 2" xfId="2208" xr:uid="{00000000-0005-0000-0000-0000C9160000}"/>
    <cellStyle name="Style 1 3" xfId="4051" xr:uid="{00000000-0005-0000-0000-0000CA160000}"/>
    <cellStyle name="STYLE1" xfId="984" xr:uid="{00000000-0005-0000-0000-0000CB160000}"/>
    <cellStyle name="STYLE1 - Style1" xfId="985" xr:uid="{00000000-0005-0000-0000-0000CC160000}"/>
    <cellStyle name="STYLE1 - Style1 2" xfId="2210" xr:uid="{00000000-0005-0000-0000-0000CD160000}"/>
    <cellStyle name="STYLE1 - Style1 3" xfId="4053" xr:uid="{00000000-0005-0000-0000-0000CE160000}"/>
    <cellStyle name="STYLE1 10" xfId="5382" xr:uid="{00000000-0005-0000-0000-0000CF160000}"/>
    <cellStyle name="STYLE1 11" xfId="3230" xr:uid="{00000000-0005-0000-0000-0000D0160000}"/>
    <cellStyle name="STYLE1 12" xfId="5373" xr:uid="{00000000-0005-0000-0000-0000D1160000}"/>
    <cellStyle name="STYLE1 13" xfId="5253" xr:uid="{00000000-0005-0000-0000-0000D2160000}"/>
    <cellStyle name="STYLE1 14" xfId="5258" xr:uid="{00000000-0005-0000-0000-0000D3160000}"/>
    <cellStyle name="STYLE1 15" xfId="5422" xr:uid="{00000000-0005-0000-0000-0000D4160000}"/>
    <cellStyle name="STYLE1 16" xfId="5359" xr:uid="{00000000-0005-0000-0000-0000D5160000}"/>
    <cellStyle name="STYLE1 17" xfId="5415" xr:uid="{00000000-0005-0000-0000-0000D6160000}"/>
    <cellStyle name="STYLE1 18" xfId="5283" xr:uid="{00000000-0005-0000-0000-0000D7160000}"/>
    <cellStyle name="STYLE1 19" xfId="5352" xr:uid="{00000000-0005-0000-0000-0000D8160000}"/>
    <cellStyle name="STYLE1 2" xfId="2209" xr:uid="{00000000-0005-0000-0000-0000D9160000}"/>
    <cellStyle name="STYLE1 20" xfId="5385" xr:uid="{00000000-0005-0000-0000-0000DA160000}"/>
    <cellStyle name="STYLE1 3" xfId="2326" xr:uid="{00000000-0005-0000-0000-0000DB160000}"/>
    <cellStyle name="STYLE1 4" xfId="2288" xr:uid="{00000000-0005-0000-0000-0000DC160000}"/>
    <cellStyle name="STYLE1 5" xfId="2175" xr:uid="{00000000-0005-0000-0000-0000DD160000}"/>
    <cellStyle name="STYLE1 6" xfId="4052" xr:uid="{00000000-0005-0000-0000-0000DE160000}"/>
    <cellStyle name="STYLE1 7" xfId="5387" xr:uid="{00000000-0005-0000-0000-0000DF160000}"/>
    <cellStyle name="STYLE1 8" xfId="5412" xr:uid="{00000000-0005-0000-0000-0000E0160000}"/>
    <cellStyle name="STYLE1 9" xfId="5247" xr:uid="{00000000-0005-0000-0000-0000E1160000}"/>
    <cellStyle name="STYLE2" xfId="986" xr:uid="{00000000-0005-0000-0000-0000E2160000}"/>
    <cellStyle name="STYLE2 - Style2" xfId="987" xr:uid="{00000000-0005-0000-0000-0000E3160000}"/>
    <cellStyle name="STYLE2 - Style2 2" xfId="2212" xr:uid="{00000000-0005-0000-0000-0000E4160000}"/>
    <cellStyle name="STYLE2 - Style2 3" xfId="4055" xr:uid="{00000000-0005-0000-0000-0000E5160000}"/>
    <cellStyle name="STYLE2 10" xfId="5282" xr:uid="{00000000-0005-0000-0000-0000E6160000}"/>
    <cellStyle name="STYLE2 11" xfId="5447" xr:uid="{00000000-0005-0000-0000-0000E7160000}"/>
    <cellStyle name="STYLE2 12" xfId="5254" xr:uid="{00000000-0005-0000-0000-0000E8160000}"/>
    <cellStyle name="STYLE2 13" xfId="5279" xr:uid="{00000000-0005-0000-0000-0000E9160000}"/>
    <cellStyle name="STYLE2 14" xfId="5248" xr:uid="{00000000-0005-0000-0000-0000EA160000}"/>
    <cellStyle name="STYLE2 15" xfId="5380" xr:uid="{00000000-0005-0000-0000-0000EB160000}"/>
    <cellStyle name="STYLE2 16" xfId="5358" xr:uid="{00000000-0005-0000-0000-0000EC160000}"/>
    <cellStyle name="STYLE2 17" xfId="5246" xr:uid="{00000000-0005-0000-0000-0000ED160000}"/>
    <cellStyle name="STYLE2 18" xfId="5372" xr:uid="{00000000-0005-0000-0000-0000EE160000}"/>
    <cellStyle name="STYLE2 19" xfId="3138" xr:uid="{00000000-0005-0000-0000-0000EF160000}"/>
    <cellStyle name="STYLE2 2" xfId="2211" xr:uid="{00000000-0005-0000-0000-0000F0160000}"/>
    <cellStyle name="STYLE2 20" xfId="5390" xr:uid="{00000000-0005-0000-0000-0000F1160000}"/>
    <cellStyle name="STYLE2 3" xfId="2327" xr:uid="{00000000-0005-0000-0000-0000F2160000}"/>
    <cellStyle name="STYLE2 4" xfId="2201" xr:uid="{00000000-0005-0000-0000-0000F3160000}"/>
    <cellStyle name="STYLE2 5" xfId="2350" xr:uid="{00000000-0005-0000-0000-0000F4160000}"/>
    <cellStyle name="STYLE2 6" xfId="4054" xr:uid="{00000000-0005-0000-0000-0000F5160000}"/>
    <cellStyle name="STYLE2 7" xfId="5388" xr:uid="{00000000-0005-0000-0000-0000F6160000}"/>
    <cellStyle name="STYLE2 8" xfId="5411" xr:uid="{00000000-0005-0000-0000-0000F7160000}"/>
    <cellStyle name="STYLE2 9" xfId="5364" xr:uid="{00000000-0005-0000-0000-0000F8160000}"/>
    <cellStyle name="SubHeading" xfId="988" xr:uid="{00000000-0005-0000-0000-0000F9160000}"/>
    <cellStyle name="SubHeading 2" xfId="2213" xr:uid="{00000000-0005-0000-0000-0000FA160000}"/>
    <cellStyle name="SubHeading 3" xfId="4056" xr:uid="{00000000-0005-0000-0000-0000FB160000}"/>
    <cellStyle name="Subtotal" xfId="989" xr:uid="{00000000-0005-0000-0000-0000FC160000}"/>
    <cellStyle name="Synoptics" xfId="990" xr:uid="{00000000-0005-0000-0000-0000FD160000}"/>
    <cellStyle name="Synoptics 2" xfId="2214" xr:uid="{00000000-0005-0000-0000-0000FE160000}"/>
    <cellStyle name="Synoptics 3" xfId="4057" xr:uid="{00000000-0005-0000-0000-0000FF160000}"/>
    <cellStyle name="taples Plaza" xfId="991" xr:uid="{00000000-0005-0000-0000-000000170000}"/>
    <cellStyle name="taples Plaza 2" xfId="2215" xr:uid="{00000000-0005-0000-0000-000001170000}"/>
    <cellStyle name="taples Plaza 3" xfId="4058" xr:uid="{00000000-0005-0000-0000-000002170000}"/>
    <cellStyle name="Text" xfId="992" xr:uid="{00000000-0005-0000-0000-000003170000}"/>
    <cellStyle name="Text 2" xfId="2216" xr:uid="{00000000-0005-0000-0000-000004170000}"/>
    <cellStyle name="Text 3" xfId="4059" xr:uid="{00000000-0005-0000-0000-000005170000}"/>
    <cellStyle name="Text Indent A" xfId="993" xr:uid="{00000000-0005-0000-0000-000006170000}"/>
    <cellStyle name="Text Indent B" xfId="994" xr:uid="{00000000-0005-0000-0000-000007170000}"/>
    <cellStyle name="Text Indent C" xfId="995" xr:uid="{00000000-0005-0000-0000-000008170000}"/>
    <cellStyle name="Texto de Aviso" xfId="1059" builtinId="11" customBuiltin="1"/>
    <cellStyle name="Texto de Aviso 2" xfId="318" xr:uid="{00000000-0005-0000-0000-00000A170000}"/>
    <cellStyle name="Texto de Aviso 2 2" xfId="996" xr:uid="{00000000-0005-0000-0000-00000B170000}"/>
    <cellStyle name="Texto de Aviso 2 2 2" xfId="2217" xr:uid="{00000000-0005-0000-0000-00000C170000}"/>
    <cellStyle name="Texto de Aviso 2 2 3" xfId="4061" xr:uid="{00000000-0005-0000-0000-00000D170000}"/>
    <cellStyle name="Texto de Aviso 2 3" xfId="1751" xr:uid="{00000000-0005-0000-0000-00000E170000}"/>
    <cellStyle name="Texto de Aviso 2 3 2" xfId="4062" xr:uid="{00000000-0005-0000-0000-00000F170000}"/>
    <cellStyle name="Texto de Aviso 2 4" xfId="4063" xr:uid="{00000000-0005-0000-0000-000010170000}"/>
    <cellStyle name="Texto de Aviso 2 5" xfId="4060" xr:uid="{00000000-0005-0000-0000-000011170000}"/>
    <cellStyle name="Texto de Aviso 2_Plan2" xfId="4064" xr:uid="{00000000-0005-0000-0000-000012170000}"/>
    <cellStyle name="Texto de Aviso 3" xfId="997" xr:uid="{00000000-0005-0000-0000-000013170000}"/>
    <cellStyle name="Texto de Aviso 3 2" xfId="2218" xr:uid="{00000000-0005-0000-0000-000014170000}"/>
    <cellStyle name="Texto de Aviso 3 3" xfId="4065" xr:uid="{00000000-0005-0000-0000-000015170000}"/>
    <cellStyle name="Texto de Aviso 3_Income statement" xfId="1476" xr:uid="{00000000-0005-0000-0000-000016170000}"/>
    <cellStyle name="Texto de Aviso 4" xfId="998" xr:uid="{00000000-0005-0000-0000-000017170000}"/>
    <cellStyle name="Texto de Aviso 4 2" xfId="2219" xr:uid="{00000000-0005-0000-0000-000018170000}"/>
    <cellStyle name="Texto de Aviso 4 3" xfId="4066" xr:uid="{00000000-0005-0000-0000-000019170000}"/>
    <cellStyle name="Texto de Aviso 4_Income statement" xfId="1477" xr:uid="{00000000-0005-0000-0000-00001A170000}"/>
    <cellStyle name="Texto de Aviso 5" xfId="999" xr:uid="{00000000-0005-0000-0000-00001B170000}"/>
    <cellStyle name="Texto de Aviso 5 2" xfId="2220" xr:uid="{00000000-0005-0000-0000-00001C170000}"/>
    <cellStyle name="Texto de Aviso 5 3" xfId="4067" xr:uid="{00000000-0005-0000-0000-00001D170000}"/>
    <cellStyle name="Texto de Aviso 5_Income statement" xfId="1478" xr:uid="{00000000-0005-0000-0000-00001E170000}"/>
    <cellStyle name="Texto de Aviso 6" xfId="1000" xr:uid="{00000000-0005-0000-0000-00001F170000}"/>
    <cellStyle name="Texto de Aviso 6 2" xfId="2221" xr:uid="{00000000-0005-0000-0000-000020170000}"/>
    <cellStyle name="Texto de Aviso 6 3" xfId="4068" xr:uid="{00000000-0005-0000-0000-000021170000}"/>
    <cellStyle name="Texto de Aviso 6_Income statement" xfId="1479" xr:uid="{00000000-0005-0000-0000-000022170000}"/>
    <cellStyle name="Texto de Aviso 7" xfId="1522" xr:uid="{00000000-0005-0000-0000-000023170000}"/>
    <cellStyle name="Texto de Aviso 7 2" xfId="5074" xr:uid="{00000000-0005-0000-0000-000024170000}"/>
    <cellStyle name="Texto de Aviso 8" xfId="4194" xr:uid="{00000000-0005-0000-0000-000025170000}"/>
    <cellStyle name="Texto Explicativo 2" xfId="319" xr:uid="{00000000-0005-0000-0000-000026170000}"/>
    <cellStyle name="Texto Explicativo 2 2" xfId="1001" xr:uid="{00000000-0005-0000-0000-000027170000}"/>
    <cellStyle name="Texto Explicativo 2 2 2" xfId="2222" xr:uid="{00000000-0005-0000-0000-000028170000}"/>
    <cellStyle name="Texto Explicativo 2 2 3" xfId="4070" xr:uid="{00000000-0005-0000-0000-000029170000}"/>
    <cellStyle name="Texto Explicativo 2 3" xfId="1752" xr:uid="{00000000-0005-0000-0000-00002A170000}"/>
    <cellStyle name="Texto Explicativo 2 3 2" xfId="4071" xr:uid="{00000000-0005-0000-0000-00002B170000}"/>
    <cellStyle name="Texto Explicativo 2 4" xfId="4072" xr:uid="{00000000-0005-0000-0000-00002C170000}"/>
    <cellStyle name="Texto Explicativo 2 5" xfId="4069" xr:uid="{00000000-0005-0000-0000-00002D170000}"/>
    <cellStyle name="Texto Explicativo 2_Plan2" xfId="4073" xr:uid="{00000000-0005-0000-0000-00002E170000}"/>
    <cellStyle name="Texto Explicativo 3" xfId="1002" xr:uid="{00000000-0005-0000-0000-00002F170000}"/>
    <cellStyle name="Texto Explicativo 3 2" xfId="2223" xr:uid="{00000000-0005-0000-0000-000030170000}"/>
    <cellStyle name="Texto Explicativo 3 3" xfId="4074" xr:uid="{00000000-0005-0000-0000-000031170000}"/>
    <cellStyle name="Texto Explicativo 3_Income statement" xfId="1480" xr:uid="{00000000-0005-0000-0000-000032170000}"/>
    <cellStyle name="Texto Explicativo 4" xfId="1003" xr:uid="{00000000-0005-0000-0000-000033170000}"/>
    <cellStyle name="Texto Explicativo 4 2" xfId="2224" xr:uid="{00000000-0005-0000-0000-000034170000}"/>
    <cellStyle name="Texto Explicativo 4 3" xfId="4075" xr:uid="{00000000-0005-0000-0000-000035170000}"/>
    <cellStyle name="Texto Explicativo 4_Income statement" xfId="1481" xr:uid="{00000000-0005-0000-0000-000036170000}"/>
    <cellStyle name="Texto Explicativo 5" xfId="1004" xr:uid="{00000000-0005-0000-0000-000037170000}"/>
    <cellStyle name="Texto Explicativo 5 2" xfId="2225" xr:uid="{00000000-0005-0000-0000-000038170000}"/>
    <cellStyle name="Texto Explicativo 5 3" xfId="4076" xr:uid="{00000000-0005-0000-0000-000039170000}"/>
    <cellStyle name="Texto Explicativo 5_Income statement" xfId="1482" xr:uid="{00000000-0005-0000-0000-00003A170000}"/>
    <cellStyle name="Texto Explicativo 6" xfId="1005" xr:uid="{00000000-0005-0000-0000-00003B170000}"/>
    <cellStyle name="Texto Explicativo 6 2" xfId="2226" xr:uid="{00000000-0005-0000-0000-00003C170000}"/>
    <cellStyle name="Texto Explicativo 6 3" xfId="4077" xr:uid="{00000000-0005-0000-0000-00003D170000}"/>
    <cellStyle name="Texto Explicativo 6_Income statement" xfId="1483" xr:uid="{00000000-0005-0000-0000-00003E170000}"/>
    <cellStyle name="Texto Explicativo 7" xfId="1524" xr:uid="{00000000-0005-0000-0000-00003F170000}"/>
    <cellStyle name="Texto Explicativo 7 2" xfId="5075" xr:uid="{00000000-0005-0000-0000-000040170000}"/>
    <cellStyle name="Texto Explicativo 8" xfId="4196" xr:uid="{00000000-0005-0000-0000-000041170000}"/>
    <cellStyle name="Tickmark" xfId="1006" xr:uid="{00000000-0005-0000-0000-000042170000}"/>
    <cellStyle name="Tickmark 2" xfId="2227" xr:uid="{00000000-0005-0000-0000-000043170000}"/>
    <cellStyle name="Tickmark 3" xfId="4078" xr:uid="{00000000-0005-0000-0000-000044170000}"/>
    <cellStyle name="Times New Roman" xfId="1007" xr:uid="{00000000-0005-0000-0000-000045170000}"/>
    <cellStyle name="Title" xfId="1" xr:uid="{00000000-0005-0000-0000-000046170000}"/>
    <cellStyle name="Title 2" xfId="2228" xr:uid="{00000000-0005-0000-0000-000047170000}"/>
    <cellStyle name="Title 3" xfId="4079" xr:uid="{00000000-0005-0000-0000-000048170000}"/>
    <cellStyle name="Título 1 2" xfId="320" xr:uid="{00000000-0005-0000-0000-000049170000}"/>
    <cellStyle name="Título 1 2 2" xfId="1008" xr:uid="{00000000-0005-0000-0000-00004A170000}"/>
    <cellStyle name="Título 1 2 2 2" xfId="2229" xr:uid="{00000000-0005-0000-0000-00004B170000}"/>
    <cellStyle name="Título 1 2 2 3" xfId="4081" xr:uid="{00000000-0005-0000-0000-00004C170000}"/>
    <cellStyle name="Título 1 2 3" xfId="1753" xr:uid="{00000000-0005-0000-0000-00004D170000}"/>
    <cellStyle name="Título 1 2 3 2" xfId="4082" xr:uid="{00000000-0005-0000-0000-00004E170000}"/>
    <cellStyle name="Título 1 2 4" xfId="4083" xr:uid="{00000000-0005-0000-0000-00004F170000}"/>
    <cellStyle name="Título 1 2 5" xfId="4080" xr:uid="{00000000-0005-0000-0000-000050170000}"/>
    <cellStyle name="Título 1 2_Plan2" xfId="4084" xr:uid="{00000000-0005-0000-0000-000051170000}"/>
    <cellStyle name="Título 1 3" xfId="1009" xr:uid="{00000000-0005-0000-0000-000052170000}"/>
    <cellStyle name="Título 1 3 2" xfId="2230" xr:uid="{00000000-0005-0000-0000-000053170000}"/>
    <cellStyle name="Título 1 3 3" xfId="4085" xr:uid="{00000000-0005-0000-0000-000054170000}"/>
    <cellStyle name="Título 1 3_Income statement" xfId="1484" xr:uid="{00000000-0005-0000-0000-000055170000}"/>
    <cellStyle name="Título 1 4" xfId="1010" xr:uid="{00000000-0005-0000-0000-000056170000}"/>
    <cellStyle name="Título 1 4 2" xfId="2231" xr:uid="{00000000-0005-0000-0000-000057170000}"/>
    <cellStyle name="Título 1 4 3" xfId="4086" xr:uid="{00000000-0005-0000-0000-000058170000}"/>
    <cellStyle name="Título 1 4_Income statement" xfId="1485" xr:uid="{00000000-0005-0000-0000-000059170000}"/>
    <cellStyle name="Título 1 5" xfId="1011" xr:uid="{00000000-0005-0000-0000-00005A170000}"/>
    <cellStyle name="Título 1 5 2" xfId="2232" xr:uid="{00000000-0005-0000-0000-00005B170000}"/>
    <cellStyle name="Título 1 5 3" xfId="4087" xr:uid="{00000000-0005-0000-0000-00005C170000}"/>
    <cellStyle name="Título 1 5_Income statement" xfId="1486" xr:uid="{00000000-0005-0000-0000-00005D170000}"/>
    <cellStyle name="Título 1 6" xfId="1012" xr:uid="{00000000-0005-0000-0000-00005E170000}"/>
    <cellStyle name="Título 1 6 2" xfId="2233" xr:uid="{00000000-0005-0000-0000-00005F170000}"/>
    <cellStyle name="Título 1 6 3" xfId="4088" xr:uid="{00000000-0005-0000-0000-000060170000}"/>
    <cellStyle name="Título 1 6_Income statement" xfId="1487" xr:uid="{00000000-0005-0000-0000-000061170000}"/>
    <cellStyle name="Título 1 7" xfId="1510" xr:uid="{00000000-0005-0000-0000-000062170000}"/>
    <cellStyle name="Título 1 7 2" xfId="5062" xr:uid="{00000000-0005-0000-0000-000063170000}"/>
    <cellStyle name="Título 1 8" xfId="4182" xr:uid="{00000000-0005-0000-0000-000064170000}"/>
    <cellStyle name="Título 10" xfId="1509" xr:uid="{00000000-0005-0000-0000-000065170000}"/>
    <cellStyle name="Título 11" xfId="2266" xr:uid="{00000000-0005-0000-0000-000066170000}"/>
    <cellStyle name="Título 12" xfId="2333" xr:uid="{00000000-0005-0000-0000-000067170000}"/>
    <cellStyle name="Título 13" xfId="2313" xr:uid="{00000000-0005-0000-0000-000068170000}"/>
    <cellStyle name="Título 14" xfId="4181" xr:uid="{00000000-0005-0000-0000-000069170000}"/>
    <cellStyle name="Título 15" xfId="5394" xr:uid="{00000000-0005-0000-0000-00006A170000}"/>
    <cellStyle name="Título 16" xfId="5264" xr:uid="{00000000-0005-0000-0000-00006B170000}"/>
    <cellStyle name="Título 17" xfId="5368" xr:uid="{00000000-0005-0000-0000-00006C170000}"/>
    <cellStyle name="Título 18" xfId="5281" xr:uid="{00000000-0005-0000-0000-00006D170000}"/>
    <cellStyle name="Título 19" xfId="5274" xr:uid="{00000000-0005-0000-0000-00006E170000}"/>
    <cellStyle name="Título 2 2" xfId="321" xr:uid="{00000000-0005-0000-0000-00006F170000}"/>
    <cellStyle name="Título 2 2 2" xfId="1013" xr:uid="{00000000-0005-0000-0000-000070170000}"/>
    <cellStyle name="Título 2 2 2 2" xfId="2234" xr:uid="{00000000-0005-0000-0000-000071170000}"/>
    <cellStyle name="Título 2 2 2 3" xfId="4090" xr:uid="{00000000-0005-0000-0000-000072170000}"/>
    <cellStyle name="Título 2 2 3" xfId="1754" xr:uid="{00000000-0005-0000-0000-000073170000}"/>
    <cellStyle name="Título 2 2 3 2" xfId="4091" xr:uid="{00000000-0005-0000-0000-000074170000}"/>
    <cellStyle name="Título 2 2 4" xfId="4092" xr:uid="{00000000-0005-0000-0000-000075170000}"/>
    <cellStyle name="Título 2 2 5" xfId="4089" xr:uid="{00000000-0005-0000-0000-000076170000}"/>
    <cellStyle name="Título 2 2_Plan2" xfId="4093" xr:uid="{00000000-0005-0000-0000-000077170000}"/>
    <cellStyle name="Título 2 3" xfId="1014" xr:uid="{00000000-0005-0000-0000-000078170000}"/>
    <cellStyle name="Título 2 3 2" xfId="2235" xr:uid="{00000000-0005-0000-0000-000079170000}"/>
    <cellStyle name="Título 2 3 3" xfId="4094" xr:uid="{00000000-0005-0000-0000-00007A170000}"/>
    <cellStyle name="Título 2 3_Income statement" xfId="1488" xr:uid="{00000000-0005-0000-0000-00007B170000}"/>
    <cellStyle name="Título 2 4" xfId="1015" xr:uid="{00000000-0005-0000-0000-00007C170000}"/>
    <cellStyle name="Título 2 4 2" xfId="2236" xr:uid="{00000000-0005-0000-0000-00007D170000}"/>
    <cellStyle name="Título 2 4 3" xfId="4095" xr:uid="{00000000-0005-0000-0000-00007E170000}"/>
    <cellStyle name="Título 2 4_Income statement" xfId="1489" xr:uid="{00000000-0005-0000-0000-00007F170000}"/>
    <cellStyle name="Título 2 5" xfId="1016" xr:uid="{00000000-0005-0000-0000-000080170000}"/>
    <cellStyle name="Título 2 5 2" xfId="2237" xr:uid="{00000000-0005-0000-0000-000081170000}"/>
    <cellStyle name="Título 2 5 3" xfId="4096" xr:uid="{00000000-0005-0000-0000-000082170000}"/>
    <cellStyle name="Título 2 5_Income statement" xfId="1490" xr:uid="{00000000-0005-0000-0000-000083170000}"/>
    <cellStyle name="Título 2 6" xfId="1017" xr:uid="{00000000-0005-0000-0000-000084170000}"/>
    <cellStyle name="Título 2 6 2" xfId="2238" xr:uid="{00000000-0005-0000-0000-000085170000}"/>
    <cellStyle name="Título 2 6 3" xfId="4097" xr:uid="{00000000-0005-0000-0000-000086170000}"/>
    <cellStyle name="Título 2 6_Income statement" xfId="1491" xr:uid="{00000000-0005-0000-0000-000087170000}"/>
    <cellStyle name="Título 2 7" xfId="1511" xr:uid="{00000000-0005-0000-0000-000088170000}"/>
    <cellStyle name="Título 2 7 2" xfId="5063" xr:uid="{00000000-0005-0000-0000-000089170000}"/>
    <cellStyle name="Título 2 8" xfId="4183" xr:uid="{00000000-0005-0000-0000-00008A170000}"/>
    <cellStyle name="Título 20" xfId="5383" xr:uid="{00000000-0005-0000-0000-00008B170000}"/>
    <cellStyle name="Título 21" xfId="5401" xr:uid="{00000000-0005-0000-0000-00008C170000}"/>
    <cellStyle name="Título 22" xfId="5245" xr:uid="{00000000-0005-0000-0000-00008D170000}"/>
    <cellStyle name="Título 23" xfId="3276" xr:uid="{00000000-0005-0000-0000-00008E170000}"/>
    <cellStyle name="Título 24" xfId="5375" xr:uid="{00000000-0005-0000-0000-00008F170000}"/>
    <cellStyle name="Título 25" xfId="5366" xr:uid="{00000000-0005-0000-0000-000090170000}"/>
    <cellStyle name="Título 26" xfId="5263" xr:uid="{00000000-0005-0000-0000-000091170000}"/>
    <cellStyle name="Título 27" xfId="5449" xr:uid="{00000000-0005-0000-0000-000092170000}"/>
    <cellStyle name="Título 28" xfId="5456" xr:uid="{00000000-0005-0000-0000-000093170000}"/>
    <cellStyle name="Título 3 2" xfId="322" xr:uid="{00000000-0005-0000-0000-000094170000}"/>
    <cellStyle name="Título 3 2 2" xfId="1018" xr:uid="{00000000-0005-0000-0000-000095170000}"/>
    <cellStyle name="Título 3 2 2 2" xfId="2239" xr:uid="{00000000-0005-0000-0000-000096170000}"/>
    <cellStyle name="Título 3 2 2 3" xfId="4099" xr:uid="{00000000-0005-0000-0000-000097170000}"/>
    <cellStyle name="Título 3 2 3" xfId="1755" xr:uid="{00000000-0005-0000-0000-000098170000}"/>
    <cellStyle name="Título 3 2 3 2" xfId="4100" xr:uid="{00000000-0005-0000-0000-000099170000}"/>
    <cellStyle name="Título 3 2 4" xfId="4101" xr:uid="{00000000-0005-0000-0000-00009A170000}"/>
    <cellStyle name="Título 3 2 5" xfId="4098" xr:uid="{00000000-0005-0000-0000-00009B170000}"/>
    <cellStyle name="Título 3 2_Plan2" xfId="4102" xr:uid="{00000000-0005-0000-0000-00009C170000}"/>
    <cellStyle name="Título 3 3" xfId="1019" xr:uid="{00000000-0005-0000-0000-00009D170000}"/>
    <cellStyle name="Título 3 3 2" xfId="2240" xr:uid="{00000000-0005-0000-0000-00009E170000}"/>
    <cellStyle name="Título 3 3 3" xfId="4103" xr:uid="{00000000-0005-0000-0000-00009F170000}"/>
    <cellStyle name="Título 3 3_Income statement" xfId="1492" xr:uid="{00000000-0005-0000-0000-0000A0170000}"/>
    <cellStyle name="Título 3 4" xfId="1020" xr:uid="{00000000-0005-0000-0000-0000A1170000}"/>
    <cellStyle name="Título 3 4 2" xfId="2241" xr:uid="{00000000-0005-0000-0000-0000A2170000}"/>
    <cellStyle name="Título 3 4 3" xfId="4104" xr:uid="{00000000-0005-0000-0000-0000A3170000}"/>
    <cellStyle name="Título 3 4_Income statement" xfId="1493" xr:uid="{00000000-0005-0000-0000-0000A4170000}"/>
    <cellStyle name="Título 3 5" xfId="1021" xr:uid="{00000000-0005-0000-0000-0000A5170000}"/>
    <cellStyle name="Título 3 5 2" xfId="2242" xr:uid="{00000000-0005-0000-0000-0000A6170000}"/>
    <cellStyle name="Título 3 5 3" xfId="4105" xr:uid="{00000000-0005-0000-0000-0000A7170000}"/>
    <cellStyle name="Título 3 5_Income statement" xfId="1494" xr:uid="{00000000-0005-0000-0000-0000A8170000}"/>
    <cellStyle name="Título 3 6" xfId="1022" xr:uid="{00000000-0005-0000-0000-0000A9170000}"/>
    <cellStyle name="Título 3 6 2" xfId="2243" xr:uid="{00000000-0005-0000-0000-0000AA170000}"/>
    <cellStyle name="Título 3 6 3" xfId="4106" xr:uid="{00000000-0005-0000-0000-0000AB170000}"/>
    <cellStyle name="Título 3 6_Income statement" xfId="1495" xr:uid="{00000000-0005-0000-0000-0000AC170000}"/>
    <cellStyle name="Título 3 7" xfId="1512" xr:uid="{00000000-0005-0000-0000-0000AD170000}"/>
    <cellStyle name="Título 3 7 2" xfId="5064" xr:uid="{00000000-0005-0000-0000-0000AE170000}"/>
    <cellStyle name="Título 3 8" xfId="4184" xr:uid="{00000000-0005-0000-0000-0000AF170000}"/>
    <cellStyle name="Título 4 2" xfId="323" xr:uid="{00000000-0005-0000-0000-0000B0170000}"/>
    <cellStyle name="Título 4 2 2" xfId="1023" xr:uid="{00000000-0005-0000-0000-0000B1170000}"/>
    <cellStyle name="Título 4 2 2 2" xfId="2244" xr:uid="{00000000-0005-0000-0000-0000B2170000}"/>
    <cellStyle name="Título 4 2 2 3" xfId="4108" xr:uid="{00000000-0005-0000-0000-0000B3170000}"/>
    <cellStyle name="Título 4 2 3" xfId="1756" xr:uid="{00000000-0005-0000-0000-0000B4170000}"/>
    <cellStyle name="Título 4 2 3 2" xfId="4109" xr:uid="{00000000-0005-0000-0000-0000B5170000}"/>
    <cellStyle name="Título 4 2 4" xfId="4110" xr:uid="{00000000-0005-0000-0000-0000B6170000}"/>
    <cellStyle name="Título 4 2 5" xfId="4107" xr:uid="{00000000-0005-0000-0000-0000B7170000}"/>
    <cellStyle name="Título 4 2_Plan2" xfId="4111" xr:uid="{00000000-0005-0000-0000-0000B8170000}"/>
    <cellStyle name="Título 4 3" xfId="1024" xr:uid="{00000000-0005-0000-0000-0000B9170000}"/>
    <cellStyle name="Título 4 3 2" xfId="2245" xr:uid="{00000000-0005-0000-0000-0000BA170000}"/>
    <cellStyle name="Título 4 3 3" xfId="4112" xr:uid="{00000000-0005-0000-0000-0000BB170000}"/>
    <cellStyle name="Título 4 3_Income statement" xfId="1496" xr:uid="{00000000-0005-0000-0000-0000BC170000}"/>
    <cellStyle name="Título 4 4" xfId="1025" xr:uid="{00000000-0005-0000-0000-0000BD170000}"/>
    <cellStyle name="Título 4 4 2" xfId="2246" xr:uid="{00000000-0005-0000-0000-0000BE170000}"/>
    <cellStyle name="Título 4 4 3" xfId="4113" xr:uid="{00000000-0005-0000-0000-0000BF170000}"/>
    <cellStyle name="Título 4 4_Income statement" xfId="1497" xr:uid="{00000000-0005-0000-0000-0000C0170000}"/>
    <cellStyle name="Título 4 5" xfId="1026" xr:uid="{00000000-0005-0000-0000-0000C1170000}"/>
    <cellStyle name="Título 4 5 2" xfId="2247" xr:uid="{00000000-0005-0000-0000-0000C2170000}"/>
    <cellStyle name="Título 4 5 3" xfId="4114" xr:uid="{00000000-0005-0000-0000-0000C3170000}"/>
    <cellStyle name="Título 4 5_Income statement" xfId="1498" xr:uid="{00000000-0005-0000-0000-0000C4170000}"/>
    <cellStyle name="Título 4 6" xfId="1027" xr:uid="{00000000-0005-0000-0000-0000C5170000}"/>
    <cellStyle name="Título 4 6 2" xfId="2248" xr:uid="{00000000-0005-0000-0000-0000C6170000}"/>
    <cellStyle name="Título 4 6 3" xfId="4115" xr:uid="{00000000-0005-0000-0000-0000C7170000}"/>
    <cellStyle name="Título 4 6_Income statement" xfId="1499" xr:uid="{00000000-0005-0000-0000-0000C8170000}"/>
    <cellStyle name="Título 4 7" xfId="1513" xr:uid="{00000000-0005-0000-0000-0000C9170000}"/>
    <cellStyle name="Título 4 7 2" xfId="5065" xr:uid="{00000000-0005-0000-0000-0000CA170000}"/>
    <cellStyle name="Título 4 8" xfId="4185" xr:uid="{00000000-0005-0000-0000-0000CB170000}"/>
    <cellStyle name="Título 5" xfId="324" xr:uid="{00000000-0005-0000-0000-0000CC170000}"/>
    <cellStyle name="Título 5 2" xfId="1028" xr:uid="{00000000-0005-0000-0000-0000CD170000}"/>
    <cellStyle name="Título 5 2 2" xfId="2249" xr:uid="{00000000-0005-0000-0000-0000CE170000}"/>
    <cellStyle name="Título 5 2 3" xfId="4117" xr:uid="{00000000-0005-0000-0000-0000CF170000}"/>
    <cellStyle name="Título 5 3" xfId="1757" xr:uid="{00000000-0005-0000-0000-0000D0170000}"/>
    <cellStyle name="Título 5 3 2" xfId="4118" xr:uid="{00000000-0005-0000-0000-0000D1170000}"/>
    <cellStyle name="Título 5 4" xfId="4119" xr:uid="{00000000-0005-0000-0000-0000D2170000}"/>
    <cellStyle name="Título 5 5" xfId="4116" xr:uid="{00000000-0005-0000-0000-0000D3170000}"/>
    <cellStyle name="Título 5_Plan2" xfId="4120" xr:uid="{00000000-0005-0000-0000-0000D4170000}"/>
    <cellStyle name="Título 6" xfId="1029" xr:uid="{00000000-0005-0000-0000-0000D5170000}"/>
    <cellStyle name="Título 6 2" xfId="2250" xr:uid="{00000000-0005-0000-0000-0000D6170000}"/>
    <cellStyle name="Título 6 3" xfId="4121" xr:uid="{00000000-0005-0000-0000-0000D7170000}"/>
    <cellStyle name="Título 6_Income statement" xfId="1500" xr:uid="{00000000-0005-0000-0000-0000D8170000}"/>
    <cellStyle name="Título 7" xfId="1030" xr:uid="{00000000-0005-0000-0000-0000D9170000}"/>
    <cellStyle name="Título 7 2" xfId="2251" xr:uid="{00000000-0005-0000-0000-0000DA170000}"/>
    <cellStyle name="Título 7 3" xfId="4122" xr:uid="{00000000-0005-0000-0000-0000DB170000}"/>
    <cellStyle name="Título 7_Income statement" xfId="1501" xr:uid="{00000000-0005-0000-0000-0000DC170000}"/>
    <cellStyle name="Título 8" xfId="1031" xr:uid="{00000000-0005-0000-0000-0000DD170000}"/>
    <cellStyle name="Título 8 2" xfId="2252" xr:uid="{00000000-0005-0000-0000-0000DE170000}"/>
    <cellStyle name="Título 8 3" xfId="4123" xr:uid="{00000000-0005-0000-0000-0000DF170000}"/>
    <cellStyle name="Título 8_Income statement" xfId="1502" xr:uid="{00000000-0005-0000-0000-0000E0170000}"/>
    <cellStyle name="Título 9" xfId="1032" xr:uid="{00000000-0005-0000-0000-0000E1170000}"/>
    <cellStyle name="Título 9 2" xfId="2253" xr:uid="{00000000-0005-0000-0000-0000E2170000}"/>
    <cellStyle name="Título 9 3" xfId="4124" xr:uid="{00000000-0005-0000-0000-0000E3170000}"/>
    <cellStyle name="Título 9_Income statement" xfId="1503" xr:uid="{00000000-0005-0000-0000-0000E4170000}"/>
    <cellStyle name="Titulo1" xfId="1033" xr:uid="{00000000-0005-0000-0000-0000E5170000}"/>
    <cellStyle name="Titulo2" xfId="1034" xr:uid="{00000000-0005-0000-0000-0000E6170000}"/>
    <cellStyle name="Todos" xfId="1035" xr:uid="{00000000-0005-0000-0000-0000E7170000}"/>
    <cellStyle name="TopGrey" xfId="1036" xr:uid="{00000000-0005-0000-0000-0000E8170000}"/>
    <cellStyle name="TopGrey 2" xfId="2254" xr:uid="{00000000-0005-0000-0000-0000E9170000}"/>
    <cellStyle name="TopGrey 2 2" xfId="4126" xr:uid="{00000000-0005-0000-0000-0000EA170000}"/>
    <cellStyle name="TopGrey 3" xfId="4127" xr:uid="{00000000-0005-0000-0000-0000EB170000}"/>
    <cellStyle name="TopGrey 4" xfId="4128" xr:uid="{00000000-0005-0000-0000-0000EC170000}"/>
    <cellStyle name="TopGrey 5" xfId="4125" xr:uid="{00000000-0005-0000-0000-0000ED170000}"/>
    <cellStyle name="TopGrey_Plan2" xfId="4129" xr:uid="{00000000-0005-0000-0000-0000EE170000}"/>
    <cellStyle name="Total" xfId="10" builtinId="25" customBuiltin="1"/>
    <cellStyle name="Total 2" xfId="325" xr:uid="{00000000-0005-0000-0000-0000F0170000}"/>
    <cellStyle name="Total 2 10" xfId="4130" xr:uid="{00000000-0005-0000-0000-0000F1170000}"/>
    <cellStyle name="Total 2 2" xfId="1037" xr:uid="{00000000-0005-0000-0000-0000F2170000}"/>
    <cellStyle name="Total 2 2 2" xfId="2255" xr:uid="{00000000-0005-0000-0000-0000F3170000}"/>
    <cellStyle name="Total 2 2 2 2" xfId="4133" xr:uid="{00000000-0005-0000-0000-0000F4170000}"/>
    <cellStyle name="Total 2 2 2 2 2" xfId="4982" xr:uid="{00000000-0005-0000-0000-0000F5170000}"/>
    <cellStyle name="Total 2 2 2 3" xfId="4134" xr:uid="{00000000-0005-0000-0000-0000F6170000}"/>
    <cellStyle name="Total 2 2 2 3 2" xfId="4983" xr:uid="{00000000-0005-0000-0000-0000F7170000}"/>
    <cellStyle name="Total 2 2 2 4" xfId="4135" xr:uid="{00000000-0005-0000-0000-0000F8170000}"/>
    <cellStyle name="Total 2 2 2 4 2" xfId="4984" xr:uid="{00000000-0005-0000-0000-0000F9170000}"/>
    <cellStyle name="Total 2 2 2 5" xfId="4136" xr:uid="{00000000-0005-0000-0000-0000FA170000}"/>
    <cellStyle name="Total 2 2 2 6" xfId="4132" xr:uid="{00000000-0005-0000-0000-0000FB170000}"/>
    <cellStyle name="Total 2 2 3" xfId="4137" xr:uid="{00000000-0005-0000-0000-0000FC170000}"/>
    <cellStyle name="Total 2 2 3 2" xfId="4985" xr:uid="{00000000-0005-0000-0000-0000FD170000}"/>
    <cellStyle name="Total 2 2 4" xfId="4138" xr:uid="{00000000-0005-0000-0000-0000FE170000}"/>
    <cellStyle name="Total 2 2 4 2" xfId="4986" xr:uid="{00000000-0005-0000-0000-0000FF170000}"/>
    <cellStyle name="Total 2 2 5" xfId="4139" xr:uid="{00000000-0005-0000-0000-000000180000}"/>
    <cellStyle name="Total 2 2 5 2" xfId="4987" xr:uid="{00000000-0005-0000-0000-000001180000}"/>
    <cellStyle name="Total 2 2 6" xfId="4140" xr:uid="{00000000-0005-0000-0000-000002180000}"/>
    <cellStyle name="Total 2 2 7" xfId="4131" xr:uid="{00000000-0005-0000-0000-000003180000}"/>
    <cellStyle name="Total 2 3" xfId="1758" xr:uid="{00000000-0005-0000-0000-000004180000}"/>
    <cellStyle name="Total 2 3 2" xfId="4141" xr:uid="{00000000-0005-0000-0000-000005180000}"/>
    <cellStyle name="Total 2 4" xfId="4142" xr:uid="{00000000-0005-0000-0000-000006180000}"/>
    <cellStyle name="Total 2 4 2" xfId="4143" xr:uid="{00000000-0005-0000-0000-000007180000}"/>
    <cellStyle name="Total 2 4 3" xfId="4988" xr:uid="{00000000-0005-0000-0000-000008180000}"/>
    <cellStyle name="Total 2 4_Plan2" xfId="4144" xr:uid="{00000000-0005-0000-0000-000009180000}"/>
    <cellStyle name="Total 2 5" xfId="4145" xr:uid="{00000000-0005-0000-0000-00000A180000}"/>
    <cellStyle name="Total 2 6" xfId="4146" xr:uid="{00000000-0005-0000-0000-00000B180000}"/>
    <cellStyle name="Total 2 6 2" xfId="4989" xr:uid="{00000000-0005-0000-0000-00000C180000}"/>
    <cellStyle name="Total 2 7" xfId="4147" xr:uid="{00000000-0005-0000-0000-00000D180000}"/>
    <cellStyle name="Total 2 7 2" xfId="4990" xr:uid="{00000000-0005-0000-0000-00000E180000}"/>
    <cellStyle name="Total 2 8" xfId="4148" xr:uid="{00000000-0005-0000-0000-00000F180000}"/>
    <cellStyle name="Total 2 8 2" xfId="4991" xr:uid="{00000000-0005-0000-0000-000010180000}"/>
    <cellStyle name="Total 2 9" xfId="4149" xr:uid="{00000000-0005-0000-0000-000011180000}"/>
    <cellStyle name="Total 2_Plan2" xfId="4150" xr:uid="{00000000-0005-0000-0000-000012180000}"/>
    <cellStyle name="Total 3" xfId="1038" xr:uid="{00000000-0005-0000-0000-000013180000}"/>
    <cellStyle name="Total 3 2" xfId="2256" xr:uid="{00000000-0005-0000-0000-000014180000}"/>
    <cellStyle name="Total 3 3" xfId="4151" xr:uid="{00000000-0005-0000-0000-000015180000}"/>
    <cellStyle name="Total 3_Income statement" xfId="1504" xr:uid="{00000000-0005-0000-0000-000016180000}"/>
    <cellStyle name="Total 4" xfId="1039" xr:uid="{00000000-0005-0000-0000-000017180000}"/>
    <cellStyle name="Total 4 2" xfId="2257" xr:uid="{00000000-0005-0000-0000-000018180000}"/>
    <cellStyle name="Total 4 3" xfId="4152" xr:uid="{00000000-0005-0000-0000-000019180000}"/>
    <cellStyle name="Total 4_Income statement" xfId="1505" xr:uid="{00000000-0005-0000-0000-00001A180000}"/>
    <cellStyle name="Total 5" xfId="1040" xr:uid="{00000000-0005-0000-0000-00001B180000}"/>
    <cellStyle name="Total 5 2" xfId="2258" xr:uid="{00000000-0005-0000-0000-00001C180000}"/>
    <cellStyle name="Total 5 3" xfId="4153" xr:uid="{00000000-0005-0000-0000-00001D180000}"/>
    <cellStyle name="Total 5_Income statement" xfId="1506" xr:uid="{00000000-0005-0000-0000-00001E180000}"/>
    <cellStyle name="Total 6" xfId="1041" xr:uid="{00000000-0005-0000-0000-00001F180000}"/>
    <cellStyle name="Total 6 2" xfId="2259" xr:uid="{00000000-0005-0000-0000-000020180000}"/>
    <cellStyle name="Total 6 3" xfId="4154" xr:uid="{00000000-0005-0000-0000-000021180000}"/>
    <cellStyle name="Total 6_Income statement" xfId="1507" xr:uid="{00000000-0005-0000-0000-000022180000}"/>
    <cellStyle name="Total 7" xfId="1525" xr:uid="{00000000-0005-0000-0000-000023180000}"/>
    <cellStyle name="Total 7 2" xfId="5076" xr:uid="{00000000-0005-0000-0000-000024180000}"/>
    <cellStyle name="Total 8" xfId="4197" xr:uid="{00000000-0005-0000-0000-000025180000}"/>
    <cellStyle name="ú" xfId="1042" xr:uid="{00000000-0005-0000-0000-000026180000}"/>
    <cellStyle name="ú 2" xfId="2260" xr:uid="{00000000-0005-0000-0000-000027180000}"/>
    <cellStyle name="ú 3" xfId="4155" xr:uid="{00000000-0005-0000-0000-000028180000}"/>
    <cellStyle name="Undefiniert" xfId="1043" xr:uid="{00000000-0005-0000-0000-000029180000}"/>
    <cellStyle name="Undefiniert 2" xfId="2261" xr:uid="{00000000-0005-0000-0000-00002A180000}"/>
    <cellStyle name="Undefiniert 3" xfId="4156" xr:uid="{00000000-0005-0000-0000-00002B180000}"/>
    <cellStyle name="UNIDAGSCode" xfId="1044" xr:uid="{00000000-0005-0000-0000-00002C180000}"/>
    <cellStyle name="UNIDAGSCode2" xfId="1045" xr:uid="{00000000-0005-0000-0000-00002D180000}"/>
    <cellStyle name="UNIDAGSCode2 2" xfId="4157" xr:uid="{00000000-0005-0000-0000-00002E180000}"/>
    <cellStyle name="UNIDAGSCode2 2 2" xfId="4158" xr:uid="{00000000-0005-0000-0000-00002F180000}"/>
    <cellStyle name="UNIDAGSCode2 2 2 2" xfId="4992" xr:uid="{00000000-0005-0000-0000-000030180000}"/>
    <cellStyle name="UNIDAGSCode2 2 2 2 2" xfId="5166" xr:uid="{00000000-0005-0000-0000-000031180000}"/>
    <cellStyle name="UNIDAGSCode2 2 2 2 3" xfId="5144" xr:uid="{00000000-0005-0000-0000-000032180000}"/>
    <cellStyle name="UNIDAGSCode2 2 2 3" xfId="5155" xr:uid="{00000000-0005-0000-0000-000033180000}"/>
    <cellStyle name="UNIDAGSCode2 2 2 4" xfId="5051" xr:uid="{00000000-0005-0000-0000-000034180000}"/>
    <cellStyle name="UNIDAGSCode2 2 3" xfId="4159" xr:uid="{00000000-0005-0000-0000-000035180000}"/>
    <cellStyle name="UNIDAGSCode2 2 3 2" xfId="4993" xr:uid="{00000000-0005-0000-0000-000036180000}"/>
    <cellStyle name="UNIDAGSCode2 2 3 2 2" xfId="5167" xr:uid="{00000000-0005-0000-0000-000037180000}"/>
    <cellStyle name="UNIDAGSCode2 2 3 2 3" xfId="5145" xr:uid="{00000000-0005-0000-0000-000038180000}"/>
    <cellStyle name="UNIDAGSCode2 2 3 3" xfId="5156" xr:uid="{00000000-0005-0000-0000-000039180000}"/>
    <cellStyle name="UNIDAGSCode2 2 3 4" xfId="5052" xr:uid="{00000000-0005-0000-0000-00003A180000}"/>
    <cellStyle name="UNIDAGSCode2 2 4" xfId="4160" xr:uid="{00000000-0005-0000-0000-00003B180000}"/>
    <cellStyle name="UNIDAGSCode2 2 4 2" xfId="4994" xr:uid="{00000000-0005-0000-0000-00003C180000}"/>
    <cellStyle name="UNIDAGSCode2 2 4 2 2" xfId="5168" xr:uid="{00000000-0005-0000-0000-00003D180000}"/>
    <cellStyle name="UNIDAGSCode2 2 4 2 3" xfId="5146" xr:uid="{00000000-0005-0000-0000-00003E180000}"/>
    <cellStyle name="UNIDAGSCode2 2 4 3" xfId="5157" xr:uid="{00000000-0005-0000-0000-00003F180000}"/>
    <cellStyle name="UNIDAGSCode2 2 4 4" xfId="5053" xr:uid="{00000000-0005-0000-0000-000040180000}"/>
    <cellStyle name="UNIDAGSCode2 2 5" xfId="4161" xr:uid="{00000000-0005-0000-0000-000041180000}"/>
    <cellStyle name="UNIDAGSCode2 2 5 2" xfId="5158" xr:uid="{00000000-0005-0000-0000-000042180000}"/>
    <cellStyle name="UNIDAGSCode2 2 5 3" xfId="5054" xr:uid="{00000000-0005-0000-0000-000043180000}"/>
    <cellStyle name="UNIDAGSCode2 2 6" xfId="5154" xr:uid="{00000000-0005-0000-0000-000044180000}"/>
    <cellStyle name="UNIDAGSCode2 2 7" xfId="5050" xr:uid="{00000000-0005-0000-0000-000045180000}"/>
    <cellStyle name="UNIDAGSCode2 3" xfId="4162" xr:uid="{00000000-0005-0000-0000-000046180000}"/>
    <cellStyle name="UNIDAGSCode2 3 2" xfId="4163" xr:uid="{00000000-0005-0000-0000-000047180000}"/>
    <cellStyle name="UNIDAGSCode2 3 2 2" xfId="4995" xr:uid="{00000000-0005-0000-0000-000048180000}"/>
    <cellStyle name="UNIDAGSCode2 3 2 2 2" xfId="5169" xr:uid="{00000000-0005-0000-0000-000049180000}"/>
    <cellStyle name="UNIDAGSCode2 3 2 2 3" xfId="5147" xr:uid="{00000000-0005-0000-0000-00004A180000}"/>
    <cellStyle name="UNIDAGSCode2 3 2 3" xfId="5160" xr:uid="{00000000-0005-0000-0000-00004B180000}"/>
    <cellStyle name="UNIDAGSCode2 3 2 4" xfId="5056" xr:uid="{00000000-0005-0000-0000-00004C180000}"/>
    <cellStyle name="UNIDAGSCode2 3 3" xfId="4164" xr:uid="{00000000-0005-0000-0000-00004D180000}"/>
    <cellStyle name="UNIDAGSCode2 3 3 2" xfId="4996" xr:uid="{00000000-0005-0000-0000-00004E180000}"/>
    <cellStyle name="UNIDAGSCode2 3 3 2 2" xfId="5170" xr:uid="{00000000-0005-0000-0000-00004F180000}"/>
    <cellStyle name="UNIDAGSCode2 3 3 2 3" xfId="5148" xr:uid="{00000000-0005-0000-0000-000050180000}"/>
    <cellStyle name="UNIDAGSCode2 3 3 3" xfId="5161" xr:uid="{00000000-0005-0000-0000-000051180000}"/>
    <cellStyle name="UNIDAGSCode2 3 3 4" xfId="5057" xr:uid="{00000000-0005-0000-0000-000052180000}"/>
    <cellStyle name="UNIDAGSCode2 3 4" xfId="4997" xr:uid="{00000000-0005-0000-0000-000053180000}"/>
    <cellStyle name="UNIDAGSCode2 3 4 2" xfId="5171" xr:uid="{00000000-0005-0000-0000-000054180000}"/>
    <cellStyle name="UNIDAGSCode2 3 4 3" xfId="5149" xr:uid="{00000000-0005-0000-0000-000055180000}"/>
    <cellStyle name="UNIDAGSCode2 3 5" xfId="5159" xr:uid="{00000000-0005-0000-0000-000056180000}"/>
    <cellStyle name="UNIDAGSCode2 3 6" xfId="5055" xr:uid="{00000000-0005-0000-0000-000057180000}"/>
    <cellStyle name="UNIDAGSCode2 4" xfId="4165" xr:uid="{00000000-0005-0000-0000-000058180000}"/>
    <cellStyle name="UNIDAGSCode2 4 2" xfId="4998" xr:uid="{00000000-0005-0000-0000-000059180000}"/>
    <cellStyle name="UNIDAGSCode2 4 2 2" xfId="5172" xr:uid="{00000000-0005-0000-0000-00005A180000}"/>
    <cellStyle name="UNIDAGSCode2 4 2 3" xfId="5150" xr:uid="{00000000-0005-0000-0000-00005B180000}"/>
    <cellStyle name="UNIDAGSCode2 4 3" xfId="5162" xr:uid="{00000000-0005-0000-0000-00005C180000}"/>
    <cellStyle name="UNIDAGSCode2 4 4" xfId="5058" xr:uid="{00000000-0005-0000-0000-00005D180000}"/>
    <cellStyle name="UNIDAGSCode2 5" xfId="4166" xr:uid="{00000000-0005-0000-0000-00005E180000}"/>
    <cellStyle name="UNIDAGSCode2 5 2" xfId="4999" xr:uid="{00000000-0005-0000-0000-00005F180000}"/>
    <cellStyle name="UNIDAGSCode2 5 2 2" xfId="5173" xr:uid="{00000000-0005-0000-0000-000060180000}"/>
    <cellStyle name="UNIDAGSCode2 5 2 3" xfId="5151" xr:uid="{00000000-0005-0000-0000-000061180000}"/>
    <cellStyle name="UNIDAGSCode2 5 3" xfId="5163" xr:uid="{00000000-0005-0000-0000-000062180000}"/>
    <cellStyle name="UNIDAGSCode2 5 4" xfId="5059" xr:uid="{00000000-0005-0000-0000-000063180000}"/>
    <cellStyle name="UNIDAGSCode2 6" xfId="4167" xr:uid="{00000000-0005-0000-0000-000064180000}"/>
    <cellStyle name="UNIDAGSCode2 6 2" xfId="5000" xr:uid="{00000000-0005-0000-0000-000065180000}"/>
    <cellStyle name="UNIDAGSCode2 6 2 2" xfId="5174" xr:uid="{00000000-0005-0000-0000-000066180000}"/>
    <cellStyle name="UNIDAGSCode2 6 2 3" xfId="5152" xr:uid="{00000000-0005-0000-0000-000067180000}"/>
    <cellStyle name="UNIDAGSCode2 6 3" xfId="5164" xr:uid="{00000000-0005-0000-0000-000068180000}"/>
    <cellStyle name="UNIDAGSCode2 6 4" xfId="5060" xr:uid="{00000000-0005-0000-0000-000069180000}"/>
    <cellStyle name="UNIDAGSCode2 7" xfId="4168" xr:uid="{00000000-0005-0000-0000-00006A180000}"/>
    <cellStyle name="UNIDAGSCode2 7 2" xfId="5165" xr:uid="{00000000-0005-0000-0000-00006B180000}"/>
    <cellStyle name="UNIDAGSCode2 7 3" xfId="5061" xr:uid="{00000000-0005-0000-0000-00006C180000}"/>
    <cellStyle name="UNIDAGSCode2 8" xfId="5153" xr:uid="{00000000-0005-0000-0000-00006D180000}"/>
    <cellStyle name="UNIDAGSCode2 9" xfId="5049" xr:uid="{00000000-0005-0000-0000-00006E180000}"/>
    <cellStyle name="UNIDAGSCurrency" xfId="1046" xr:uid="{00000000-0005-0000-0000-00006F180000}"/>
    <cellStyle name="UNIDAGSDate" xfId="1047" xr:uid="{00000000-0005-0000-0000-000070180000}"/>
    <cellStyle name="UNIDAGSPercent" xfId="1048" xr:uid="{00000000-0005-0000-0000-000071180000}"/>
    <cellStyle name="UNIDAGSPercent2" xfId="1049" xr:uid="{00000000-0005-0000-0000-000072180000}"/>
    <cellStyle name="Update" xfId="1050" xr:uid="{00000000-0005-0000-0000-000073180000}"/>
    <cellStyle name="Update 2" xfId="2262" xr:uid="{00000000-0005-0000-0000-000074180000}"/>
    <cellStyle name="Update 3" xfId="4169" xr:uid="{00000000-0005-0000-0000-000075180000}"/>
    <cellStyle name="Valuta (0)_ cellular Costs" xfId="1051" xr:uid="{00000000-0005-0000-0000-000076180000}"/>
    <cellStyle name="Valuta_ cellular Costs" xfId="1052" xr:uid="{00000000-0005-0000-0000-000077180000}"/>
    <cellStyle name="Vírgula" xfId="6309" builtinId="3"/>
    <cellStyle name="Vírgula 2" xfId="1053" xr:uid="{00000000-0005-0000-0000-000079180000}"/>
    <cellStyle name="Vírgula 2 2" xfId="2421" xr:uid="{00000000-0005-0000-0000-00007A180000}"/>
    <cellStyle name="Vírgula 2 2 2" xfId="4171" xr:uid="{00000000-0005-0000-0000-00007B180000}"/>
    <cellStyle name="Vírgula 2 2 2 2" xfId="6013" xr:uid="{00000000-0005-0000-0000-00007C180000}"/>
    <cellStyle name="Vírgula 2 2 3" xfId="5860" xr:uid="{00000000-0005-0000-0000-00007D180000}"/>
    <cellStyle name="Vírgula 2 3" xfId="4172" xr:uid="{00000000-0005-0000-0000-00007E180000}"/>
    <cellStyle name="Vírgula 2 3 2" xfId="6014" xr:uid="{00000000-0005-0000-0000-00007F180000}"/>
    <cellStyle name="Vírgula 2 4" xfId="4180" xr:uid="{00000000-0005-0000-0000-000080180000}"/>
    <cellStyle name="Vírgula 2 4 2" xfId="6018" xr:uid="{00000000-0005-0000-0000-000081180000}"/>
    <cellStyle name="Vírgula 2 5" xfId="4170" xr:uid="{00000000-0005-0000-0000-000082180000}"/>
    <cellStyle name="Vírgula 2 5 2" xfId="6012" xr:uid="{00000000-0005-0000-0000-000083180000}"/>
    <cellStyle name="Vírgula 2_Plan2" xfId="4173" xr:uid="{00000000-0005-0000-0000-000084180000}"/>
    <cellStyle name="Vírgula 3" xfId="1054" xr:uid="{00000000-0005-0000-0000-000085180000}"/>
    <cellStyle name="Vírgula 3 2" xfId="1055" xr:uid="{00000000-0005-0000-0000-000086180000}"/>
    <cellStyle name="Vírgula 3 2 2" xfId="5650" xr:uid="{00000000-0005-0000-0000-000087180000}"/>
    <cellStyle name="Vírgula 3 3" xfId="4174" xr:uid="{00000000-0005-0000-0000-000088180000}"/>
    <cellStyle name="Vírgula 3 3 2" xfId="6015" xr:uid="{00000000-0005-0000-0000-000089180000}"/>
    <cellStyle name="Vírgula 4" xfId="4175" xr:uid="{00000000-0005-0000-0000-00008A180000}"/>
    <cellStyle name="Vírgula 4 2" xfId="6016" xr:uid="{00000000-0005-0000-0000-00008B180000}"/>
    <cellStyle name="Vírgula 5" xfId="5001" xr:uid="{00000000-0005-0000-0000-00008C180000}"/>
    <cellStyle name="Vírgula 5 2" xfId="6080" xr:uid="{00000000-0005-0000-0000-00008D180000}"/>
    <cellStyle name="Vírgula 6" xfId="5457" xr:uid="{00000000-0005-0000-0000-00008E180000}"/>
    <cellStyle name="Vírgula0" xfId="1056" xr:uid="{00000000-0005-0000-0000-00008F180000}"/>
    <cellStyle name="Währung [0]_Compiling Utility Macros" xfId="1057" xr:uid="{00000000-0005-0000-0000-000090180000}"/>
    <cellStyle name="Währung_Compiling Utility Macros" xfId="1058" xr:uid="{00000000-0005-0000-0000-000091180000}"/>
    <cellStyle name="Warning Text 2" xfId="2265" xr:uid="{00000000-0005-0000-0000-000092180000}"/>
    <cellStyle name="Warning Text 3" xfId="4176" xr:uid="{00000000-0005-0000-0000-000093180000}"/>
    <cellStyle name="Денежный [0]_18.04" xfId="1060" xr:uid="{00000000-0005-0000-0000-000094180000}"/>
    <cellStyle name="Денежный_18.04" xfId="1061" xr:uid="{00000000-0005-0000-0000-000095180000}"/>
    <cellStyle name="Обычный_3Com" xfId="1062" xr:uid="{00000000-0005-0000-0000-000096180000}"/>
    <cellStyle name="Тысячи [0]_3Com" xfId="1063" xr:uid="{00000000-0005-0000-0000-000097180000}"/>
    <cellStyle name="Тысячи_3Com" xfId="1064" xr:uid="{00000000-0005-0000-0000-000098180000}"/>
    <cellStyle name="Финансовый [0]_18.04" xfId="1065" xr:uid="{00000000-0005-0000-0000-000099180000}"/>
    <cellStyle name="Финансовый_18.04" xfId="1066" xr:uid="{00000000-0005-0000-0000-00009A180000}"/>
    <cellStyle name="千位分隔[0]_BOOK1" xfId="1067" xr:uid="{00000000-0005-0000-0000-00009B180000}"/>
    <cellStyle name="千位分隔_BOOK1" xfId="1068" xr:uid="{00000000-0005-0000-0000-00009C180000}"/>
    <cellStyle name="常规_BOOK1" xfId="1069" xr:uid="{00000000-0005-0000-0000-00009D180000}"/>
    <cellStyle name="归盒啦_95" xfId="1070" xr:uid="{00000000-0005-0000-0000-00009E180000}"/>
    <cellStyle name="烹拳 [0]_4瞒俊辑 柯 5瞒" xfId="1071" xr:uid="{00000000-0005-0000-0000-00009F180000}"/>
    <cellStyle name="烹拳_4瞒俊辑 柯 5瞒" xfId="1072" xr:uid="{00000000-0005-0000-0000-0000A0180000}"/>
    <cellStyle name="货币[0]_BOOK1" xfId="1073" xr:uid="{00000000-0005-0000-0000-0000A1180000}"/>
    <cellStyle name="货币_BOOK1" xfId="1074" xr:uid="{00000000-0005-0000-0000-0000A2180000}"/>
    <cellStyle name="钎霖_3八脚没" xfId="1075" xr:uid="{00000000-0005-0000-0000-0000A3180000}"/>
    <cellStyle name="霓付 [0]_4瞒俊辑 柯 5瞒" xfId="1076" xr:uid="{00000000-0005-0000-0000-0000A4180000}"/>
    <cellStyle name="霓付_4瞒俊辑 柯 5瞒" xfId="1077" xr:uid="{00000000-0005-0000-0000-0000A5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P&amp;L Conso ex. GasSt pre IFRS16'!A1"/><Relationship Id="rId3" Type="http://schemas.openxmlformats.org/officeDocument/2006/relationships/hyperlink" Target="#Indebtedness!A1"/><Relationship Id="rId7" Type="http://schemas.openxmlformats.org/officeDocument/2006/relationships/image" Target="../media/image2.jpeg"/><Relationship Id="rId12" Type="http://schemas.openxmlformats.org/officeDocument/2006/relationships/hyperlink" Target="#'Gross Revenue by Banner'!A1"/><Relationship Id="rId2" Type="http://schemas.openxmlformats.org/officeDocument/2006/relationships/hyperlink" Target="#'BS - Consolidated'!A1"/><Relationship Id="rId1" Type="http://schemas.openxmlformats.org/officeDocument/2006/relationships/hyperlink" Target="#'P&amp;L Conso excl. Postos'!A1"/><Relationship Id="rId6" Type="http://schemas.openxmlformats.org/officeDocument/2006/relationships/hyperlink" Target="#Store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Fundamentals and Spreadsheets</a:t>
          </a:r>
        </a:p>
      </xdr:txBody>
    </xdr:sp>
    <xdr:clientData/>
  </xdr:twoCellAnchor>
  <xdr:twoCellAnchor>
    <xdr:from>
      <xdr:col>0</xdr:col>
      <xdr:colOff>205317</xdr:colOff>
      <xdr:row>6</xdr:row>
      <xdr:rowOff>57157</xdr:rowOff>
    </xdr:from>
    <xdr:to>
      <xdr:col>10</xdr:col>
      <xdr:colOff>510117</xdr:colOff>
      <xdr:row>7</xdr:row>
      <xdr:rowOff>118657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221324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6</xdr:row>
      <xdr:rowOff>46575</xdr:rowOff>
    </xdr:from>
    <xdr:to>
      <xdr:col>4</xdr:col>
      <xdr:colOff>215900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Income Statement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4351" y="1210742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Post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10</xdr:row>
      <xdr:rowOff>40225</xdr:rowOff>
    </xdr:from>
    <xdr:to>
      <xdr:col>5</xdr:col>
      <xdr:colOff>19050</xdr:colOff>
      <xdr:row>11</xdr:row>
      <xdr:rowOff>119600</xdr:rowOff>
    </xdr:to>
    <xdr:sp macro="" textlink="">
      <xdr:nvSpPr>
        <xdr:cNvPr id="9" name="CaixaDeTexto 8">
          <a:hlinkClick xmlns:r="http://schemas.openxmlformats.org/officeDocument/2006/relationships" r:id="rId2" tooltip="Balance Sheet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351" y="1966392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Balance Sheet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12</xdr:row>
      <xdr:rowOff>13769</xdr:rowOff>
    </xdr:from>
    <xdr:to>
      <xdr:col>4</xdr:col>
      <xdr:colOff>466725</xdr:colOff>
      <xdr:row>13</xdr:row>
      <xdr:rowOff>105844</xdr:rowOff>
    </xdr:to>
    <xdr:sp macro="" textlink="">
      <xdr:nvSpPr>
        <xdr:cNvPr id="11" name="CaixaDeTexto 10">
          <a:hlinkClick xmlns:r="http://schemas.openxmlformats.org/officeDocument/2006/relationships" r:id="rId3" tooltip="Indebtedness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14351" y="23209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Indebtedness</a:t>
          </a:r>
        </a:p>
      </xdr:txBody>
    </xdr:sp>
    <xdr:clientData/>
  </xdr:twoCellAnchor>
  <xdr:twoCellAnchor>
    <xdr:from>
      <xdr:col>2</xdr:col>
      <xdr:colOff>511176</xdr:colOff>
      <xdr:row>20</xdr:row>
      <xdr:rowOff>136262</xdr:rowOff>
    </xdr:from>
    <xdr:to>
      <xdr:col>8</xdr:col>
      <xdr:colOff>101601</xdr:colOff>
      <xdr:row>23</xdr:row>
      <xdr:rowOff>82287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843" y="3967429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Investor Relations</a:t>
          </a:r>
          <a:endParaRPr lang="pt-BR" sz="900" b="1" baseline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8</xdr:row>
      <xdr:rowOff>43401</xdr:rowOff>
    </xdr:from>
    <xdr:to>
      <xdr:col>10</xdr:col>
      <xdr:colOff>510117</xdr:colOff>
      <xdr:row>9</xdr:row>
      <xdr:rowOff>104901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58856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14</xdr:row>
      <xdr:rowOff>6362</xdr:rowOff>
    </xdr:from>
    <xdr:to>
      <xdr:col>10</xdr:col>
      <xdr:colOff>510117</xdr:colOff>
      <xdr:row>15</xdr:row>
      <xdr:rowOff>67862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269452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276229</xdr:colOff>
      <xdr:row>0</xdr:row>
      <xdr:rowOff>118537</xdr:rowOff>
    </xdr:from>
    <xdr:to>
      <xdr:col>2</xdr:col>
      <xdr:colOff>349252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9" y="118537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12</xdr:row>
      <xdr:rowOff>25410</xdr:rowOff>
    </xdr:from>
    <xdr:to>
      <xdr:col>10</xdr:col>
      <xdr:colOff>510117</xdr:colOff>
      <xdr:row>13</xdr:row>
      <xdr:rowOff>86910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3325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10</xdr:row>
      <xdr:rowOff>30702</xdr:rowOff>
    </xdr:from>
    <xdr:to>
      <xdr:col>10</xdr:col>
      <xdr:colOff>510117</xdr:colOff>
      <xdr:row>11</xdr:row>
      <xdr:rowOff>92202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19568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14</xdr:row>
      <xdr:rowOff>8477</xdr:rowOff>
    </xdr:from>
    <xdr:to>
      <xdr:col>4</xdr:col>
      <xdr:colOff>466725</xdr:colOff>
      <xdr:row>15</xdr:row>
      <xdr:rowOff>100552</xdr:rowOff>
    </xdr:to>
    <xdr:sp macro="" textlink="">
      <xdr:nvSpPr>
        <xdr:cNvPr id="35" name="CaixaDeTexto 34">
          <a:hlinkClick xmlns:r="http://schemas.openxmlformats.org/officeDocument/2006/relationships" r:id="rId5" tooltip="Investments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4351" y="269664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514351</xdr:colOff>
      <xdr:row>16</xdr:row>
      <xdr:rowOff>1069</xdr:rowOff>
    </xdr:from>
    <xdr:to>
      <xdr:col>4</xdr:col>
      <xdr:colOff>466725</xdr:colOff>
      <xdr:row>17</xdr:row>
      <xdr:rowOff>93144</xdr:rowOff>
    </xdr:to>
    <xdr:sp macro="" textlink="">
      <xdr:nvSpPr>
        <xdr:cNvPr id="36" name="CaixaDeTexto 35">
          <a:hlinkClick xmlns:r="http://schemas.openxmlformats.org/officeDocument/2006/relationships" r:id="rId6" tooltip="Store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4351" y="30702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Stores</a:t>
          </a:r>
        </a:p>
      </xdr:txBody>
    </xdr:sp>
    <xdr:clientData/>
  </xdr:twoCellAnchor>
  <xdr:twoCellAnchor editAs="oneCell">
    <xdr:from>
      <xdr:col>2</xdr:col>
      <xdr:colOff>486833</xdr:colOff>
      <xdr:row>24</xdr:row>
      <xdr:rowOff>42342</xdr:rowOff>
    </xdr:from>
    <xdr:to>
      <xdr:col>3</xdr:col>
      <xdr:colOff>417233</xdr:colOff>
      <xdr:row>26</xdr:row>
      <xdr:rowOff>24222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35509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142270</xdr:colOff>
      <xdr:row>24</xdr:row>
      <xdr:rowOff>42342</xdr:rowOff>
    </xdr:from>
    <xdr:to>
      <xdr:col>5</xdr:col>
      <xdr:colOff>72670</xdr:colOff>
      <xdr:row>26</xdr:row>
      <xdr:rowOff>24222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03" y="4635509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343960</xdr:colOff>
      <xdr:row>24</xdr:row>
      <xdr:rowOff>55782</xdr:rowOff>
    </xdr:from>
    <xdr:to>
      <xdr:col>8</xdr:col>
      <xdr:colOff>274359</xdr:colOff>
      <xdr:row>26</xdr:row>
      <xdr:rowOff>10782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93" y="4648949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411540</xdr:colOff>
      <xdr:row>24</xdr:row>
      <xdr:rowOff>43865</xdr:rowOff>
    </xdr:from>
    <xdr:to>
      <xdr:col>7</xdr:col>
      <xdr:colOff>5089</xdr:colOff>
      <xdr:row>26</xdr:row>
      <xdr:rowOff>22699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707" y="4637032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15</xdr:row>
      <xdr:rowOff>173302</xdr:rowOff>
    </xdr:from>
    <xdr:to>
      <xdr:col>10</xdr:col>
      <xdr:colOff>510117</xdr:colOff>
      <xdr:row>17</xdr:row>
      <xdr:rowOff>44302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5317" y="30519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17</xdr:row>
      <xdr:rowOff>168009</xdr:rowOff>
    </xdr:from>
    <xdr:to>
      <xdr:col>4</xdr:col>
      <xdr:colOff>466725</xdr:colOff>
      <xdr:row>19</xdr:row>
      <xdr:rowOff>69584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351" y="342767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Gross Revenue by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Banner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17</xdr:row>
      <xdr:rowOff>177536</xdr:rowOff>
    </xdr:from>
    <xdr:to>
      <xdr:col>10</xdr:col>
      <xdr:colOff>510117</xdr:colOff>
      <xdr:row>19</xdr:row>
      <xdr:rowOff>48536</xdr:rowOff>
    </xdr:to>
    <xdr:sp macro="" textlink="">
      <xdr:nvSpPr>
        <xdr:cNvPr id="30" name="Retângulo de cantos arredondados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05317" y="343720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8</xdr:row>
      <xdr:rowOff>19058</xdr:rowOff>
    </xdr:from>
    <xdr:to>
      <xdr:col>4</xdr:col>
      <xdr:colOff>215900</xdr:colOff>
      <xdr:row>9</xdr:row>
      <xdr:rowOff>98433</xdr:rowOff>
    </xdr:to>
    <xdr:sp macro="" textlink="">
      <xdr:nvSpPr>
        <xdr:cNvPr id="33" name="CaixaDeTexto 32">
          <a:hlinkClick xmlns:r="http://schemas.openxmlformats.org/officeDocument/2006/relationships" r:id="rId13" tooltip="Income Statement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4351" y="1564225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88902</xdr:colOff>
      <xdr:row>3</xdr:row>
      <xdr:rowOff>70908</xdr:rowOff>
    </xdr:from>
    <xdr:to>
      <xdr:col>2</xdr:col>
      <xdr:colOff>657228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777319" y="61065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180976</xdr:colOff>
      <xdr:row>1</xdr:row>
      <xdr:rowOff>119591</xdr:rowOff>
    </xdr:from>
    <xdr:to>
      <xdr:col>2</xdr:col>
      <xdr:colOff>559465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299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</xdr:row>
      <xdr:rowOff>92073</xdr:rowOff>
    </xdr:from>
    <xdr:to>
      <xdr:col>2</xdr:col>
      <xdr:colOff>657228</xdr:colOff>
      <xdr:row>4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777319" y="631823"/>
          <a:ext cx="568326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180976</xdr:colOff>
      <xdr:row>1</xdr:row>
      <xdr:rowOff>140756</xdr:rowOff>
    </xdr:from>
    <xdr:to>
      <xdr:col>2</xdr:col>
      <xdr:colOff>559465</xdr:colOff>
      <xdr:row>3</xdr:row>
      <xdr:rowOff>135387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32067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67731</xdr:colOff>
      <xdr:row>3</xdr:row>
      <xdr:rowOff>92074</xdr:rowOff>
    </xdr:from>
    <xdr:to>
      <xdr:col>2</xdr:col>
      <xdr:colOff>636057</xdr:colOff>
      <xdr:row>5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756148" y="631824"/>
          <a:ext cx="568326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159805</xdr:colOff>
      <xdr:row>1</xdr:row>
      <xdr:rowOff>140757</xdr:rowOff>
    </xdr:from>
    <xdr:to>
      <xdr:col>2</xdr:col>
      <xdr:colOff>538294</xdr:colOff>
      <xdr:row>3</xdr:row>
      <xdr:rowOff>135388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2" y="320674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51856</xdr:colOff>
      <xdr:row>3</xdr:row>
      <xdr:rowOff>44450</xdr:rowOff>
    </xdr:from>
    <xdr:to>
      <xdr:col>2</xdr:col>
      <xdr:colOff>620182</xdr:colOff>
      <xdr:row>5</xdr:row>
      <xdr:rowOff>30692</xdr:rowOff>
    </xdr:to>
    <xdr:sp macro="" textlink="">
      <xdr:nvSpPr>
        <xdr:cNvPr id="7" name="CaixaDeTexto 6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40273" y="584200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143930</xdr:colOff>
      <xdr:row>1</xdr:row>
      <xdr:rowOff>70908</xdr:rowOff>
    </xdr:from>
    <xdr:to>
      <xdr:col>2</xdr:col>
      <xdr:colOff>522419</xdr:colOff>
      <xdr:row>3</xdr:row>
      <xdr:rowOff>65539</xdr:rowOff>
    </xdr:to>
    <xdr:pic>
      <xdr:nvPicPr>
        <xdr:cNvPr id="8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47" y="2508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303001" y="288219"/>
          <a:ext cx="0" cy="516495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28576</xdr:rowOff>
    </xdr:from>
    <xdr:to>
      <xdr:col>2</xdr:col>
      <xdr:colOff>678393</xdr:colOff>
      <xdr:row>3</xdr:row>
      <xdr:rowOff>232833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97400" y="600076"/>
          <a:ext cx="568326" cy="204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202141</xdr:colOff>
      <xdr:row>1</xdr:row>
      <xdr:rowOff>87842</xdr:rowOff>
    </xdr:from>
    <xdr:to>
      <xdr:col>2</xdr:col>
      <xdr:colOff>580630</xdr:colOff>
      <xdr:row>3</xdr:row>
      <xdr:rowOff>82473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4" y="278342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1303001" y="288219"/>
          <a:ext cx="0" cy="516495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99487</xdr:colOff>
      <xdr:row>3</xdr:row>
      <xdr:rowOff>7409</xdr:rowOff>
    </xdr:from>
    <xdr:to>
      <xdr:col>2</xdr:col>
      <xdr:colOff>667813</xdr:colOff>
      <xdr:row>3</xdr:row>
      <xdr:rowOff>232834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4586820" y="578909"/>
          <a:ext cx="568326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191561</xdr:colOff>
      <xdr:row>1</xdr:row>
      <xdr:rowOff>66675</xdr:rowOff>
    </xdr:from>
    <xdr:to>
      <xdr:col>2</xdr:col>
      <xdr:colOff>570050</xdr:colOff>
      <xdr:row>3</xdr:row>
      <xdr:rowOff>61306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4" y="25717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46585</xdr:colOff>
      <xdr:row>3</xdr:row>
      <xdr:rowOff>39159</xdr:rowOff>
    </xdr:from>
    <xdr:to>
      <xdr:col>2</xdr:col>
      <xdr:colOff>538711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4703252" y="610659"/>
          <a:ext cx="4921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106910</xdr:colOff>
      <xdr:row>1</xdr:row>
      <xdr:rowOff>98425</xdr:rowOff>
    </xdr:from>
    <xdr:to>
      <xdr:col>2</xdr:col>
      <xdr:colOff>485399</xdr:colOff>
      <xdr:row>3</xdr:row>
      <xdr:rowOff>93056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577" y="28892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91078</xdr:colOff>
      <xdr:row>3</xdr:row>
      <xdr:rowOff>64558</xdr:rowOff>
    </xdr:from>
    <xdr:to>
      <xdr:col>2</xdr:col>
      <xdr:colOff>637179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01745" y="604308"/>
          <a:ext cx="546101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1170518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167277</xdr:colOff>
      <xdr:row>1</xdr:row>
      <xdr:rowOff>125941</xdr:rowOff>
    </xdr:from>
    <xdr:to>
      <xdr:col>2</xdr:col>
      <xdr:colOff>548941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7944" y="305858"/>
          <a:ext cx="3816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Investments</a:t>
          </a:r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35994</xdr:colOff>
      <xdr:row>3</xdr:row>
      <xdr:rowOff>17994</xdr:rowOff>
    </xdr:from>
    <xdr:to>
      <xdr:col>2</xdr:col>
      <xdr:colOff>566220</xdr:colOff>
      <xdr:row>3</xdr:row>
      <xdr:rowOff>211668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32161" y="589494"/>
          <a:ext cx="530226" cy="193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117485</xdr:colOff>
      <xdr:row>1</xdr:row>
      <xdr:rowOff>77259</xdr:rowOff>
    </xdr:from>
    <xdr:to>
      <xdr:col>2</xdr:col>
      <xdr:colOff>495974</xdr:colOff>
      <xdr:row>3</xdr:row>
      <xdr:rowOff>71890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65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1307043</xdr:colOff>
      <xdr:row>2</xdr:row>
      <xdr:rowOff>132291</xdr:rowOff>
    </xdr:from>
    <xdr:to>
      <xdr:col>1</xdr:col>
      <xdr:colOff>3079750</xdr:colOff>
      <xdr:row>4</xdr:row>
      <xdr:rowOff>30692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486960" y="513291"/>
          <a:ext cx="1772707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Pro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Forma Record</a:t>
          </a:r>
          <a:endParaRPr lang="pt-BR" sz="1400" b="1" strike="noStrike" baseline="30000">
            <a:solidFill>
              <a:srgbClr val="1F4E78"/>
            </a:solidFill>
            <a:latin typeface="+mn-lt"/>
          </a:endParaRP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3</xdr:row>
      <xdr:rowOff>47625</xdr:rowOff>
    </xdr:from>
    <xdr:to>
      <xdr:col>2</xdr:col>
      <xdr:colOff>603252</xdr:colOff>
      <xdr:row>4</xdr:row>
      <xdr:rowOff>10583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714750" y="619125"/>
          <a:ext cx="550335" cy="216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134414</xdr:colOff>
      <xdr:row>1</xdr:row>
      <xdr:rowOff>105833</xdr:rowOff>
    </xdr:from>
    <xdr:to>
      <xdr:col>2</xdr:col>
      <xdr:colOff>512903</xdr:colOff>
      <xdr:row>3</xdr:row>
      <xdr:rowOff>79297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7" y="29633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103771</xdr:colOff>
      <xdr:row>3</xdr:row>
      <xdr:rowOff>64558</xdr:rowOff>
    </xdr:from>
    <xdr:to>
      <xdr:col>2</xdr:col>
      <xdr:colOff>675272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14438" y="604308"/>
          <a:ext cx="571501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1170518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179970</xdr:colOff>
      <xdr:row>1</xdr:row>
      <xdr:rowOff>125941</xdr:rowOff>
    </xdr:from>
    <xdr:to>
      <xdr:col>2</xdr:col>
      <xdr:colOff>561634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637" y="305858"/>
          <a:ext cx="3816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1152525</xdr:colOff>
      <xdr:row>3</xdr:row>
      <xdr:rowOff>158917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91062</xdr:colOff>
      <xdr:row>3</xdr:row>
      <xdr:rowOff>28577</xdr:rowOff>
    </xdr:from>
    <xdr:to>
      <xdr:col>2</xdr:col>
      <xdr:colOff>662563</xdr:colOff>
      <xdr:row>3</xdr:row>
      <xdr:rowOff>211667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90062" y="568327"/>
          <a:ext cx="571501" cy="183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167261</xdr:colOff>
      <xdr:row>1</xdr:row>
      <xdr:rowOff>87842</xdr:rowOff>
    </xdr:from>
    <xdr:to>
      <xdr:col>2</xdr:col>
      <xdr:colOff>567975</xdr:colOff>
      <xdr:row>3</xdr:row>
      <xdr:rowOff>88823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261" y="267759"/>
          <a:ext cx="4007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83664</xdr:colOff>
      <xdr:row>3</xdr:row>
      <xdr:rowOff>39159</xdr:rowOff>
    </xdr:from>
    <xdr:to>
      <xdr:col>2</xdr:col>
      <xdr:colOff>569440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62581" y="578909"/>
          <a:ext cx="48577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159864</xdr:colOff>
      <xdr:row>1</xdr:row>
      <xdr:rowOff>101600</xdr:rowOff>
    </xdr:from>
    <xdr:to>
      <xdr:col>2</xdr:col>
      <xdr:colOff>516128</xdr:colOff>
      <xdr:row>3</xdr:row>
      <xdr:rowOff>93056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1" y="281517"/>
          <a:ext cx="35626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1187450</xdr:colOff>
      <xdr:row>3</xdr:row>
      <xdr:rowOff>145160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77261</xdr:colOff>
      <xdr:row>3</xdr:row>
      <xdr:rowOff>46568</xdr:rowOff>
    </xdr:from>
    <xdr:to>
      <xdr:col>2</xdr:col>
      <xdr:colOff>588437</xdr:colOff>
      <xdr:row>4</xdr:row>
      <xdr:rowOff>7409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32178" y="586318"/>
          <a:ext cx="51117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151542</xdr:colOff>
      <xdr:row>1</xdr:row>
      <xdr:rowOff>105834</xdr:rowOff>
    </xdr:from>
    <xdr:to>
      <xdr:col>2</xdr:col>
      <xdr:colOff>514156</xdr:colOff>
      <xdr:row>3</xdr:row>
      <xdr:rowOff>106815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6459" y="285751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1307044</xdr:colOff>
      <xdr:row>2</xdr:row>
      <xdr:rowOff>132291</xdr:rowOff>
    </xdr:from>
    <xdr:to>
      <xdr:col>1</xdr:col>
      <xdr:colOff>2741084</xdr:colOff>
      <xdr:row>4</xdr:row>
      <xdr:rowOff>30692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486961" y="513291"/>
          <a:ext cx="1434040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28623</xdr:colOff>
      <xdr:row>3</xdr:row>
      <xdr:rowOff>39159</xdr:rowOff>
    </xdr:from>
    <xdr:to>
      <xdr:col>2</xdr:col>
      <xdr:colOff>599065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29540" y="578909"/>
          <a:ext cx="570442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122814</xdr:colOff>
      <xdr:row>1</xdr:row>
      <xdr:rowOff>101600</xdr:rowOff>
    </xdr:from>
    <xdr:to>
      <xdr:col>2</xdr:col>
      <xdr:colOff>485428</xdr:colOff>
      <xdr:row>3</xdr:row>
      <xdr:rowOff>93056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731" y="281517"/>
          <a:ext cx="36261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Gross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Revenue by Banner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66676</xdr:colOff>
      <xdr:row>3</xdr:row>
      <xdr:rowOff>25400</xdr:rowOff>
    </xdr:from>
    <xdr:to>
      <xdr:col>2</xdr:col>
      <xdr:colOff>606427</xdr:colOff>
      <xdr:row>3</xdr:row>
      <xdr:rowOff>240241</xdr:rowOff>
    </xdr:to>
    <xdr:sp macro="" textlink="">
      <xdr:nvSpPr>
        <xdr:cNvPr id="8" name="CaixaDeTexto 7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945593" y="565150"/>
          <a:ext cx="539751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148167</xdr:colOff>
      <xdr:row>1</xdr:row>
      <xdr:rowOff>84666</xdr:rowOff>
    </xdr:from>
    <xdr:to>
      <xdr:col>2</xdr:col>
      <xdr:colOff>529831</xdr:colOff>
      <xdr:row>3</xdr:row>
      <xdr:rowOff>79297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084" y="264583"/>
          <a:ext cx="38166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67759</xdr:colOff>
      <xdr:row>3</xdr:row>
      <xdr:rowOff>70908</xdr:rowOff>
    </xdr:from>
    <xdr:to>
      <xdr:col>2</xdr:col>
      <xdr:colOff>636085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883599" y="61954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159833</xdr:colOff>
      <xdr:row>1</xdr:row>
      <xdr:rowOff>119591</xdr:rowOff>
    </xdr:from>
    <xdr:to>
      <xdr:col>2</xdr:col>
      <xdr:colOff>538322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673" y="302471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CON\WANDER\ESTIMAT\ESTMA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CONSOL"/>
      <sheetName val="Apur_IR_CS"/>
      <sheetName val="DRE_2014"/>
      <sheetName val="Database"/>
      <sheetName val="Variance Summary"/>
      <sheetName val="INFO"/>
      <sheetName val="Arrend."/>
      <sheetName val="O13"/>
      <sheetName val="Inputs"/>
      <sheetName val="Sheet1"/>
      <sheetName val="Passagem"/>
      <sheetName val="De Para"/>
      <sheetName val="TESTE_XLW"/>
      <sheetName val="Depositos_judiciais"/>
      <sheetName val="Variance_Summary"/>
      <sheetName val="Dados"/>
      <sheetName val="RECEITA"/>
      <sheetName val="Mercado"/>
      <sheetName val="101171"/>
      <sheetName val="RESPOSTA NESTLE"/>
      <sheetName val="Data"/>
      <sheetName val="CDI"/>
      <sheetName val="ELIM_FINANCEIRA"/>
      <sheetName val="GSI_1998"/>
      <sheetName val="Faturamento AMM"/>
      <sheetName val="Descrição Status"/>
      <sheetName val="T Bond e EMBI +"/>
      <sheetName val="TJLP e CDI"/>
      <sheetName val="Inflação"/>
      <sheetName val="Damodaran (Beta e ERP)"/>
      <sheetName val="bal12"/>
      <sheetName val="EOL"/>
      <sheetName val="EOL_1"/>
      <sheetName val="Resultados"/>
      <sheetName val="Mapa Comercial"/>
      <sheetName val="Lista Validação de Dados"/>
      <sheetName val="TRADUÇÃO"/>
      <sheetName val="Aux. Listbox"/>
      <sheetName val="GSA Matrix"/>
      <sheetName val="apoio"/>
      <sheetName val="Macro"/>
      <sheetName val="Data Table"/>
      <sheetName val="Graph"/>
      <sheetName val="Fluxo de Caixa"/>
      <sheetName val="E74_2001"/>
      <sheetName val="E74_2002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Tax Guide"/>
      <sheetName val="Size Premium"/>
      <sheetName val="DM Beta17"/>
      <sheetName val="MtM"/>
      <sheetName val="Solicitação de documentos"/>
      <sheetName val="Index (2)"/>
      <sheetName val="ABRASCE"/>
      <sheetName val="Inadimplência II"/>
      <sheetName val="FPP_PContas"/>
      <sheetName val="WACC VLT"/>
      <sheetName val="WACC GRU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apports"/>
      <sheetName val=""/>
      <sheetName val="Parâmetros"/>
      <sheetName val="AE Reference Sheet"/>
      <sheetName val="Categorias Abrasce (7)"/>
      <sheetName val="REALIZADO"/>
      <sheetName val="Reembolso"/>
      <sheetName val="Stand Abrasce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set96"/>
      <sheetName val="Premissas Gerais"/>
      <sheetName val="시산표"/>
      <sheetName val="2. Entity Names"/>
      <sheetName val="Gráficos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AE_Reference_Sheet"/>
      <sheetName val="Stand_Abrasce"/>
      <sheetName val="Categorias_Abrasce_(7)"/>
      <sheetName val="BEA Opened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cmi_sp"/>
    </sheetNames>
    <sheetDataSet>
      <sheetData sheetId="0" refreshError="1">
        <row r="4">
          <cell r="AR4">
            <v>0</v>
          </cell>
        </row>
        <row r="5">
          <cell r="AQ5">
            <v>35643</v>
          </cell>
        </row>
        <row r="6">
          <cell r="AQ6">
            <v>35646</v>
          </cell>
        </row>
        <row r="7">
          <cell r="AQ7">
            <v>35647</v>
          </cell>
        </row>
        <row r="8">
          <cell r="AQ8">
            <v>35648</v>
          </cell>
        </row>
        <row r="9">
          <cell r="AQ9">
            <v>35649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32">
          <cell r="B132">
            <v>42496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_"/>
      <sheetName val="Est"/>
      <sheetName val="GSI_1998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P17"/>
  <sheetViews>
    <sheetView showGridLines="0" showRowColHeaders="0" tabSelected="1" zoomScale="90" zoomScaleNormal="90" workbookViewId="0">
      <selection activeCell="B3" sqref="B3"/>
    </sheetView>
  </sheetViews>
  <sheetFormatPr defaultColWidth="9.1796875" defaultRowHeight="14.5"/>
  <sheetData>
    <row r="1" spans="1:16" ht="15" thickBot="1">
      <c r="A1" s="80"/>
    </row>
    <row r="2" spans="1:16" ht="15" thickTop="1"/>
    <row r="9" spans="1:16">
      <c r="B9" s="1"/>
    </row>
    <row r="10" spans="1:16">
      <c r="P10" t="s">
        <v>88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pageSetUpPr fitToPage="1"/>
  </sheetPr>
  <dimension ref="B1:N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4" ht="15">
      <c r="B6" s="28" t="s">
        <v>355</v>
      </c>
      <c r="C6" s="103">
        <v>2023</v>
      </c>
      <c r="D6" s="103" t="s">
        <v>344</v>
      </c>
      <c r="E6" s="103" t="s">
        <v>340</v>
      </c>
      <c r="F6" s="103" t="s">
        <v>339</v>
      </c>
      <c r="G6" s="103" t="s">
        <v>337</v>
      </c>
      <c r="H6" s="32">
        <v>2022</v>
      </c>
      <c r="I6" s="103" t="s">
        <v>375</v>
      </c>
      <c r="J6" s="103" t="s">
        <v>376</v>
      </c>
      <c r="K6" s="32" t="s">
        <v>377</v>
      </c>
      <c r="L6" s="32" t="s">
        <v>378</v>
      </c>
    </row>
    <row r="7" spans="2:14">
      <c r="B7" s="17" t="s">
        <v>95</v>
      </c>
      <c r="C7" s="18">
        <v>20617.295984414999</v>
      </c>
      <c r="D7" s="18">
        <v>5627.187139560001</v>
      </c>
      <c r="E7" s="18">
        <v>5092.1996498000362</v>
      </c>
      <c r="F7" s="18">
        <v>5061.8771243549609</v>
      </c>
      <c r="G7" s="18">
        <v>4836.032070700001</v>
      </c>
      <c r="H7" s="18">
        <v>18530.791861042733</v>
      </c>
      <c r="I7" s="18">
        <v>5295.1362525099585</v>
      </c>
      <c r="J7" s="18">
        <v>4631.7246448299484</v>
      </c>
      <c r="K7" s="18">
        <v>4414.561728883069</v>
      </c>
      <c r="L7" s="18">
        <v>4189.3692348197574</v>
      </c>
      <c r="N7" s="17"/>
    </row>
    <row r="8" spans="2:14">
      <c r="B8" s="17" t="s">
        <v>96</v>
      </c>
      <c r="C8" s="18">
        <v>19249.829632785</v>
      </c>
      <c r="D8" s="18">
        <v>5257.0520693699982</v>
      </c>
      <c r="E8" s="18">
        <v>4742.0346497300488</v>
      </c>
      <c r="F8" s="18">
        <v>4754.5317720049497</v>
      </c>
      <c r="G8" s="18">
        <v>4496.2111416800008</v>
      </c>
      <c r="H8" s="18">
        <v>17320.573938181551</v>
      </c>
      <c r="I8" s="18">
        <v>4899.8139019699511</v>
      </c>
      <c r="J8" s="18">
        <v>4322.6991985699906</v>
      </c>
      <c r="K8" s="18">
        <v>4188.0296949200238</v>
      </c>
      <c r="L8" s="18">
        <v>3910.0311427215865</v>
      </c>
      <c r="N8" s="17"/>
    </row>
    <row r="9" spans="2:14">
      <c r="B9" s="19" t="s">
        <v>97</v>
      </c>
      <c r="C9" s="20">
        <v>-14317.068231114501</v>
      </c>
      <c r="D9" s="20">
        <v>-3879.9111034500011</v>
      </c>
      <c r="E9" s="20">
        <v>-3521.2848365258792</v>
      </c>
      <c r="F9" s="20">
        <v>-3544.6417245944108</v>
      </c>
      <c r="G9" s="20">
        <v>-3371.23056654421</v>
      </c>
      <c r="H9" s="20">
        <v>-12923.075268986264</v>
      </c>
      <c r="I9" s="20">
        <v>-3766.1323001342589</v>
      </c>
      <c r="J9" s="20">
        <v>-3268.7274932921305</v>
      </c>
      <c r="K9" s="20">
        <v>-3048.137172092288</v>
      </c>
      <c r="L9" s="20">
        <v>-2840.0783034675869</v>
      </c>
      <c r="N9" s="19"/>
    </row>
    <row r="10" spans="2:14">
      <c r="B10" s="19" t="s">
        <v>98</v>
      </c>
      <c r="C10" s="20">
        <v>-115.65748507000001</v>
      </c>
      <c r="D10" s="20">
        <v>-28.397281200000009</v>
      </c>
      <c r="E10" s="20">
        <v>-29.681690719999999</v>
      </c>
      <c r="F10" s="20">
        <v>-28.75075257</v>
      </c>
      <c r="G10" s="20">
        <v>-28.82776058</v>
      </c>
      <c r="H10" s="20">
        <v>-95.969279709134995</v>
      </c>
      <c r="I10" s="20">
        <v>-26.937013639999989</v>
      </c>
      <c r="J10" s="20">
        <v>-26.324805090000005</v>
      </c>
      <c r="K10" s="20">
        <v>-24.790512475722089</v>
      </c>
      <c r="L10" s="20">
        <v>-17.916948503412911</v>
      </c>
      <c r="N10" s="19"/>
    </row>
    <row r="11" spans="2:14">
      <c r="B11" s="17" t="s">
        <v>99</v>
      </c>
      <c r="C11" s="18">
        <v>4817.1039166004994</v>
      </c>
      <c r="D11" s="18">
        <v>1348.7436847199972</v>
      </c>
      <c r="E11" s="18">
        <v>1191.0681224841696</v>
      </c>
      <c r="F11" s="18">
        <v>1181.1392948405389</v>
      </c>
      <c r="G11" s="18">
        <v>1096.1528145557909</v>
      </c>
      <c r="H11" s="18">
        <v>4301.5293894861525</v>
      </c>
      <c r="I11" s="18">
        <v>1106.7445881956921</v>
      </c>
      <c r="J11" s="18">
        <v>1027.6469001878602</v>
      </c>
      <c r="K11" s="18">
        <v>1115.1020103520136</v>
      </c>
      <c r="L11" s="18">
        <v>1052.0358907505868</v>
      </c>
      <c r="N11" s="17"/>
    </row>
    <row r="12" spans="2:14">
      <c r="B12" s="19" t="s">
        <v>100</v>
      </c>
      <c r="C12" s="20">
        <v>-3104.4554228300008</v>
      </c>
      <c r="D12" s="20">
        <v>-834.89069461000008</v>
      </c>
      <c r="E12" s="20">
        <v>-744.90206916000034</v>
      </c>
      <c r="F12" s="20">
        <v>-793.05937798000116</v>
      </c>
      <c r="G12" s="20">
        <v>-732.70288131999894</v>
      </c>
      <c r="H12" s="20">
        <v>-2698.5862073669</v>
      </c>
      <c r="I12" s="20">
        <v>-702.01592069888</v>
      </c>
      <c r="J12" s="20">
        <v>-668.14545104999991</v>
      </c>
      <c r="K12" s="20">
        <v>-697.18569326290708</v>
      </c>
      <c r="L12" s="20">
        <v>-631.23914235511302</v>
      </c>
      <c r="N12" s="19"/>
    </row>
    <row r="13" spans="2:14">
      <c r="B13" s="19" t="s">
        <v>101</v>
      </c>
      <c r="C13" s="20">
        <v>-573.61926686797506</v>
      </c>
      <c r="D13" s="20">
        <v>-153.25151696797502</v>
      </c>
      <c r="E13" s="20">
        <v>-155.44018771999998</v>
      </c>
      <c r="F13" s="20">
        <v>-133.30070375</v>
      </c>
      <c r="G13" s="20">
        <v>-130.52725819</v>
      </c>
      <c r="H13" s="20">
        <v>-597.183581815862</v>
      </c>
      <c r="I13" s="20">
        <v>-150.43325442999998</v>
      </c>
      <c r="J13" s="20">
        <v>-150.21119708586201</v>
      </c>
      <c r="K13" s="20">
        <v>-144.06629594999998</v>
      </c>
      <c r="L13" s="20">
        <v>-152.47283435</v>
      </c>
      <c r="N13" s="19"/>
    </row>
    <row r="14" spans="2:14">
      <c r="B14" s="17" t="s">
        <v>102</v>
      </c>
      <c r="C14" s="18">
        <v>-3678.0746896979758</v>
      </c>
      <c r="D14" s="18">
        <v>-988.1422115779751</v>
      </c>
      <c r="E14" s="18">
        <v>-900.34225688000038</v>
      </c>
      <c r="F14" s="18">
        <v>-926.36008173000118</v>
      </c>
      <c r="G14" s="18">
        <v>-863.23013950999893</v>
      </c>
      <c r="H14" s="18">
        <v>-3295.769789182762</v>
      </c>
      <c r="I14" s="18">
        <v>-852.44917512887992</v>
      </c>
      <c r="J14" s="18">
        <v>-818.35664813586186</v>
      </c>
      <c r="K14" s="18">
        <v>-841.25198921290712</v>
      </c>
      <c r="L14" s="18">
        <v>-783.71197670511299</v>
      </c>
      <c r="N14" s="17"/>
    </row>
    <row r="15" spans="2:14" ht="15">
      <c r="B15" s="19" t="s">
        <v>158</v>
      </c>
      <c r="C15" s="20">
        <v>767.62308956000015</v>
      </c>
      <c r="D15" s="20">
        <v>14.755236230000101</v>
      </c>
      <c r="E15" s="20">
        <v>816.74765826000009</v>
      </c>
      <c r="F15" s="20">
        <v>-26.453108089999976</v>
      </c>
      <c r="G15" s="20">
        <v>-37.426696840000027</v>
      </c>
      <c r="H15" s="20">
        <v>-204.67771875</v>
      </c>
      <c r="I15" s="20">
        <v>-44.738185899999998</v>
      </c>
      <c r="J15" s="20">
        <v>-38.880577380000005</v>
      </c>
      <c r="K15" s="20">
        <v>-59.324819929999997</v>
      </c>
      <c r="L15" s="20">
        <v>-61.734135540000004</v>
      </c>
      <c r="N15" s="19"/>
    </row>
    <row r="16" spans="2:14">
      <c r="B16" s="19" t="s">
        <v>103</v>
      </c>
      <c r="C16" s="20">
        <v>-213.48907056087089</v>
      </c>
      <c r="D16" s="20">
        <v>-89.368729213125008</v>
      </c>
      <c r="E16" s="20">
        <v>-48.154489330715087</v>
      </c>
      <c r="F16" s="20">
        <v>-24.816740724399796</v>
      </c>
      <c r="G16" s="20">
        <v>-51.149111292631204</v>
      </c>
      <c r="H16" s="20">
        <v>-434.57661768998474</v>
      </c>
      <c r="I16" s="20">
        <v>-314.99782151216226</v>
      </c>
      <c r="J16" s="20">
        <v>-48.83450845246341</v>
      </c>
      <c r="K16" s="20">
        <v>-49.284887378226898</v>
      </c>
      <c r="L16" s="20">
        <v>-21.459400347132227</v>
      </c>
      <c r="N16" s="19"/>
    </row>
    <row r="17" spans="2:14">
      <c r="B17" s="17" t="s">
        <v>104</v>
      </c>
      <c r="C17" s="21">
        <v>-3123.9406706988466</v>
      </c>
      <c r="D17" s="21">
        <v>-1062.7557045610999</v>
      </c>
      <c r="E17" s="21">
        <v>-131.74908795071536</v>
      </c>
      <c r="F17" s="21">
        <v>-977.62993054440096</v>
      </c>
      <c r="G17" s="21">
        <v>-951.80594764263014</v>
      </c>
      <c r="H17" s="21">
        <v>-3935.0241256227469</v>
      </c>
      <c r="I17" s="21">
        <v>-1212.1851825410422</v>
      </c>
      <c r="J17" s="21">
        <v>-906.07173396832525</v>
      </c>
      <c r="K17" s="21">
        <v>-949.86169652113404</v>
      </c>
      <c r="L17" s="21">
        <v>-866.90551259224526</v>
      </c>
      <c r="N17" s="17"/>
    </row>
    <row r="18" spans="2:14">
      <c r="B18" s="19" t="s">
        <v>105</v>
      </c>
      <c r="C18" s="22">
        <v>-1017.03489725</v>
      </c>
      <c r="D18" s="22">
        <v>-256.75932666000006</v>
      </c>
      <c r="E18" s="22">
        <v>-255.85593195999994</v>
      </c>
      <c r="F18" s="22">
        <v>-254.57400903999999</v>
      </c>
      <c r="G18" s="22">
        <v>-249.84562959000002</v>
      </c>
      <c r="H18" s="22">
        <v>-931.31648737743296</v>
      </c>
      <c r="I18" s="22">
        <v>-244.73720104999992</v>
      </c>
      <c r="J18" s="22">
        <v>-244.69764749522506</v>
      </c>
      <c r="K18" s="22">
        <v>-217.90196789285289</v>
      </c>
      <c r="L18" s="22">
        <v>-223.97967093935506</v>
      </c>
      <c r="N18" s="19"/>
    </row>
    <row r="19" spans="2:14">
      <c r="B19" s="17" t="s">
        <v>3</v>
      </c>
      <c r="C19" s="21">
        <v>676.1283486516528</v>
      </c>
      <c r="D19" s="21">
        <v>29.228653498897131</v>
      </c>
      <c r="E19" s="21">
        <v>803.46310257345431</v>
      </c>
      <c r="F19" s="21">
        <v>-51.064644743862033</v>
      </c>
      <c r="G19" s="21">
        <v>-105.49876267683931</v>
      </c>
      <c r="H19" s="21">
        <v>-564.81122351402735</v>
      </c>
      <c r="I19" s="21">
        <v>-350.17779539534996</v>
      </c>
      <c r="J19" s="21">
        <v>-123.12248127569012</v>
      </c>
      <c r="K19" s="21">
        <v>-52.661654061973302</v>
      </c>
      <c r="L19" s="21">
        <v>-38.849292781013531</v>
      </c>
      <c r="N19" s="17"/>
    </row>
    <row r="20" spans="2:14">
      <c r="B20" s="19" t="s">
        <v>106</v>
      </c>
      <c r="C20" s="22">
        <v>633.45356790000005</v>
      </c>
      <c r="D20" s="22">
        <v>215.73993597</v>
      </c>
      <c r="E20" s="22">
        <v>245.43168706</v>
      </c>
      <c r="F20" s="22">
        <v>80.390611649999997</v>
      </c>
      <c r="G20" s="22">
        <v>91.891333220000007</v>
      </c>
      <c r="H20" s="22">
        <v>778.23960269155998</v>
      </c>
      <c r="I20" s="22">
        <v>304.88628382155997</v>
      </c>
      <c r="J20" s="22">
        <v>222.79377940000001</v>
      </c>
      <c r="K20" s="22">
        <v>142.69279247999998</v>
      </c>
      <c r="L20" s="22">
        <v>107.86674699</v>
      </c>
      <c r="N20" s="19"/>
    </row>
    <row r="21" spans="2:14">
      <c r="B21" s="19" t="s">
        <v>107</v>
      </c>
      <c r="C21" s="22">
        <v>-1641.7604617099998</v>
      </c>
      <c r="D21" s="22">
        <v>-384.08651669999995</v>
      </c>
      <c r="E21" s="22">
        <v>-415.42237195000001</v>
      </c>
      <c r="F21" s="22">
        <v>-418.46557899999999</v>
      </c>
      <c r="G21" s="22">
        <v>-423.78599506</v>
      </c>
      <c r="H21" s="22">
        <v>-1528.02860674762</v>
      </c>
      <c r="I21" s="22">
        <v>-376.77746103999976</v>
      </c>
      <c r="J21" s="22">
        <v>-409.6578553289641</v>
      </c>
      <c r="K21" s="22">
        <v>-396.183892317009</v>
      </c>
      <c r="L21" s="22">
        <v>-345.40939806164704</v>
      </c>
      <c r="N21" s="19"/>
    </row>
    <row r="22" spans="2:14">
      <c r="B22" s="17" t="s">
        <v>108</v>
      </c>
      <c r="C22" s="21">
        <v>-1008.3068938099998</v>
      </c>
      <c r="D22" s="21">
        <v>-168.34658072999994</v>
      </c>
      <c r="E22" s="21">
        <v>-169.99068489000001</v>
      </c>
      <c r="F22" s="21">
        <v>-338.07496735000001</v>
      </c>
      <c r="G22" s="21">
        <v>-331.89466184000003</v>
      </c>
      <c r="H22" s="21">
        <v>-749.78900405605998</v>
      </c>
      <c r="I22" s="21">
        <v>-71.891177218439793</v>
      </c>
      <c r="J22" s="21">
        <v>-186.8640759289641</v>
      </c>
      <c r="K22" s="21">
        <v>-253.49109983700902</v>
      </c>
      <c r="L22" s="21">
        <v>-237.54265107164704</v>
      </c>
      <c r="N22" s="17"/>
    </row>
    <row r="23" spans="2:14">
      <c r="B23" s="17" t="s">
        <v>109</v>
      </c>
      <c r="C23" s="21">
        <v>-332.17854515834699</v>
      </c>
      <c r="D23" s="21">
        <v>-139.11792723110281</v>
      </c>
      <c r="E23" s="21">
        <v>633.4724176834543</v>
      </c>
      <c r="F23" s="21">
        <v>-389.13961209386207</v>
      </c>
      <c r="G23" s="21">
        <v>-437.39342451683933</v>
      </c>
      <c r="H23" s="21">
        <v>-1314.6002275700873</v>
      </c>
      <c r="I23" s="21">
        <v>-422.06897261378975</v>
      </c>
      <c r="J23" s="21">
        <v>-309.98655720465422</v>
      </c>
      <c r="K23" s="21">
        <v>-306.15275389898233</v>
      </c>
      <c r="L23" s="21">
        <v>-276.39194385266057</v>
      </c>
      <c r="N23" s="17"/>
    </row>
    <row r="24" spans="2:14">
      <c r="B24" s="19" t="s">
        <v>110</v>
      </c>
      <c r="C24" s="22">
        <v>419.32058519368627</v>
      </c>
      <c r="D24" s="22">
        <v>54.072480209698988</v>
      </c>
      <c r="E24" s="22">
        <v>175.45176051739875</v>
      </c>
      <c r="F24" s="22">
        <v>67.305581035062005</v>
      </c>
      <c r="G24" s="22">
        <v>122.49076343152599</v>
      </c>
      <c r="H24" s="22">
        <v>453.60383004264668</v>
      </c>
      <c r="I24" s="22">
        <v>150.00425255880469</v>
      </c>
      <c r="J24" s="22">
        <v>81.01675343400602</v>
      </c>
      <c r="K24" s="22">
        <v>93.917552147390992</v>
      </c>
      <c r="L24" s="22">
        <v>128.665271902445</v>
      </c>
      <c r="N24" s="19"/>
    </row>
    <row r="25" spans="2:14">
      <c r="B25" s="19" t="s">
        <v>111</v>
      </c>
      <c r="C25" s="22">
        <v>87.142040035339278</v>
      </c>
      <c r="D25" s="22">
        <v>-85.045447021403817</v>
      </c>
      <c r="E25" s="22">
        <v>808.92417820085302</v>
      </c>
      <c r="F25" s="22">
        <v>-321.83403105880006</v>
      </c>
      <c r="G25" s="22">
        <v>-314.90266108531335</v>
      </c>
      <c r="H25" s="22">
        <v>-860.99639752744065</v>
      </c>
      <c r="I25" s="22">
        <v>-272.06472005498506</v>
      </c>
      <c r="J25" s="22">
        <v>-228.96980377064818</v>
      </c>
      <c r="K25" s="22">
        <v>-212.23520175159132</v>
      </c>
      <c r="L25" s="22">
        <v>-147.72667195021558</v>
      </c>
      <c r="N25" s="19"/>
    </row>
    <row r="26" spans="2:14">
      <c r="B26" s="19" t="s">
        <v>112</v>
      </c>
      <c r="C26" s="22">
        <v>-2220.0721047998277</v>
      </c>
      <c r="D26" s="22">
        <v>-215.55746728687586</v>
      </c>
      <c r="E26" s="22">
        <v>-2093.851118485115</v>
      </c>
      <c r="F26" s="22">
        <v>-30.684254853149184</v>
      </c>
      <c r="G26" s="22">
        <v>120.02073582531519</v>
      </c>
      <c r="H26" s="22">
        <v>857.13081334462947</v>
      </c>
      <c r="I26" s="22">
        <v>-789.05255812111136</v>
      </c>
      <c r="J26" s="22">
        <v>-15.239150775127229</v>
      </c>
      <c r="K26" s="22">
        <v>88.207742142276544</v>
      </c>
      <c r="L26" s="22">
        <v>1573.2147800985915</v>
      </c>
      <c r="N26" s="19"/>
    </row>
    <row r="27" spans="2:14">
      <c r="B27" s="17" t="s">
        <v>326</v>
      </c>
      <c r="C27" s="21">
        <v>-2132.9300647644886</v>
      </c>
      <c r="D27" s="21">
        <v>-300.60291430827965</v>
      </c>
      <c r="E27" s="21">
        <v>-1284.9269402842619</v>
      </c>
      <c r="F27" s="21">
        <v>-352.51828591194925</v>
      </c>
      <c r="G27" s="21">
        <v>-194.88192525999818</v>
      </c>
      <c r="H27" s="21">
        <v>-3.8655841828111761</v>
      </c>
      <c r="I27" s="21">
        <v>-1061.1172781760965</v>
      </c>
      <c r="J27" s="21">
        <v>-244.20895454577541</v>
      </c>
      <c r="K27" s="21">
        <v>-124.02745960931477</v>
      </c>
      <c r="L27" s="21">
        <v>1425.4881081483759</v>
      </c>
      <c r="N27" s="17"/>
    </row>
    <row r="28" spans="2:14" ht="15">
      <c r="B28" s="17" t="s">
        <v>321</v>
      </c>
      <c r="C28" s="21">
        <v>84.699931135345082</v>
      </c>
      <c r="D28" s="21">
        <v>-87.301017324728264</v>
      </c>
      <c r="E28" s="21">
        <v>808.86104326418319</v>
      </c>
      <c r="F28" s="21">
        <v>-321.83403105879955</v>
      </c>
      <c r="G28" s="21">
        <v>-314.92042701197852</v>
      </c>
      <c r="H28" s="21">
        <v>-862.54269468112363</v>
      </c>
      <c r="I28" s="21">
        <v>-272.10940955494311</v>
      </c>
      <c r="J28" s="21">
        <v>-229.38247763111562</v>
      </c>
      <c r="K28" s="21">
        <v>-213.1120071808536</v>
      </c>
      <c r="L28" s="21">
        <v>-147.93880031421128</v>
      </c>
      <c r="N28" s="17"/>
    </row>
    <row r="29" spans="2:14" ht="15">
      <c r="B29" s="19" t="s">
        <v>160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21">
        <v>690.74554767170207</v>
      </c>
      <c r="I29" s="21">
        <v>-830.1375421288044</v>
      </c>
      <c r="J29" s="21">
        <v>-66.834720356327722</v>
      </c>
      <c r="K29" s="21">
        <v>40.690365336138839</v>
      </c>
      <c r="L29" s="21">
        <v>1547.0274448206953</v>
      </c>
      <c r="N29" s="19"/>
    </row>
    <row r="30" spans="2:14" ht="15">
      <c r="B30" s="17" t="s">
        <v>159</v>
      </c>
      <c r="C30" s="21">
        <v>-2271.2756622232214</v>
      </c>
      <c r="D30" s="21">
        <v>-302.85848461160413</v>
      </c>
      <c r="E30" s="21">
        <v>-1295.2706859306832</v>
      </c>
      <c r="F30" s="21">
        <v>-425.45899472856468</v>
      </c>
      <c r="G30" s="21">
        <v>-247.68749795236806</v>
      </c>
      <c r="H30" s="21">
        <v>-171.79714700942156</v>
      </c>
      <c r="I30" s="21">
        <v>-1102.2469516837475</v>
      </c>
      <c r="J30" s="21">
        <v>-296.21719798744334</v>
      </c>
      <c r="K30" s="21">
        <v>-172.42164184471477</v>
      </c>
      <c r="L30" s="21">
        <v>1399.0886445064841</v>
      </c>
      <c r="N30" s="17"/>
    </row>
    <row r="31" spans="2:14">
      <c r="B31" s="17" t="s">
        <v>318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21">
        <v>1.54629715371952</v>
      </c>
      <c r="I31" s="21">
        <v>4.4689500000010041E-2</v>
      </c>
      <c r="J31" s="21">
        <v>0.41267386049060995</v>
      </c>
      <c r="K31" s="21">
        <v>0.87680542923114202</v>
      </c>
      <c r="L31" s="21">
        <v>0.21212836399775797</v>
      </c>
      <c r="N31" s="19"/>
    </row>
    <row r="32" spans="2:14">
      <c r="B32" s="19" t="s">
        <v>115</v>
      </c>
      <c r="C32" s="20">
        <v>135.90348855874191</v>
      </c>
      <c r="D32" s="20">
        <v>0</v>
      </c>
      <c r="E32" s="20">
        <v>10.280610709750988</v>
      </c>
      <c r="F32" s="20">
        <v>72.835071083286195</v>
      </c>
      <c r="G32" s="20">
        <v>52.78780676570473</v>
      </c>
      <c r="H32" s="20">
        <v>166.38526567292692</v>
      </c>
      <c r="I32" s="20">
        <v>41.08498400769254</v>
      </c>
      <c r="J32" s="20">
        <v>51.595569581200607</v>
      </c>
      <c r="K32" s="20">
        <v>47.517376806137584</v>
      </c>
      <c r="L32" s="20">
        <v>26.187335277896189</v>
      </c>
      <c r="N32" s="19"/>
    </row>
    <row r="33" spans="2:14">
      <c r="B33" s="19" t="s">
        <v>114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20">
        <v>167.93156282664643</v>
      </c>
      <c r="I33" s="20">
        <v>41.129673507692551</v>
      </c>
      <c r="J33" s="20">
        <v>52.008243441691214</v>
      </c>
      <c r="K33" s="20">
        <v>48.394182235368724</v>
      </c>
      <c r="L33" s="20">
        <v>26.399463641893945</v>
      </c>
      <c r="N33" s="17"/>
    </row>
    <row r="34" spans="2:14">
      <c r="B34" s="17" t="s">
        <v>319</v>
      </c>
      <c r="C34" s="18">
        <v>1808.8207309716527</v>
      </c>
      <c r="D34" s="18">
        <v>314.3852613588972</v>
      </c>
      <c r="E34" s="18">
        <v>1089.0007252534542</v>
      </c>
      <c r="F34" s="18">
        <v>232.26011686613796</v>
      </c>
      <c r="G34" s="18">
        <v>173.1746274931607</v>
      </c>
      <c r="H34" s="18">
        <v>462.4745435725406</v>
      </c>
      <c r="I34" s="18">
        <v>-78.503580705350046</v>
      </c>
      <c r="J34" s="18">
        <v>147.89997130953495</v>
      </c>
      <c r="K34" s="18">
        <v>190.03082630660168</v>
      </c>
      <c r="L34" s="18">
        <v>203.04732666175443</v>
      </c>
      <c r="N34" s="17"/>
    </row>
    <row r="35" spans="2:14">
      <c r="B35" s="17" t="s">
        <v>320</v>
      </c>
      <c r="C35" s="18">
        <v>2022.3098015325236</v>
      </c>
      <c r="D35" s="18">
        <v>403.75399057202219</v>
      </c>
      <c r="E35" s="18">
        <v>1137.1552145841692</v>
      </c>
      <c r="F35" s="18">
        <v>257.07685759053777</v>
      </c>
      <c r="G35" s="18">
        <v>224.3237387857919</v>
      </c>
      <c r="H35" s="18">
        <v>897.05116126252528</v>
      </c>
      <c r="I35" s="18">
        <v>236.49424080681217</v>
      </c>
      <c r="J35" s="18">
        <v>196.73447976199836</v>
      </c>
      <c r="K35" s="18">
        <v>239.31571368482858</v>
      </c>
      <c r="L35" s="18">
        <v>224.50672700888666</v>
      </c>
      <c r="N35" s="17"/>
    </row>
    <row r="36" spans="2:14" ht="15">
      <c r="B36" s="17" t="s">
        <v>335</v>
      </c>
      <c r="C36" s="18">
        <v>1305.3716289925212</v>
      </c>
      <c r="D36" s="18">
        <v>403.75399057202225</v>
      </c>
      <c r="E36" s="18">
        <v>333</v>
      </c>
      <c r="F36" s="18">
        <v>298.91777424191969</v>
      </c>
      <c r="G36" s="18">
        <v>269.88109786440583</v>
      </c>
      <c r="H36" s="18">
        <v>1145.5771294102103</v>
      </c>
      <c r="I36" s="18">
        <v>290.87915496317214</v>
      </c>
      <c r="J36" s="18">
        <v>252.03312973728737</v>
      </c>
      <c r="K36" s="18">
        <v>308.50026290786587</v>
      </c>
      <c r="L36" s="18">
        <v>294.16458180188533</v>
      </c>
      <c r="N36" s="17"/>
    </row>
    <row r="37" spans="2:14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4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4">
      <c r="B39" s="17" t="s">
        <v>120</v>
      </c>
      <c r="C39" s="127">
        <v>25.024137919622603</v>
      </c>
      <c r="D39" s="127">
        <v>25.655893586795493</v>
      </c>
      <c r="E39" s="23">
        <v>25.117237862274454</v>
      </c>
      <c r="F39" s="23">
        <v>24.842389355670697</v>
      </c>
      <c r="G39" s="23">
        <v>24.379478187632785</v>
      </c>
      <c r="H39" s="23">
        <v>24.834797073345484</v>
      </c>
      <c r="I39" s="23">
        <v>22.587482103161712</v>
      </c>
      <c r="J39" s="23">
        <v>23.773268806856144</v>
      </c>
      <c r="K39" s="23">
        <v>26.625933710656462</v>
      </c>
      <c r="L39" s="23">
        <v>26.906074462064634</v>
      </c>
    </row>
    <row r="40" spans="2:14">
      <c r="B40" s="19" t="s">
        <v>121</v>
      </c>
      <c r="C40" s="127">
        <v>16.127183887085959</v>
      </c>
      <c r="D40" s="127">
        <v>15.881347256848702</v>
      </c>
      <c r="E40" s="23">
        <v>15.708490641298994</v>
      </c>
      <c r="F40" s="23">
        <v>16.680073159876564</v>
      </c>
      <c r="G40" s="23">
        <v>16.2960069763589</v>
      </c>
      <c r="H40" s="23">
        <v>15.580235487567329</v>
      </c>
      <c r="I40" s="23">
        <v>14.327399667498335</v>
      </c>
      <c r="J40" s="23">
        <v>15.45667233267195</v>
      </c>
      <c r="K40" s="23">
        <v>16.64710482135731</v>
      </c>
      <c r="L40" s="23">
        <v>16.144095003697018</v>
      </c>
    </row>
    <row r="41" spans="2:14">
      <c r="B41" s="19" t="s">
        <v>122</v>
      </c>
      <c r="C41" s="127">
        <v>2.979866719916449</v>
      </c>
      <c r="D41" s="127">
        <v>2.9151607202235792</v>
      </c>
      <c r="E41" s="23">
        <v>3.2779218036470645</v>
      </c>
      <c r="F41" s="23">
        <v>2.80365575712176</v>
      </c>
      <c r="G41" s="23">
        <v>2.9030500142666509</v>
      </c>
      <c r="H41" s="23">
        <v>3.4478279065535342</v>
      </c>
      <c r="I41" s="23">
        <v>3.0701830200024305</v>
      </c>
      <c r="J41" s="23">
        <v>3.4749398509050544</v>
      </c>
      <c r="K41" s="23">
        <v>3.439954022406976</v>
      </c>
      <c r="L41" s="23">
        <v>3.8995299214898562</v>
      </c>
    </row>
    <row r="42" spans="2:14">
      <c r="B42" s="19" t="s">
        <v>123</v>
      </c>
      <c r="C42" s="127">
        <v>19.107050607002407</v>
      </c>
      <c r="D42" s="127">
        <v>18.796507977072281</v>
      </c>
      <c r="E42" s="23">
        <v>18.986412444946062</v>
      </c>
      <c r="F42" s="23">
        <v>19.483728916998324</v>
      </c>
      <c r="G42" s="23">
        <v>19.19905699062555</v>
      </c>
      <c r="H42" s="23">
        <v>19.02806339412086</v>
      </c>
      <c r="I42" s="23">
        <v>17.397582687500766</v>
      </c>
      <c r="J42" s="23">
        <v>18.931612183577005</v>
      </c>
      <c r="K42" s="23">
        <v>20.087058843764289</v>
      </c>
      <c r="L42" s="23">
        <v>20.043624925186872</v>
      </c>
    </row>
    <row r="43" spans="2:14">
      <c r="B43" s="19" t="s">
        <v>124</v>
      </c>
      <c r="C43" s="127">
        <v>-3.9876877053116182</v>
      </c>
      <c r="D43" s="127">
        <v>-0.28067510146933655</v>
      </c>
      <c r="E43" s="23">
        <v>-17.223570019811969</v>
      </c>
      <c r="F43" s="23">
        <v>0.55637672348217171</v>
      </c>
      <c r="G43" s="23">
        <v>0.8324052332207782</v>
      </c>
      <c r="H43" s="23">
        <v>1.1817028666631393</v>
      </c>
      <c r="I43" s="23">
        <v>0.91305887927729634</v>
      </c>
      <c r="J43" s="23">
        <v>0.89945137503118988</v>
      </c>
      <c r="K43" s="23">
        <v>1.4165329343762663</v>
      </c>
      <c r="L43" s="23">
        <v>1.5788655713117878</v>
      </c>
    </row>
    <row r="44" spans="2:14">
      <c r="B44" s="19" t="s">
        <v>125</v>
      </c>
      <c r="C44" s="127">
        <v>1.1090439480943293</v>
      </c>
      <c r="D44" s="127">
        <v>1.6999780111334315</v>
      </c>
      <c r="E44" s="23">
        <v>1.015481599938465</v>
      </c>
      <c r="F44" s="23">
        <v>0.52195971999856394</v>
      </c>
      <c r="G44" s="23">
        <v>1.1376047449924569</v>
      </c>
      <c r="H44" s="23">
        <v>2.5090197313381291</v>
      </c>
      <c r="I44" s="23">
        <v>6.4287711291548977</v>
      </c>
      <c r="J44" s="23">
        <v>1.129722569375601</v>
      </c>
      <c r="K44" s="23">
        <v>1.1768036754373601</v>
      </c>
      <c r="L44" s="23">
        <v>0.54882939710284151</v>
      </c>
    </row>
    <row r="45" spans="2:14">
      <c r="B45" s="17" t="s">
        <v>126</v>
      </c>
      <c r="C45" s="127">
        <v>16.228406849785117</v>
      </c>
      <c r="D45" s="127">
        <v>20.215810886736374</v>
      </c>
      <c r="E45" s="23">
        <v>2.77832402507256</v>
      </c>
      <c r="F45" s="23">
        <v>20.56206536047906</v>
      </c>
      <c r="G45" s="23">
        <v>21.169066968838781</v>
      </c>
      <c r="H45" s="23">
        <v>22.718785992122132</v>
      </c>
      <c r="I45" s="23">
        <v>24.739412695932959</v>
      </c>
      <c r="J45" s="23">
        <v>20.960786127983795</v>
      </c>
      <c r="K45" s="23">
        <v>22.680395453577916</v>
      </c>
      <c r="L45" s="23">
        <v>22.171319893601503</v>
      </c>
      <c r="N45" s="125"/>
    </row>
    <row r="46" spans="2:14">
      <c r="B46" s="19" t="s">
        <v>127</v>
      </c>
      <c r="C46" s="127">
        <v>5.2833449264291428</v>
      </c>
      <c r="D46" s="127">
        <v>4.8840932764580725</v>
      </c>
      <c r="E46" s="23">
        <v>5.3954884529273768</v>
      </c>
      <c r="F46" s="23">
        <v>5.3543444706574777</v>
      </c>
      <c r="G46" s="23">
        <v>5.5568037558095122</v>
      </c>
      <c r="H46" s="23">
        <v>5.3769378006835833</v>
      </c>
      <c r="I46" s="23">
        <v>4.9948264555844517</v>
      </c>
      <c r="J46" s="23">
        <v>5.6607604705914873</v>
      </c>
      <c r="K46" s="23">
        <v>5.2029709377935545</v>
      </c>
      <c r="L46" s="23">
        <v>5.7283347053715152</v>
      </c>
    </row>
    <row r="47" spans="2:14">
      <c r="B47" s="17" t="s">
        <v>24</v>
      </c>
      <c r="C47" s="127">
        <v>3.5123861434083392</v>
      </c>
      <c r="D47" s="127">
        <v>0.55598942360104631</v>
      </c>
      <c r="E47" s="23">
        <v>16.943425384274519</v>
      </c>
      <c r="F47" s="23">
        <v>-1.0740204754658409</v>
      </c>
      <c r="G47" s="23">
        <v>-2.3463925370155079</v>
      </c>
      <c r="H47" s="23">
        <v>-3.2609267194602309</v>
      </c>
      <c r="I47" s="23">
        <v>-7.1467570483557008</v>
      </c>
      <c r="J47" s="23">
        <v>-2.848277791719136</v>
      </c>
      <c r="K47" s="23">
        <v>-1.2574326807150049</v>
      </c>
      <c r="L47" s="23">
        <v>-0.99358013690838254</v>
      </c>
    </row>
    <row r="48" spans="2:14">
      <c r="B48" s="17" t="s">
        <v>128</v>
      </c>
      <c r="C48" s="127">
        <v>5.2380042475426389</v>
      </c>
      <c r="D48" s="127">
        <v>3.2023000439897578</v>
      </c>
      <c r="E48" s="23">
        <v>3.5847626060614535</v>
      </c>
      <c r="F48" s="23">
        <v>7.1105838295289461</v>
      </c>
      <c r="G48" s="23">
        <v>7.3816520483953125</v>
      </c>
      <c r="H48" s="23">
        <v>4.3288923723435149</v>
      </c>
      <c r="I48" s="23">
        <v>1.4672226059348137</v>
      </c>
      <c r="J48" s="23">
        <v>4.3228563299241678</v>
      </c>
      <c r="K48" s="23">
        <v>6.0527531632473242</v>
      </c>
      <c r="L48" s="23">
        <v>6.0752112298088985</v>
      </c>
    </row>
    <row r="49" spans="2:12">
      <c r="B49" s="17" t="s">
        <v>129</v>
      </c>
      <c r="C49" s="127">
        <v>1.7256181041342991</v>
      </c>
      <c r="D49" s="127">
        <v>2.6463106203887121</v>
      </c>
      <c r="E49" s="23">
        <v>-13.358662778213064</v>
      </c>
      <c r="F49" s="23">
        <v>8.184604304994787</v>
      </c>
      <c r="G49" s="23">
        <v>9.7280445854108208</v>
      </c>
      <c r="H49" s="23">
        <v>7.5898190918037454</v>
      </c>
      <c r="I49" s="23">
        <v>8.6139796542905138</v>
      </c>
      <c r="J49" s="23">
        <v>7.1711341216433038</v>
      </c>
      <c r="K49" s="23">
        <v>7.31018584396233</v>
      </c>
      <c r="L49" s="23">
        <v>7.0687913667172806</v>
      </c>
    </row>
    <row r="50" spans="2:12">
      <c r="B50" s="19" t="s">
        <v>110</v>
      </c>
      <c r="C50" s="127">
        <v>-2.1783080328125504</v>
      </c>
      <c r="D50" s="127">
        <v>-1.0285703754914302</v>
      </c>
      <c r="E50" s="23">
        <v>-3.6999257381509589</v>
      </c>
      <c r="F50" s="23">
        <v>-1.4156090286610863</v>
      </c>
      <c r="G50" s="23">
        <v>-2.7243107490222878</v>
      </c>
      <c r="H50" s="23">
        <v>-2.6188729753505475</v>
      </c>
      <c r="I50" s="23">
        <v>-3.061427547248194</v>
      </c>
      <c r="J50" s="23">
        <v>-1.8742167731867048</v>
      </c>
      <c r="K50" s="23">
        <v>-2.2425235489927555</v>
      </c>
      <c r="L50" s="23">
        <v>-3.2906457060310581</v>
      </c>
    </row>
    <row r="51" spans="2:12">
      <c r="B51" s="19" t="s">
        <v>111</v>
      </c>
      <c r="C51" s="127">
        <v>-0.4526899286782512</v>
      </c>
      <c r="D51" s="127">
        <v>1.6177402448972815</v>
      </c>
      <c r="E51" s="23">
        <v>-17.058588516364022</v>
      </c>
      <c r="F51" s="23">
        <v>6.768995276333702</v>
      </c>
      <c r="G51" s="23">
        <v>7.0037338363885331</v>
      </c>
      <c r="H51" s="23">
        <v>4.9709461164531987</v>
      </c>
      <c r="I51" s="23">
        <v>5.5525521070423203</v>
      </c>
      <c r="J51" s="23">
        <v>5.2969173484565983</v>
      </c>
      <c r="K51" s="23">
        <v>5.0676622949695735</v>
      </c>
      <c r="L51" s="23">
        <v>3.7781456606862234</v>
      </c>
    </row>
    <row r="52" spans="2:12">
      <c r="B52" s="17" t="s">
        <v>325</v>
      </c>
      <c r="C52" s="127">
        <v>11.080254243558745</v>
      </c>
      <c r="D52" s="127">
        <v>5.7180889658622638</v>
      </c>
      <c r="E52" s="23">
        <v>27.096532083699753</v>
      </c>
      <c r="F52" s="23">
        <v>7.4143638704362882</v>
      </c>
      <c r="G52" s="23">
        <v>4.3343588439038685</v>
      </c>
      <c r="H52" s="23">
        <v>2.2317875819864517E-2</v>
      </c>
      <c r="I52" s="23">
        <v>21.656277144515194</v>
      </c>
      <c r="J52" s="23">
        <v>5.6494551974970442</v>
      </c>
      <c r="K52" s="23">
        <v>2.961475171958714</v>
      </c>
      <c r="L52" s="23">
        <v>-36.457205994430048</v>
      </c>
    </row>
    <row r="53" spans="2:12" ht="15">
      <c r="B53" s="19" t="s">
        <v>323</v>
      </c>
      <c r="C53" s="127">
        <v>-0.4400035364006023</v>
      </c>
      <c r="D53" s="127">
        <v>1.6606458557522024</v>
      </c>
      <c r="E53" s="23">
        <v>-17.057257127174925</v>
      </c>
      <c r="F53" s="23">
        <v>6.7689952763336905</v>
      </c>
      <c r="G53" s="23">
        <v>7.0041289674467793</v>
      </c>
      <c r="H53" s="23">
        <v>4.9798736332849263</v>
      </c>
      <c r="I53" s="23">
        <v>5.5534641722932081</v>
      </c>
      <c r="J53" s="23">
        <v>5.3064640192174037</v>
      </c>
      <c r="K53" s="23">
        <v>5.0885982838028383</v>
      </c>
      <c r="L53" s="23">
        <v>3.7835708953263762</v>
      </c>
    </row>
    <row r="54" spans="2:12" ht="15">
      <c r="B54" s="17" t="s">
        <v>324</v>
      </c>
      <c r="C54" s="127">
        <v>11.798939032452211</v>
      </c>
      <c r="D54" s="127">
        <v>5.7609945767171853</v>
      </c>
      <c r="E54" s="23">
        <v>27.314660933665248</v>
      </c>
      <c r="F54" s="23">
        <v>8.9484940921774907</v>
      </c>
      <c r="G54" s="23">
        <v>5.5088048614153848</v>
      </c>
      <c r="H54" s="23">
        <v>0.99186751907054971</v>
      </c>
      <c r="I54" s="23">
        <v>22.495690116732668</v>
      </c>
      <c r="J54" s="23">
        <v>6.8525979805727903</v>
      </c>
      <c r="K54" s="23">
        <v>4.1170109670869319</v>
      </c>
      <c r="L54" s="23">
        <v>-35.782033273848683</v>
      </c>
    </row>
    <row r="55" spans="2:12">
      <c r="B55" s="19" t="s">
        <v>318</v>
      </c>
      <c r="C55" s="127">
        <v>-1.2686392277678947E-2</v>
      </c>
      <c r="D55" s="127">
        <v>-4.2905610855089614E-2</v>
      </c>
      <c r="E55" s="23">
        <v>-1.3313891890321195E-3</v>
      </c>
      <c r="F55" s="23">
        <v>-2.2218325252411843E-3</v>
      </c>
      <c r="G55" s="23">
        <v>-3.9513105828099067E-4</v>
      </c>
      <c r="H55" s="23">
        <v>-8.927516831938551E-3</v>
      </c>
      <c r="I55" s="23">
        <v>-9.1206525174441426E-4</v>
      </c>
      <c r="J55" s="23">
        <v>-9.5466707613411604E-3</v>
      </c>
      <c r="K55" s="23">
        <v>-2.093598883252154E-2</v>
      </c>
      <c r="L55" s="23">
        <v>-5.4252346402055901E-3</v>
      </c>
    </row>
    <row r="56" spans="2:12">
      <c r="B56" s="17" t="s">
        <v>114</v>
      </c>
      <c r="C56" s="127">
        <v>-0.71868478889351362</v>
      </c>
      <c r="D56" s="127">
        <v>-4.2905610855089614E-2</v>
      </c>
      <c r="E56" s="23">
        <v>-0.21812884996541501</v>
      </c>
      <c r="F56" s="23">
        <v>-1.5341302217412882</v>
      </c>
      <c r="G56" s="23">
        <v>-1.1744460175115508</v>
      </c>
      <c r="H56" s="23">
        <v>-0.96954964325089332</v>
      </c>
      <c r="I56" s="23">
        <v>-0.83941297221832301</v>
      </c>
      <c r="J56" s="23">
        <v>-1.2031427830762842</v>
      </c>
      <c r="K56" s="23">
        <v>-1.1555357951274718</v>
      </c>
      <c r="L56" s="23">
        <v>-0.67517272058141542</v>
      </c>
    </row>
    <row r="57" spans="2:12">
      <c r="B57" s="17" t="s">
        <v>31</v>
      </c>
      <c r="C57" s="127">
        <v>9.396554491531667</v>
      </c>
      <c r="D57" s="127">
        <v>5.9802577035645177</v>
      </c>
      <c r="E57" s="23">
        <v>22.964841164023298</v>
      </c>
      <c r="F57" s="23">
        <v>4.885026076252208</v>
      </c>
      <c r="G57" s="23">
        <v>3.8515679543566614</v>
      </c>
      <c r="H57" s="23">
        <v>2.6700878690460694</v>
      </c>
      <c r="I57" s="23">
        <v>-1.6021747412445193</v>
      </c>
      <c r="J57" s="23">
        <v>3.4214726613052866</v>
      </c>
      <c r="K57" s="23">
        <v>4.5374756185970782</v>
      </c>
      <c r="L57" s="23">
        <v>5.1929848957781664</v>
      </c>
    </row>
    <row r="58" spans="2:12">
      <c r="B58" s="17" t="s">
        <v>134</v>
      </c>
      <c r="C58" s="127">
        <v>10.505598439625995</v>
      </c>
      <c r="D58" s="127">
        <v>7.6802357146979485</v>
      </c>
      <c r="E58" s="23">
        <v>23.980322763961762</v>
      </c>
      <c r="F58" s="23">
        <v>5.4069857962507717</v>
      </c>
      <c r="G58" s="23">
        <v>4.9891726993491181</v>
      </c>
      <c r="H58" s="23">
        <v>5.1791076003841985</v>
      </c>
      <c r="I58" s="23">
        <v>4.826596387910377</v>
      </c>
      <c r="J58" s="23">
        <v>4.5511952306808876</v>
      </c>
      <c r="K58" s="23">
        <v>5.714279294034438</v>
      </c>
      <c r="L58" s="23">
        <v>5.7418142928810072</v>
      </c>
    </row>
    <row r="59" spans="2:12" ht="15">
      <c r="B59" s="17" t="s">
        <v>334</v>
      </c>
      <c r="C59" s="127">
        <v>6.7812113348229381</v>
      </c>
      <c r="D59" s="127">
        <v>7.6802357146979503</v>
      </c>
      <c r="E59" s="23">
        <v>7.0223021255012714</v>
      </c>
      <c r="F59" s="23">
        <v>6.2870076082353812</v>
      </c>
      <c r="G59" s="23">
        <v>6.0024115718810593</v>
      </c>
      <c r="H59" s="23">
        <v>6.6139674903318015</v>
      </c>
      <c r="I59" s="23">
        <v>5.936534749742747</v>
      </c>
      <c r="J59" s="23">
        <v>5.8304572712499514</v>
      </c>
      <c r="K59" s="23">
        <v>7.3662386702288449</v>
      </c>
      <c r="L59" s="23">
        <v>7.5233309164164712</v>
      </c>
    </row>
    <row r="60" spans="2:12" ht="3" customHeight="1">
      <c r="B60" s="8"/>
      <c r="C60" s="8"/>
      <c r="D60" s="8"/>
      <c r="E60" s="8"/>
      <c r="F60" s="24"/>
      <c r="G60" s="24">
        <v>0</v>
      </c>
      <c r="H60" s="24">
        <v>0</v>
      </c>
      <c r="I60" s="8">
        <v>0</v>
      </c>
      <c r="J60" s="8">
        <v>0</v>
      </c>
      <c r="K60" s="8">
        <v>0</v>
      </c>
      <c r="L60" s="8">
        <v>0</v>
      </c>
    </row>
    <row r="61" spans="2:12" ht="21">
      <c r="B61" s="57" t="s">
        <v>333</v>
      </c>
      <c r="C61" s="57"/>
      <c r="D61" s="57"/>
      <c r="E61" s="57"/>
      <c r="F61" s="57"/>
      <c r="G61" s="57"/>
      <c r="H61" s="24"/>
      <c r="I61" s="57"/>
      <c r="J61" s="57"/>
      <c r="K61" s="57"/>
      <c r="L61" s="57"/>
    </row>
    <row r="62" spans="2:12">
      <c r="B62" s="57" t="s">
        <v>143</v>
      </c>
      <c r="C62" s="57"/>
      <c r="D62" s="57"/>
      <c r="E62" s="57"/>
      <c r="F62" s="57"/>
      <c r="G62" s="57"/>
      <c r="H62" s="24"/>
      <c r="I62" s="57"/>
      <c r="J62" s="57"/>
      <c r="K62" s="57"/>
      <c r="L62" s="57"/>
    </row>
    <row r="63" spans="2:12">
      <c r="B63" s="57" t="s">
        <v>139</v>
      </c>
      <c r="C63" s="57"/>
      <c r="D63" s="57"/>
      <c r="E63" s="57"/>
      <c r="F63" s="57"/>
      <c r="G63" s="57"/>
      <c r="H63" s="24"/>
      <c r="I63" s="57"/>
      <c r="J63" s="57"/>
      <c r="K63" s="57"/>
      <c r="L63" s="57"/>
    </row>
    <row r="64" spans="2:12">
      <c r="B64" s="57" t="s">
        <v>336</v>
      </c>
      <c r="C64" s="57"/>
      <c r="D64" s="57"/>
      <c r="E64" s="57"/>
      <c r="F64" s="57"/>
      <c r="H64" s="24"/>
    </row>
    <row r="65" spans="8:8">
      <c r="H65" s="23"/>
    </row>
    <row r="66" spans="8:8">
      <c r="H66" s="24"/>
    </row>
    <row r="67" spans="8:8">
      <c r="H67" s="23"/>
    </row>
    <row r="68" spans="8:8">
      <c r="H68" s="23"/>
    </row>
    <row r="69" spans="8:8">
      <c r="H69" s="23"/>
    </row>
    <row r="70" spans="8:8">
      <c r="H70" s="24"/>
    </row>
    <row r="71" spans="8:8">
      <c r="H71" s="24"/>
    </row>
    <row r="72" spans="8:8">
      <c r="H72" s="23"/>
    </row>
    <row r="73" spans="8:8">
      <c r="H73" s="24"/>
    </row>
    <row r="74" spans="8:8">
      <c r="H74" s="23"/>
    </row>
    <row r="75" spans="8:8">
      <c r="H75" s="24"/>
    </row>
    <row r="76" spans="8:8">
      <c r="H76" s="23"/>
    </row>
    <row r="77" spans="8:8">
      <c r="H77" s="23"/>
    </row>
    <row r="78" spans="8:8">
      <c r="H78" s="23"/>
    </row>
    <row r="79" spans="8:8">
      <c r="H79" s="25"/>
    </row>
    <row r="80" spans="8:8">
      <c r="H80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pageSetUpPr fitToPage="1"/>
  </sheetPr>
  <dimension ref="B1:L8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>
      <c r="B6" s="28" t="s">
        <v>313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32">
        <v>2021</v>
      </c>
      <c r="I6" s="32" t="s">
        <v>299</v>
      </c>
      <c r="J6" s="32" t="s">
        <v>297</v>
      </c>
      <c r="K6" s="32" t="s">
        <v>89</v>
      </c>
      <c r="L6" s="32" t="s">
        <v>90</v>
      </c>
    </row>
    <row r="7" spans="2:12">
      <c r="B7" s="17" t="s">
        <v>95</v>
      </c>
      <c r="C7" s="91">
        <v>46867.910990363234</v>
      </c>
      <c r="D7" s="91">
        <v>13141.374419367721</v>
      </c>
      <c r="E7" s="18">
        <v>11561.480553389509</v>
      </c>
      <c r="F7" s="18">
        <v>11059.764491408096</v>
      </c>
      <c r="G7" s="18">
        <v>11105.291526197914</v>
      </c>
      <c r="H7" s="18">
        <v>44662.402785526785</v>
      </c>
      <c r="I7" s="18">
        <v>13144.221267858939</v>
      </c>
      <c r="J7" s="18">
        <v>10560.130576353782</v>
      </c>
      <c r="K7" s="18">
        <v>10121.887352434147</v>
      </c>
      <c r="L7" s="18">
        <v>10836.163588879917</v>
      </c>
    </row>
    <row r="8" spans="2:12">
      <c r="B8" s="17" t="s">
        <v>96</v>
      </c>
      <c r="C8" s="18">
        <v>42496.210089557797</v>
      </c>
      <c r="D8" s="18">
        <v>11859.037438615997</v>
      </c>
      <c r="E8" s="18">
        <v>10452.578310122801</v>
      </c>
      <c r="F8" s="18">
        <v>10115.674519613562</v>
      </c>
      <c r="G8" s="18">
        <v>10068.919821205442</v>
      </c>
      <c r="H8" s="18">
        <v>40655.116078505904</v>
      </c>
      <c r="I8" s="18">
        <v>11965.733253981103</v>
      </c>
      <c r="J8" s="18">
        <v>9594.5172871335908</v>
      </c>
      <c r="K8" s="18">
        <v>9251.348232932849</v>
      </c>
      <c r="L8" s="18">
        <v>9843.5173044583607</v>
      </c>
    </row>
    <row r="9" spans="2:12">
      <c r="B9" s="19" t="s">
        <v>97</v>
      </c>
      <c r="C9" s="18">
        <v>-31604.203442239701</v>
      </c>
      <c r="D9" s="18">
        <v>-8930.8206228903291</v>
      </c>
      <c r="E9" s="20">
        <v>-7804.2876593379087</v>
      </c>
      <c r="F9" s="20">
        <v>-7454.7144459632345</v>
      </c>
      <c r="G9" s="20">
        <v>-7414.3807140482295</v>
      </c>
      <c r="H9" s="20">
        <v>-29761.269364015272</v>
      </c>
      <c r="I9" s="20">
        <v>-8705.9091043866574</v>
      </c>
      <c r="J9" s="20">
        <v>-7104.5419902494195</v>
      </c>
      <c r="K9" s="20">
        <v>-6774.1124943662235</v>
      </c>
      <c r="L9" s="20">
        <v>-7176.7057750129707</v>
      </c>
    </row>
    <row r="10" spans="2:12">
      <c r="B10" s="19" t="s">
        <v>98</v>
      </c>
      <c r="C10" s="20">
        <v>-203.47387981909529</v>
      </c>
      <c r="D10" s="20">
        <v>-51.892742533028979</v>
      </c>
      <c r="E10" s="20">
        <v>-52.01993732306051</v>
      </c>
      <c r="F10" s="20">
        <v>-52.875584411205949</v>
      </c>
      <c r="G10" s="20">
        <v>-46.685615551799849</v>
      </c>
      <c r="H10" s="20">
        <v>-246.32691470842391</v>
      </c>
      <c r="I10" s="20">
        <v>-56.911335587399918</v>
      </c>
      <c r="J10" s="20">
        <v>-78.132640088717892</v>
      </c>
      <c r="K10" s="20">
        <v>-56.974197028747369</v>
      </c>
      <c r="L10" s="20">
        <v>-54.308742003558734</v>
      </c>
    </row>
    <row r="11" spans="2:12">
      <c r="B11" s="17" t="s">
        <v>99</v>
      </c>
      <c r="C11" s="20">
        <v>10688.532767499002</v>
      </c>
      <c r="D11" s="20">
        <v>2876.3240731926389</v>
      </c>
      <c r="E11" s="18">
        <v>2596.2707134618313</v>
      </c>
      <c r="F11" s="18">
        <v>2608.0844892391215</v>
      </c>
      <c r="G11" s="18">
        <v>2607.8534916054123</v>
      </c>
      <c r="H11" s="18">
        <v>10647.519799782207</v>
      </c>
      <c r="I11" s="18">
        <v>3202.9128140070443</v>
      </c>
      <c r="J11" s="18">
        <v>2411.842656795453</v>
      </c>
      <c r="K11" s="18">
        <v>2420.2615415378777</v>
      </c>
      <c r="L11" s="18">
        <v>2612.5027874418315</v>
      </c>
    </row>
    <row r="12" spans="2:12">
      <c r="B12" s="19" t="s">
        <v>100</v>
      </c>
      <c r="C12" s="18">
        <v>-6101.4271409698504</v>
      </c>
      <c r="D12" s="18">
        <v>-1597.1968847568605</v>
      </c>
      <c r="E12" s="20">
        <v>-1519.4983227401399</v>
      </c>
      <c r="F12" s="20">
        <v>-1490.5198073274159</v>
      </c>
      <c r="G12" s="20">
        <v>-1494.212126145434</v>
      </c>
      <c r="H12" s="20">
        <v>-5831.4082170533602</v>
      </c>
      <c r="I12" s="20">
        <v>-1675.8191591461205</v>
      </c>
      <c r="J12" s="20">
        <v>-1396.6670950258001</v>
      </c>
      <c r="K12" s="20">
        <v>-1315.1860769321052</v>
      </c>
      <c r="L12" s="20">
        <v>-1443.7358859493349</v>
      </c>
    </row>
    <row r="13" spans="2:12">
      <c r="B13" s="19" t="s">
        <v>101</v>
      </c>
      <c r="C13" s="20">
        <v>-1687.548107542792</v>
      </c>
      <c r="D13" s="20">
        <v>-443.88877973364907</v>
      </c>
      <c r="E13" s="20">
        <v>-416.01604949301503</v>
      </c>
      <c r="F13" s="20">
        <v>-407.58180769193592</v>
      </c>
      <c r="G13" s="20">
        <v>-420.061470624192</v>
      </c>
      <c r="H13" s="20">
        <v>-1699.6746284954947</v>
      </c>
      <c r="I13" s="20">
        <v>-455.48452824540686</v>
      </c>
      <c r="J13" s="20">
        <v>-392.65110908302103</v>
      </c>
      <c r="K13" s="20">
        <v>-387.96261158481002</v>
      </c>
      <c r="L13" s="20">
        <v>-463.576379582257</v>
      </c>
    </row>
    <row r="14" spans="2:12">
      <c r="B14" s="17" t="s">
        <v>102</v>
      </c>
      <c r="C14" s="20">
        <v>-7788.9752485126428</v>
      </c>
      <c r="D14" s="20">
        <v>-2041.0856644905095</v>
      </c>
      <c r="E14" s="18">
        <v>-1935.514372233155</v>
      </c>
      <c r="F14" s="18">
        <v>-1898.1016150193518</v>
      </c>
      <c r="G14" s="18">
        <v>-1914.273596769626</v>
      </c>
      <c r="H14" s="18">
        <v>-7531.0828455488554</v>
      </c>
      <c r="I14" s="18">
        <v>-2131.3036873915271</v>
      </c>
      <c r="J14" s="18">
        <v>-1789.3182041088212</v>
      </c>
      <c r="K14" s="18">
        <v>-1703.1486885169152</v>
      </c>
      <c r="L14" s="18">
        <v>-1907.3122655315919</v>
      </c>
    </row>
    <row r="15" spans="2:12" ht="15">
      <c r="B15" s="19" t="s">
        <v>158</v>
      </c>
      <c r="C15" s="18">
        <v>-247.08256885358568</v>
      </c>
      <c r="D15" s="18">
        <v>-51.755743051204689</v>
      </c>
      <c r="E15" s="20">
        <v>-52.518418574316613</v>
      </c>
      <c r="F15" s="20">
        <v>-57.216642510645094</v>
      </c>
      <c r="G15" s="20">
        <v>-85.591764717419295</v>
      </c>
      <c r="H15" s="20">
        <v>-47.31029474521911</v>
      </c>
      <c r="I15" s="20">
        <v>-10.82698927181492</v>
      </c>
      <c r="J15" s="20">
        <v>-23.531833241290382</v>
      </c>
      <c r="K15" s="20">
        <v>1.2641504634598917</v>
      </c>
      <c r="L15" s="20">
        <v>-14.2156226955737</v>
      </c>
    </row>
    <row r="16" spans="2:12">
      <c r="B16" s="19" t="s">
        <v>103</v>
      </c>
      <c r="C16" s="20">
        <v>-520.00920019994533</v>
      </c>
      <c r="D16" s="20">
        <v>-399.28317244540318</v>
      </c>
      <c r="E16" s="20">
        <v>-56.138224464666912</v>
      </c>
      <c r="F16" s="20">
        <v>-42.00775444274295</v>
      </c>
      <c r="G16" s="20">
        <v>-22.667335259989226</v>
      </c>
      <c r="H16" s="20">
        <v>-304.70207520102099</v>
      </c>
      <c r="I16" s="20">
        <v>-106.73713570604622</v>
      </c>
      <c r="J16" s="20">
        <v>-93.814032945932411</v>
      </c>
      <c r="K16" s="20">
        <v>-49.814924227667895</v>
      </c>
      <c r="L16" s="20">
        <v>-54.335982321374495</v>
      </c>
    </row>
    <row r="17" spans="2:12">
      <c r="B17" s="17" t="s">
        <v>104</v>
      </c>
      <c r="C17" s="20">
        <v>-8556.0670175661744</v>
      </c>
      <c r="D17" s="20">
        <v>-2492.1245799871172</v>
      </c>
      <c r="E17" s="21">
        <v>-2044.1710152721387</v>
      </c>
      <c r="F17" s="21">
        <v>-1997.3260119727397</v>
      </c>
      <c r="G17" s="21">
        <v>-2022.5326967470344</v>
      </c>
      <c r="H17" s="21">
        <v>-7883.0952154950955</v>
      </c>
      <c r="I17" s="21">
        <v>-2248.867812369388</v>
      </c>
      <c r="J17" s="21">
        <v>-1906.664070296044</v>
      </c>
      <c r="K17" s="21">
        <v>-1751.6994622811233</v>
      </c>
      <c r="L17" s="21">
        <v>-1975.8638705485403</v>
      </c>
    </row>
    <row r="18" spans="2:12">
      <c r="B18" s="19" t="s">
        <v>105</v>
      </c>
      <c r="C18" s="21">
        <v>-1629.1376378810201</v>
      </c>
      <c r="D18" s="21">
        <v>-411.95363955358596</v>
      </c>
      <c r="E18" s="22">
        <v>-419.00344541458202</v>
      </c>
      <c r="F18" s="22">
        <v>-389.67546229607802</v>
      </c>
      <c r="G18" s="22">
        <v>-408.50509061677405</v>
      </c>
      <c r="H18" s="22">
        <v>-1581.231510253986</v>
      </c>
      <c r="I18" s="22">
        <v>-408.99727959456402</v>
      </c>
      <c r="J18" s="22">
        <v>-368.42113083171091</v>
      </c>
      <c r="K18" s="22">
        <v>-394.87941792062304</v>
      </c>
      <c r="L18" s="22">
        <v>-408.93368190708799</v>
      </c>
    </row>
    <row r="19" spans="2:12">
      <c r="B19" s="17" t="s">
        <v>3</v>
      </c>
      <c r="C19" s="22">
        <v>503.3281120518086</v>
      </c>
      <c r="D19" s="22">
        <v>-27.754146348064694</v>
      </c>
      <c r="E19" s="21">
        <v>133.0962527751106</v>
      </c>
      <c r="F19" s="21">
        <v>221.08301497030331</v>
      </c>
      <c r="G19" s="21">
        <v>176.81570424160384</v>
      </c>
      <c r="H19" s="21">
        <v>1183.193074033125</v>
      </c>
      <c r="I19" s="21">
        <v>545.04772204309222</v>
      </c>
      <c r="J19" s="21">
        <v>136.75745566769848</v>
      </c>
      <c r="K19" s="21">
        <v>273.68266133613184</v>
      </c>
      <c r="L19" s="21">
        <v>227.70523498620332</v>
      </c>
    </row>
    <row r="20" spans="2:12">
      <c r="B20" s="19" t="s">
        <v>106</v>
      </c>
      <c r="C20" s="21">
        <v>919.511751639767</v>
      </c>
      <c r="D20" s="21">
        <v>339.95991325653893</v>
      </c>
      <c r="E20" s="22">
        <v>260.14347065516375</v>
      </c>
      <c r="F20" s="22">
        <v>148.75183256064508</v>
      </c>
      <c r="G20" s="22">
        <v>170.65653516741921</v>
      </c>
      <c r="H20" s="22">
        <v>487.79113658184303</v>
      </c>
      <c r="I20" s="22">
        <v>168.22322484545612</v>
      </c>
      <c r="J20" s="22">
        <v>58.661930388854302</v>
      </c>
      <c r="K20" s="22">
        <v>178.77868415312449</v>
      </c>
      <c r="L20" s="22">
        <v>82.127297194408115</v>
      </c>
    </row>
    <row r="21" spans="2:12">
      <c r="B21" s="19" t="s">
        <v>107</v>
      </c>
      <c r="C21" s="22">
        <v>-2131.7957508679401</v>
      </c>
      <c r="D21" s="22">
        <v>-565.17475654656369</v>
      </c>
      <c r="E21" s="22">
        <v>-572.80516478142999</v>
      </c>
      <c r="F21" s="22">
        <v>-519.416709687977</v>
      </c>
      <c r="G21" s="22">
        <v>-474.39911985196903</v>
      </c>
      <c r="H21" s="22">
        <v>-1388.941805680096</v>
      </c>
      <c r="I21" s="22">
        <v>-449.41848462245696</v>
      </c>
      <c r="J21" s="22">
        <v>-333.41366037418913</v>
      </c>
      <c r="K21" s="22">
        <v>-318.36246534529494</v>
      </c>
      <c r="L21" s="22">
        <v>-287.747195338155</v>
      </c>
    </row>
    <row r="22" spans="2:12">
      <c r="B22" s="17" t="s">
        <v>108</v>
      </c>
      <c r="C22" s="22">
        <v>-1212.2839992281731</v>
      </c>
      <c r="D22" s="22">
        <v>-225.21484329002476</v>
      </c>
      <c r="E22" s="21">
        <v>-312.66169412626624</v>
      </c>
      <c r="F22" s="21">
        <v>-370.66487712733192</v>
      </c>
      <c r="G22" s="21">
        <v>-303.7425846845498</v>
      </c>
      <c r="H22" s="21">
        <v>-901.15066909825293</v>
      </c>
      <c r="I22" s="21">
        <v>-281.19525977700084</v>
      </c>
      <c r="J22" s="21">
        <v>-274.7517299853348</v>
      </c>
      <c r="K22" s="21">
        <v>-139.58378119217045</v>
      </c>
      <c r="L22" s="21">
        <v>-205.61989814374687</v>
      </c>
    </row>
    <row r="23" spans="2:12">
      <c r="B23" s="17" t="s">
        <v>109</v>
      </c>
      <c r="C23" s="21">
        <v>-708.95588717636417</v>
      </c>
      <c r="D23" s="21">
        <v>-252.96898963808943</v>
      </c>
      <c r="E23" s="21">
        <v>-179.56544135115564</v>
      </c>
      <c r="F23" s="21">
        <v>-149.58186215702861</v>
      </c>
      <c r="G23" s="21">
        <v>-126.92688044294596</v>
      </c>
      <c r="H23" s="21">
        <v>282.04240493487191</v>
      </c>
      <c r="I23" s="21">
        <v>263.85246226609127</v>
      </c>
      <c r="J23" s="21">
        <v>-137.99427431763633</v>
      </c>
      <c r="K23" s="21">
        <v>134.0988801439614</v>
      </c>
      <c r="L23" s="21">
        <v>22.085336842456456</v>
      </c>
    </row>
    <row r="24" spans="2:12">
      <c r="B24" s="19" t="s">
        <v>110</v>
      </c>
      <c r="C24" s="21">
        <v>-117.15195739255194</v>
      </c>
      <c r="D24" s="21">
        <v>-243.14390783321895</v>
      </c>
      <c r="E24" s="22">
        <v>35.971789206314021</v>
      </c>
      <c r="F24" s="22">
        <v>56.4361800661014</v>
      </c>
      <c r="G24" s="22">
        <v>42.248427211465597</v>
      </c>
      <c r="H24" s="22">
        <v>404.87529549647297</v>
      </c>
      <c r="I24" s="22">
        <v>236.70718431944701</v>
      </c>
      <c r="J24" s="22">
        <v>124.9278186196031</v>
      </c>
      <c r="K24" s="22">
        <v>-52.332548320897203</v>
      </c>
      <c r="L24" s="22">
        <v>95.572840878320093</v>
      </c>
    </row>
    <row r="25" spans="2:12">
      <c r="B25" s="19" t="s">
        <v>111</v>
      </c>
      <c r="C25" s="22">
        <v>-826.10784456891599</v>
      </c>
      <c r="D25" s="22">
        <v>-496.11289747130837</v>
      </c>
      <c r="E25" s="22">
        <v>-143.59365214484163</v>
      </c>
      <c r="F25" s="22">
        <v>-93.14568209092721</v>
      </c>
      <c r="G25" s="22">
        <v>-84.678453231480361</v>
      </c>
      <c r="H25" s="22">
        <v>686.91770043134488</v>
      </c>
      <c r="I25" s="22">
        <v>500.5596465855383</v>
      </c>
      <c r="J25" s="22">
        <v>-13.066455698033224</v>
      </c>
      <c r="K25" s="22">
        <v>81.766331823064192</v>
      </c>
      <c r="L25" s="22">
        <v>117.65817772077655</v>
      </c>
    </row>
    <row r="26" spans="2:12">
      <c r="B26" s="19" t="s">
        <v>112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273.49645767817145</v>
      </c>
      <c r="I26" s="22">
        <v>341.2899279631817</v>
      </c>
      <c r="J26" s="22">
        <v>-24.852469477205752</v>
      </c>
      <c r="K26" s="22">
        <v>-52.596226049162688</v>
      </c>
      <c r="L26" s="22">
        <v>9.6552252413581829</v>
      </c>
    </row>
    <row r="27" spans="2:12">
      <c r="B27" s="17" t="s">
        <v>326</v>
      </c>
      <c r="C27" s="22">
        <v>212.03545570727408</v>
      </c>
      <c r="D27" s="22">
        <v>-845.2162382860281</v>
      </c>
      <c r="E27" s="21">
        <v>-235.56633010575186</v>
      </c>
      <c r="F27" s="21">
        <v>-124.02745960931719</v>
      </c>
      <c r="G27" s="21">
        <v>1425.4881081483697</v>
      </c>
      <c r="H27" s="21">
        <v>960.41415810951639</v>
      </c>
      <c r="I27" s="21">
        <v>841.84957454872006</v>
      </c>
      <c r="J27" s="21">
        <v>-37.918925175238975</v>
      </c>
      <c r="K27" s="21">
        <v>29.170105773901504</v>
      </c>
      <c r="L27" s="21">
        <v>127.31340296213473</v>
      </c>
    </row>
    <row r="28" spans="2:12" ht="15">
      <c r="B28" s="17" t="s">
        <v>321</v>
      </c>
      <c r="C28" s="21">
        <v>-994.03940739556651</v>
      </c>
      <c r="D28" s="21">
        <v>-537.24257097897998</v>
      </c>
      <c r="E28" s="21">
        <v>-195.60189558652965</v>
      </c>
      <c r="F28" s="21">
        <v>-141.53986432633508</v>
      </c>
      <c r="G28" s="21">
        <v>-111.07791687336159</v>
      </c>
      <c r="H28" s="21">
        <v>528.81660125995222</v>
      </c>
      <c r="I28" s="21">
        <v>435.25624455214142</v>
      </c>
      <c r="J28" s="21">
        <v>-64.538242874011829</v>
      </c>
      <c r="K28" s="21">
        <v>55.433577300013752</v>
      </c>
      <c r="L28" s="21">
        <v>102.6650222818088</v>
      </c>
    </row>
    <row r="29" spans="2:12" ht="15">
      <c r="B29" s="19" t="s">
        <v>160</v>
      </c>
      <c r="C29" s="21">
        <v>1038.1433002761901</v>
      </c>
      <c r="D29" s="21">
        <v>-349.10334081471979</v>
      </c>
      <c r="E29" s="21">
        <v>-91.972677960910232</v>
      </c>
      <c r="F29" s="21">
        <v>-30.881777518389981</v>
      </c>
      <c r="G29" s="21">
        <v>1510.16656137985</v>
      </c>
      <c r="H29" s="21">
        <v>273.51024959488831</v>
      </c>
      <c r="I29" s="21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2" ht="15">
      <c r="B30" s="17" t="s">
        <v>159</v>
      </c>
      <c r="C30" s="21">
        <v>44.103892880623562</v>
      </c>
      <c r="D30" s="21">
        <v>-886.34591179369977</v>
      </c>
      <c r="E30" s="21">
        <v>-287.57457354743985</v>
      </c>
      <c r="F30" s="21">
        <v>-172.42164184472506</v>
      </c>
      <c r="G30" s="21">
        <v>1399.0886445064884</v>
      </c>
      <c r="H30" s="21">
        <v>802.32685085484059</v>
      </c>
      <c r="I30" s="21">
        <v>776.54616159156785</v>
      </c>
      <c r="J30" s="21">
        <v>-89.389700853112203</v>
      </c>
      <c r="K30" s="21">
        <v>2.8498785470337538</v>
      </c>
      <c r="L30" s="21">
        <v>112.32051156935111</v>
      </c>
    </row>
    <row r="31" spans="2:12">
      <c r="B31" s="17" t="s">
        <v>318</v>
      </c>
      <c r="C31" s="21">
        <v>167.93156282664651</v>
      </c>
      <c r="D31" s="21">
        <v>41.12967350769302</v>
      </c>
      <c r="E31" s="21">
        <v>52.008243441690801</v>
      </c>
      <c r="F31" s="21">
        <v>48.394182235368746</v>
      </c>
      <c r="G31" s="21">
        <v>26.399463641893956</v>
      </c>
      <c r="H31" s="21">
        <v>158.10109917133278</v>
      </c>
      <c r="I31" s="21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2">
      <c r="B32" s="19" t="s">
        <v>115</v>
      </c>
      <c r="C32" s="21">
        <v>0</v>
      </c>
      <c r="D32" s="21">
        <v>0</v>
      </c>
      <c r="E32" s="20">
        <v>0</v>
      </c>
      <c r="F32" s="20">
        <v>0</v>
      </c>
      <c r="G32" s="20">
        <v>0</v>
      </c>
      <c r="H32" s="20" t="s">
        <v>46</v>
      </c>
      <c r="I32" s="20" t="s">
        <v>46</v>
      </c>
      <c r="J32" s="20">
        <v>0</v>
      </c>
      <c r="K32" s="20">
        <v>-1.2527296182695276E-2</v>
      </c>
      <c r="L32" s="20">
        <v>-2.6404618411992497E-4</v>
      </c>
    </row>
    <row r="33" spans="2:12">
      <c r="B33" s="19" t="s">
        <v>114</v>
      </c>
      <c r="C33" s="20">
        <v>167.93156282664651</v>
      </c>
      <c r="D33" s="20">
        <v>41.12967350769302</v>
      </c>
      <c r="E33" s="20">
        <v>52.008243441690801</v>
      </c>
      <c r="F33" s="20">
        <v>48.394182235368746</v>
      </c>
      <c r="G33" s="20">
        <v>26.399463641893956</v>
      </c>
      <c r="H33" s="20">
        <v>158.08730725461592</v>
      </c>
      <c r="I33" s="20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7" t="s">
        <v>319</v>
      </c>
      <c r="C34" s="20">
        <v>2335.9396297519238</v>
      </c>
      <c r="D34" s="20">
        <v>436.09223573855024</v>
      </c>
      <c r="E34" s="18">
        <v>604.11963551275312</v>
      </c>
      <c r="F34" s="18">
        <v>663.63406167758728</v>
      </c>
      <c r="G34" s="18">
        <v>632.00641041017775</v>
      </c>
      <c r="H34" s="18">
        <v>3010.7514989955348</v>
      </c>
      <c r="I34" s="18">
        <v>1010.9563372250561</v>
      </c>
      <c r="J34" s="18">
        <v>583.31122658812728</v>
      </c>
      <c r="K34" s="18">
        <v>725.53627628550225</v>
      </c>
      <c r="L34" s="18">
        <v>690.94765889685004</v>
      </c>
    </row>
    <row r="35" spans="2:12">
      <c r="B35" s="17" t="s">
        <v>320</v>
      </c>
      <c r="C35" s="18">
        <v>2855.9488299518694</v>
      </c>
      <c r="D35" s="18">
        <v>835.37540818395428</v>
      </c>
      <c r="E35" s="18">
        <v>660.25785997742003</v>
      </c>
      <c r="F35" s="18">
        <v>705.64181612033019</v>
      </c>
      <c r="G35" s="18">
        <v>654.67374567016702</v>
      </c>
      <c r="H35" s="18">
        <v>3315.4535741965556</v>
      </c>
      <c r="I35" s="18">
        <v>1117.693472931102</v>
      </c>
      <c r="J35" s="18">
        <v>677.12525953405975</v>
      </c>
      <c r="K35" s="18">
        <v>775.35120051317017</v>
      </c>
      <c r="L35" s="18">
        <v>745.28364121822449</v>
      </c>
    </row>
    <row r="36" spans="2:12">
      <c r="B36" s="17" t="s">
        <v>118</v>
      </c>
      <c r="C36" s="18">
        <v>2855.9488299518694</v>
      </c>
      <c r="D36" s="18">
        <v>835.37540818395428</v>
      </c>
      <c r="E36" s="18">
        <v>660.25785997742003</v>
      </c>
      <c r="F36" s="18">
        <v>705.64181612033019</v>
      </c>
      <c r="G36" s="18">
        <v>654.67374567016702</v>
      </c>
      <c r="H36" s="18">
        <v>3315.4535741965556</v>
      </c>
      <c r="I36" s="18">
        <v>1117.693472931102</v>
      </c>
      <c r="J36" s="18">
        <v>677.12525953405975</v>
      </c>
      <c r="K36" s="18">
        <v>775.35120051317017</v>
      </c>
      <c r="L36" s="18">
        <v>745.28364121822449</v>
      </c>
    </row>
    <row r="37" spans="2:1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>
      <c r="B39" s="17" t="s">
        <v>120</v>
      </c>
      <c r="C39" s="23">
        <v>25.151731754369777</v>
      </c>
      <c r="D39" s="23">
        <v>24.254279388870188</v>
      </c>
      <c r="E39" s="23">
        <v>24.838567446535873</v>
      </c>
      <c r="F39" s="23">
        <v>25.782605837922461</v>
      </c>
      <c r="G39" s="23">
        <v>25.90003235613413</v>
      </c>
      <c r="H39" s="23">
        <v>26.189864466803186</v>
      </c>
      <c r="I39" s="23">
        <v>26.767376023039851</v>
      </c>
      <c r="J39" s="23">
        <v>25.13771755906652</v>
      </c>
      <c r="K39" s="23">
        <v>26.161176518275003</v>
      </c>
      <c r="L39" s="23">
        <v>26.540338241276494</v>
      </c>
    </row>
    <row r="40" spans="2:12">
      <c r="B40" s="19" t="s">
        <v>121</v>
      </c>
      <c r="C40" s="24">
        <v>14.357579483232783</v>
      </c>
      <c r="D40" s="24">
        <v>13.46818317274206</v>
      </c>
      <c r="E40" s="24">
        <v>14.53706710112453</v>
      </c>
      <c r="F40" s="24">
        <v>-14.7347545083366</v>
      </c>
      <c r="G40" s="24">
        <v>-14.839845312886288</v>
      </c>
      <c r="H40" s="24">
        <v>14.343602428271968</v>
      </c>
      <c r="I40" s="24">
        <v>14.005152242455019</v>
      </c>
      <c r="J40" s="24">
        <v>14.556929267288456</v>
      </c>
      <c r="K40" s="24">
        <v>-14.216155784195001</v>
      </c>
      <c r="L40" s="24">
        <v>-14.666869994686078</v>
      </c>
    </row>
    <row r="41" spans="2:12">
      <c r="B41" s="19" t="s">
        <v>122</v>
      </c>
      <c r="C41" s="24">
        <v>3.9710555458625652</v>
      </c>
      <c r="D41" s="24">
        <v>3.743042232822674</v>
      </c>
      <c r="E41" s="24">
        <v>3.9800328411806705</v>
      </c>
      <c r="F41" s="24">
        <v>-4.0292103794132981</v>
      </c>
      <c r="G41" s="24">
        <v>-4.1718623058208308</v>
      </c>
      <c r="H41" s="24">
        <v>4.1807152271152948</v>
      </c>
      <c r="I41" s="24">
        <v>3.8065743116399755</v>
      </c>
      <c r="J41" s="24">
        <v>4.0924529846808735</v>
      </c>
      <c r="K41" s="24">
        <v>-4.193579160751348</v>
      </c>
      <c r="L41" s="24">
        <v>-4.7094586746171752</v>
      </c>
    </row>
    <row r="42" spans="2:12">
      <c r="B42" s="19" t="s">
        <v>123</v>
      </c>
      <c r="C42" s="24">
        <v>18.328635029095349</v>
      </c>
      <c r="D42" s="24">
        <v>17.211225405564733</v>
      </c>
      <c r="E42" s="24">
        <v>18.517099942305197</v>
      </c>
      <c r="F42" s="24">
        <v>-18.7639648877499</v>
      </c>
      <c r="G42" s="24">
        <v>-19.011707618707121</v>
      </c>
      <c r="H42" s="24">
        <v>18.524317655387264</v>
      </c>
      <c r="I42" s="24">
        <v>17.811726554094996</v>
      </c>
      <c r="J42" s="24">
        <v>18.649382251969332</v>
      </c>
      <c r="K42" s="24">
        <v>-18.409734944946347</v>
      </c>
      <c r="L42" s="24">
        <v>-19.376328669303248</v>
      </c>
    </row>
    <row r="43" spans="2:12">
      <c r="B43" s="19" t="s">
        <v>124</v>
      </c>
      <c r="C43" s="24">
        <v>0.58142259823376352</v>
      </c>
      <c r="D43" s="24">
        <v>0.43642448486312241</v>
      </c>
      <c r="E43" s="24">
        <v>0.50244463151694485</v>
      </c>
      <c r="F43" s="24">
        <v>-0.56562360127054467</v>
      </c>
      <c r="G43" s="24">
        <v>-0.8500590553632229</v>
      </c>
      <c r="H43" s="24">
        <v>0.11636984298325925</v>
      </c>
      <c r="I43" s="24">
        <v>9.0483291261842957E-2</v>
      </c>
      <c r="J43" s="24">
        <v>0.24526333672718445</v>
      </c>
      <c r="K43" s="24">
        <v>1.3664499828898264E-2</v>
      </c>
      <c r="L43" s="24">
        <v>-0.14441608884189303</v>
      </c>
    </row>
    <row r="44" spans="2:12">
      <c r="B44" s="19" t="s">
        <v>125</v>
      </c>
      <c r="C44" s="24">
        <v>1.2236601784113506</v>
      </c>
      <c r="D44" s="24">
        <v>3.3669104639575314</v>
      </c>
      <c r="E44" s="24">
        <v>0.53707537795052773</v>
      </c>
      <c r="F44" s="24">
        <v>-0.41527388372661606</v>
      </c>
      <c r="G44" s="24">
        <v>-0.22512181706175824</v>
      </c>
      <c r="H44" s="24">
        <v>0.74948027355926061</v>
      </c>
      <c r="I44" s="24">
        <v>0.89202335904098351</v>
      </c>
      <c r="J44" s="24">
        <v>0.97778794011595149</v>
      </c>
      <c r="K44" s="24">
        <v>-0.53846123801001533</v>
      </c>
      <c r="L44" s="24">
        <v>-0.5519976309358896</v>
      </c>
    </row>
    <row r="45" spans="2:12">
      <c r="B45" s="17" t="s">
        <v>126</v>
      </c>
      <c r="C45" s="23">
        <v>20.133717805740464</v>
      </c>
      <c r="D45" s="23">
        <v>21.014560354385384</v>
      </c>
      <c r="E45" s="23">
        <v>19.556619951772674</v>
      </c>
      <c r="F45" s="23">
        <v>19.744862372747058</v>
      </c>
      <c r="G45" s="23">
        <v>20.086888491132097</v>
      </c>
      <c r="H45" s="23">
        <v>19.390167771929782</v>
      </c>
      <c r="I45" s="23">
        <v>18.794233204397816</v>
      </c>
      <c r="J45" s="23">
        <v>19.872433528812465</v>
      </c>
      <c r="K45" s="23">
        <v>18.934531683127467</v>
      </c>
      <c r="L45" s="23">
        <v>20.072742389081036</v>
      </c>
    </row>
    <row r="46" spans="2:12">
      <c r="B46" s="19" t="s">
        <v>127</v>
      </c>
      <c r="C46" s="24">
        <v>3.8336068897619957</v>
      </c>
      <c r="D46" s="24">
        <v>3.4737527534246726</v>
      </c>
      <c r="E46" s="24">
        <v>4.0086133103523185</v>
      </c>
      <c r="F46" s="24">
        <v>-3.8521945475857833</v>
      </c>
      <c r="G46" s="24">
        <v>-4.0570895177499606</v>
      </c>
      <c r="H46" s="24">
        <v>3.8893789091650706</v>
      </c>
      <c r="I46" s="24">
        <v>3.4180711780323794</v>
      </c>
      <c r="J46" s="24">
        <v>3.8399131483745395</v>
      </c>
      <c r="K46" s="24">
        <v>-4.2683445480404201</v>
      </c>
      <c r="L46" s="24">
        <v>-4.154345131509773</v>
      </c>
    </row>
    <row r="47" spans="2:12">
      <c r="B47" s="17" t="s">
        <v>24</v>
      </c>
      <c r="C47" s="23">
        <v>1.1844070588673195</v>
      </c>
      <c r="D47" s="23">
        <v>-0.23403371893987146</v>
      </c>
      <c r="E47" s="23">
        <v>1.273334184410879</v>
      </c>
      <c r="F47" s="23">
        <v>2.1855489175896214</v>
      </c>
      <c r="G47" s="23">
        <v>1.7560543472520733</v>
      </c>
      <c r="H47" s="23">
        <v>2.9103177857083318</v>
      </c>
      <c r="I47" s="23">
        <v>4.5550716406096567</v>
      </c>
      <c r="J47" s="23">
        <v>1.4253708818795139</v>
      </c>
      <c r="K47" s="23">
        <v>2.9583002871071189</v>
      </c>
      <c r="L47" s="23">
        <v>2.3132507206856867</v>
      </c>
    </row>
    <row r="48" spans="2:12">
      <c r="B48" s="17" t="s">
        <v>128</v>
      </c>
      <c r="C48" s="23">
        <v>2.8526873259365226</v>
      </c>
      <c r="D48" s="23">
        <v>1.8990988472358541</v>
      </c>
      <c r="E48" s="23">
        <v>2.9912399108597829</v>
      </c>
      <c r="F48" s="23">
        <v>-3.6642625897921048</v>
      </c>
      <c r="G48" s="23">
        <v>-3.0166352506339256</v>
      </c>
      <c r="H48" s="23">
        <v>2.2165738436415028</v>
      </c>
      <c r="I48" s="23">
        <v>2.3500044151781903</v>
      </c>
      <c r="J48" s="23">
        <v>2.863632653554979</v>
      </c>
      <c r="K48" s="23">
        <v>-1.508793936599226</v>
      </c>
      <c r="L48" s="23">
        <v>-2.0888864395109739</v>
      </c>
    </row>
    <row r="49" spans="2:12">
      <c r="B49" s="17" t="s">
        <v>129</v>
      </c>
      <c r="C49" s="23">
        <v>1.6682802670692023</v>
      </c>
      <c r="D49" s="23">
        <v>2.1331325661757257</v>
      </c>
      <c r="E49" s="23">
        <v>1.7179057264489035</v>
      </c>
      <c r="F49" s="23">
        <v>-1.4787136722024834</v>
      </c>
      <c r="G49" s="23">
        <v>-1.2605809033818525</v>
      </c>
      <c r="H49" s="23">
        <v>-0.69374394206682855</v>
      </c>
      <c r="I49" s="23">
        <v>-2.2050672254314652</v>
      </c>
      <c r="J49" s="23">
        <v>1.4382617716754647</v>
      </c>
      <c r="K49" s="23">
        <v>1.4495063505078931</v>
      </c>
      <c r="L49" s="23">
        <v>0.22436428117471272</v>
      </c>
    </row>
    <row r="50" spans="2:12">
      <c r="B50" s="19" t="s">
        <v>110</v>
      </c>
      <c r="C50" s="24">
        <v>0.27567624770694227</v>
      </c>
      <c r="D50" s="24">
        <v>2.0502836683985959</v>
      </c>
      <c r="E50" s="24">
        <v>-0.34414273817472513</v>
      </c>
      <c r="F50" s="24">
        <v>0.55790822408012164</v>
      </c>
      <c r="G50" s="24">
        <v>0.41959244846194088</v>
      </c>
      <c r="H50" s="24">
        <v>-0.99587784896407638</v>
      </c>
      <c r="I50" s="24">
        <v>-1.978208767445927</v>
      </c>
      <c r="J50" s="24">
        <v>-1.3020750797659555</v>
      </c>
      <c r="K50" s="24">
        <v>-0.56567482926006796</v>
      </c>
      <c r="L50" s="24">
        <v>0.97092165251777329</v>
      </c>
    </row>
    <row r="51" spans="2:12">
      <c r="B51" s="19" t="s">
        <v>111</v>
      </c>
      <c r="C51" s="24">
        <v>1.9439565147761444</v>
      </c>
      <c r="D51" s="24">
        <v>4.1834162345743211</v>
      </c>
      <c r="E51" s="24">
        <v>1.3737629882741786</v>
      </c>
      <c r="F51" s="24">
        <v>-0.92080544812236165</v>
      </c>
      <c r="G51" s="24">
        <v>-0.84098845491991148</v>
      </c>
      <c r="H51" s="24">
        <v>-1.6896217910309048</v>
      </c>
      <c r="I51" s="24">
        <v>-4.1832759928773919</v>
      </c>
      <c r="J51" s="24">
        <v>0.13618669190950919</v>
      </c>
      <c r="K51" s="24">
        <v>0.88383152124782516</v>
      </c>
      <c r="L51" s="24">
        <v>1.1952859336924861</v>
      </c>
    </row>
    <row r="52" spans="2:12">
      <c r="B52" s="17" t="s">
        <v>325</v>
      </c>
      <c r="C52" s="23">
        <v>-0.49895144828309196</v>
      </c>
      <c r="D52" s="23">
        <v>7.1271909095572319</v>
      </c>
      <c r="E52" s="23">
        <v>2.2536672112527261</v>
      </c>
      <c r="F52" s="23">
        <v>-1.2260918376608194</v>
      </c>
      <c r="G52" s="23">
        <v>14.157309159878798</v>
      </c>
      <c r="H52" s="23">
        <v>-2.3623451381984397</v>
      </c>
      <c r="I52" s="23">
        <v>-7.0355034386933992</v>
      </c>
      <c r="J52" s="23">
        <v>0.39521451721275119</v>
      </c>
      <c r="K52" s="23">
        <v>0.31530653737648834</v>
      </c>
      <c r="L52" s="23">
        <v>1.2933730802146455</v>
      </c>
    </row>
    <row r="53" spans="2:12" ht="15">
      <c r="B53" s="19" t="s">
        <v>323</v>
      </c>
      <c r="C53" s="24">
        <v>2.339124842664082</v>
      </c>
      <c r="D53" s="24">
        <v>4.5302375826016332</v>
      </c>
      <c r="E53" s="24">
        <v>1.8713267653503154</v>
      </c>
      <c r="F53" s="24">
        <v>-1.3992133105103324</v>
      </c>
      <c r="G53" s="24">
        <v>-1.1031760987849781</v>
      </c>
      <c r="H53" s="24">
        <v>-1.3007381413911006</v>
      </c>
      <c r="I53" s="24">
        <v>-3.6375225430278406</v>
      </c>
      <c r="J53" s="24">
        <v>0.67265752869671414</v>
      </c>
      <c r="K53" s="24">
        <v>0.59919458120365532</v>
      </c>
      <c r="L53" s="24">
        <v>1.0429709127987148</v>
      </c>
    </row>
    <row r="54" spans="2:12" ht="15">
      <c r="B54" s="17" t="s">
        <v>324</v>
      </c>
      <c r="C54" s="23">
        <v>-0.1037831203951545</v>
      </c>
      <c r="D54" s="23">
        <v>7.4740122575845449</v>
      </c>
      <c r="E54" s="23">
        <v>2.7512309883288624</v>
      </c>
      <c r="F54" s="23">
        <v>-1.70449970004879</v>
      </c>
      <c r="G54" s="23">
        <v>13.895121516013727</v>
      </c>
      <c r="H54" s="23">
        <v>-1.9734954127434545</v>
      </c>
      <c r="I54" s="23">
        <v>-6.4897498975518637</v>
      </c>
      <c r="J54" s="23">
        <v>0.93167481154039189</v>
      </c>
      <c r="K54" s="23">
        <v>3.0805007824576174E-2</v>
      </c>
      <c r="L54" s="23">
        <v>1.1410607417582179</v>
      </c>
    </row>
    <row r="55" spans="2:12">
      <c r="B55" s="19" t="s">
        <v>318</v>
      </c>
      <c r="C55" s="24">
        <v>-0.39516832788792799</v>
      </c>
      <c r="D55" s="24">
        <v>-0.34682134802749254</v>
      </c>
      <c r="E55" s="24">
        <v>-0.49756377707616323</v>
      </c>
      <c r="F55" s="24">
        <v>0.47840786238758398</v>
      </c>
      <c r="G55" s="24">
        <v>0.26218764386519305</v>
      </c>
      <c r="H55" s="24">
        <v>-0.38888364963965705</v>
      </c>
      <c r="I55" s="24">
        <v>-0.54575344984884577</v>
      </c>
      <c r="J55" s="24">
        <v>-0.53647083678768104</v>
      </c>
      <c r="K55" s="24">
        <v>0.28463694004390333</v>
      </c>
      <c r="L55" s="24">
        <v>0.15231502089379712</v>
      </c>
    </row>
    <row r="56" spans="2:12">
      <c r="B56" s="17" t="s">
        <v>114</v>
      </c>
      <c r="C56" s="23">
        <v>-0.39516832788792799</v>
      </c>
      <c r="D56" s="23">
        <v>-0.34682134802749254</v>
      </c>
      <c r="E56" s="23">
        <v>-0.49756377707616323</v>
      </c>
      <c r="F56" s="23">
        <v>0.47840786238758398</v>
      </c>
      <c r="G56" s="23">
        <v>0.26218764386519305</v>
      </c>
      <c r="H56" s="23">
        <v>-0.38884972545483804</v>
      </c>
      <c r="I56" s="23">
        <v>-0.54575354114083019</v>
      </c>
      <c r="J56" s="23">
        <v>-0.53646029432811682</v>
      </c>
      <c r="K56" s="23">
        <v>0.28450152955164554</v>
      </c>
      <c r="L56" s="23">
        <v>0.15231233845645331</v>
      </c>
    </row>
    <row r="57" spans="2:12">
      <c r="B57" s="17" t="s">
        <v>31</v>
      </c>
      <c r="C57" s="23">
        <v>5.4968187159021804</v>
      </c>
      <c r="D57" s="23">
        <v>3.677298752076831</v>
      </c>
      <c r="E57" s="23">
        <v>5.7796231474075004</v>
      </c>
      <c r="F57" s="23">
        <v>6.5604528930903099</v>
      </c>
      <c r="G57" s="23">
        <v>6.2768044798524825</v>
      </c>
      <c r="H57" s="23">
        <v>7.4055907088832527</v>
      </c>
      <c r="I57" s="23">
        <v>8.448762108989035</v>
      </c>
      <c r="J57" s="23">
        <v>6.0796307842433874</v>
      </c>
      <c r="K57" s="23">
        <v>7.8424923375248827</v>
      </c>
      <c r="L57" s="23">
        <v>7.0193167495515407</v>
      </c>
    </row>
    <row r="58" spans="2:12">
      <c r="B58" s="17" t="s">
        <v>134</v>
      </c>
      <c r="C58" s="23">
        <v>6.7204788943135325</v>
      </c>
      <c r="D58" s="23">
        <v>7.0442092160343694</v>
      </c>
      <c r="E58" s="23">
        <v>6.3166985253580279</v>
      </c>
      <c r="F58" s="23">
        <v>6.9757267768169262</v>
      </c>
      <c r="G58" s="23">
        <v>6.5019262969142417</v>
      </c>
      <c r="H58" s="23">
        <v>8.1550709824425134</v>
      </c>
      <c r="I58" s="23">
        <v>9.3407854680300151</v>
      </c>
      <c r="J58" s="23">
        <v>7.0574187243593389</v>
      </c>
      <c r="K58" s="23">
        <v>8.3809535755348978</v>
      </c>
      <c r="L58" s="23">
        <v>7.5713143804874301</v>
      </c>
    </row>
    <row r="59" spans="2:12">
      <c r="B59" s="17" t="s">
        <v>135</v>
      </c>
      <c r="C59" s="25">
        <v>6.7204788943135325</v>
      </c>
      <c r="D59" s="25">
        <v>7.0442092160343694</v>
      </c>
      <c r="E59" s="25">
        <v>6.3166985253580279</v>
      </c>
      <c r="F59" s="25">
        <v>6.9757267768169262</v>
      </c>
      <c r="G59" s="25">
        <v>6.5019262969142417</v>
      </c>
      <c r="H59" s="25">
        <v>8.1550709824425134</v>
      </c>
      <c r="I59" s="25">
        <v>9.3407854680300151</v>
      </c>
      <c r="J59" s="25">
        <v>7.0574187243593389</v>
      </c>
      <c r="K59" s="25">
        <v>8.3809535755348978</v>
      </c>
      <c r="L59" s="25">
        <v>7.5713143804874301</v>
      </c>
    </row>
    <row r="60" spans="2:12">
      <c r="B60" s="17" t="s">
        <v>136</v>
      </c>
      <c r="C60" s="23">
        <v>25.151731754369777</v>
      </c>
      <c r="D60" s="23">
        <v>24.254279388870188</v>
      </c>
      <c r="E60" s="23">
        <v>24.838567446535873</v>
      </c>
      <c r="F60" s="23">
        <v>25.782605837922468</v>
      </c>
      <c r="G60" s="23">
        <v>25.90003235613413</v>
      </c>
      <c r="H60" s="23">
        <v>26.189864466803186</v>
      </c>
      <c r="I60" s="23">
        <v>26.767376023039851</v>
      </c>
      <c r="J60" s="23">
        <v>25.137717559066513</v>
      </c>
      <c r="K60" s="23">
        <v>26.161176518275003</v>
      </c>
      <c r="L60" s="23">
        <v>26.540338241276494</v>
      </c>
    </row>
    <row r="61" spans="2:12" ht="3" customHeight="1">
      <c r="B61" s="8"/>
      <c r="C61" s="8" t="e">
        <v>#REF!</v>
      </c>
      <c r="D61" s="24" t="e">
        <v>#REF!</v>
      </c>
      <c r="E61" s="8"/>
      <c r="F61" s="8"/>
      <c r="G61" s="8"/>
      <c r="H61" s="8" t="e">
        <v>#REF!</v>
      </c>
      <c r="I61" s="8" t="e">
        <v>#REF!</v>
      </c>
      <c r="J61" s="8"/>
      <c r="K61" s="8"/>
      <c r="L61" s="9"/>
    </row>
    <row r="62" spans="2:12">
      <c r="B62" s="57" t="s">
        <v>142</v>
      </c>
      <c r="C62" s="57"/>
      <c r="D62" s="24"/>
      <c r="E62" s="57"/>
      <c r="F62" s="57"/>
      <c r="G62" s="57"/>
      <c r="H62" s="57"/>
      <c r="I62" s="57"/>
      <c r="J62" s="57"/>
      <c r="K62" s="57"/>
    </row>
    <row r="63" spans="2:12">
      <c r="B63" s="57" t="s">
        <v>143</v>
      </c>
      <c r="C63" s="57"/>
      <c r="D63" s="24"/>
      <c r="E63" s="57"/>
      <c r="F63" s="57"/>
      <c r="G63" s="57"/>
      <c r="H63" s="57"/>
      <c r="I63" s="57"/>
      <c r="J63" s="57"/>
      <c r="K63" s="57"/>
    </row>
    <row r="64" spans="2:12">
      <c r="B64" s="57" t="s">
        <v>139</v>
      </c>
      <c r="C64" s="57"/>
      <c r="D64" s="24"/>
      <c r="E64" s="57"/>
      <c r="F64" s="57"/>
      <c r="G64" s="57"/>
      <c r="H64" s="57"/>
      <c r="I64" s="57"/>
      <c r="J64" s="57"/>
      <c r="K64" s="57"/>
    </row>
    <row r="65" spans="4:4">
      <c r="D65" s="24"/>
    </row>
    <row r="66" spans="4:4">
      <c r="D66" s="23"/>
    </row>
    <row r="67" spans="4:4">
      <c r="D67" s="24"/>
    </row>
    <row r="68" spans="4:4">
      <c r="D68" s="23"/>
    </row>
    <row r="69" spans="4:4">
      <c r="D69" s="23"/>
    </row>
    <row r="70" spans="4:4">
      <c r="D70" s="23"/>
    </row>
    <row r="71" spans="4:4">
      <c r="D71" s="24"/>
    </row>
    <row r="72" spans="4:4">
      <c r="D72" s="24"/>
    </row>
    <row r="73" spans="4:4">
      <c r="D73" s="23"/>
    </row>
    <row r="74" spans="4:4">
      <c r="D74" s="24"/>
    </row>
    <row r="75" spans="4:4">
      <c r="D75" s="23"/>
    </row>
    <row r="76" spans="4:4">
      <c r="D76" s="24"/>
    </row>
    <row r="77" spans="4:4">
      <c r="D77" s="23"/>
    </row>
    <row r="78" spans="4:4">
      <c r="D78" s="23"/>
    </row>
    <row r="79" spans="4:4">
      <c r="D79" s="23"/>
    </row>
    <row r="80" spans="4:4">
      <c r="D80" s="25"/>
    </row>
    <row r="81" spans="4:4">
      <c r="D81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84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6"/>
      <c r="C5" s="26"/>
      <c r="D5" s="26"/>
      <c r="E5" s="27"/>
      <c r="F5" s="27" t="s">
        <v>1</v>
      </c>
      <c r="G5" s="26"/>
      <c r="H5" s="26"/>
      <c r="I5" s="26"/>
      <c r="J5" s="26"/>
      <c r="K5" s="26"/>
      <c r="L5" s="26"/>
      <c r="M5" s="26"/>
      <c r="N5" s="26"/>
    </row>
    <row r="6" spans="2:14" ht="15">
      <c r="B6" s="28" t="s">
        <v>307</v>
      </c>
      <c r="C6" s="81">
        <v>2021</v>
      </c>
      <c r="D6" s="32" t="s">
        <v>299</v>
      </c>
      <c r="E6" s="32" t="s">
        <v>297</v>
      </c>
      <c r="F6" s="32" t="s">
        <v>89</v>
      </c>
      <c r="G6" s="32" t="s">
        <v>90</v>
      </c>
      <c r="H6" s="32">
        <v>2020</v>
      </c>
      <c r="I6" s="32" t="s">
        <v>91</v>
      </c>
      <c r="J6" s="32" t="s">
        <v>148</v>
      </c>
      <c r="K6" s="32" t="s">
        <v>92</v>
      </c>
      <c r="L6" s="32" t="s">
        <v>93</v>
      </c>
      <c r="M6" s="32">
        <v>2019</v>
      </c>
      <c r="N6" s="32" t="s">
        <v>94</v>
      </c>
    </row>
    <row r="7" spans="2:14">
      <c r="B7" s="17" t="s">
        <v>95</v>
      </c>
      <c r="C7" s="18">
        <v>56373.52811213283</v>
      </c>
      <c r="D7" s="18">
        <v>16380.796772847863</v>
      </c>
      <c r="E7" s="18">
        <v>13285.1922413189</v>
      </c>
      <c r="F7" s="18">
        <v>12985</v>
      </c>
      <c r="G7" s="18">
        <v>13722.277704392704</v>
      </c>
      <c r="H7" s="18">
        <v>55731.589811370985</v>
      </c>
      <c r="I7" s="18">
        <v>15417.43987687701</v>
      </c>
      <c r="J7" s="18">
        <v>13334.618013713447</v>
      </c>
      <c r="K7" s="18">
        <v>13884</v>
      </c>
      <c r="L7" s="18">
        <v>13095.428481277626</v>
      </c>
      <c r="M7" s="18">
        <v>31164.761414820419</v>
      </c>
      <c r="N7" s="18">
        <v>10185.443001920417</v>
      </c>
    </row>
    <row r="8" spans="2:14">
      <c r="B8" s="17" t="s">
        <v>96</v>
      </c>
      <c r="C8" s="18">
        <v>51290.654699381303</v>
      </c>
      <c r="D8" s="18">
        <v>14875.377153649402</v>
      </c>
      <c r="E8" s="18">
        <v>12084.0775862273</v>
      </c>
      <c r="F8" s="18">
        <v>11879</v>
      </c>
      <c r="G8" s="18">
        <v>12452.04944688214</v>
      </c>
      <c r="H8" s="18">
        <v>51253.183338114701</v>
      </c>
      <c r="I8" s="18">
        <v>14769.823146629898</v>
      </c>
      <c r="J8" s="18">
        <v>12064.022554339801</v>
      </c>
      <c r="K8" s="18">
        <v>12544</v>
      </c>
      <c r="L8" s="18">
        <v>11875.507556170767</v>
      </c>
      <c r="M8" s="18">
        <v>28837.838272681405</v>
      </c>
      <c r="N8" s="18">
        <v>9326.9554776114055</v>
      </c>
    </row>
    <row r="9" spans="2:14">
      <c r="B9" s="19" t="s">
        <v>97</v>
      </c>
      <c r="C9" s="20">
        <v>-38076.768704089249</v>
      </c>
      <c r="D9" s="20">
        <v>-11090.42050093646</v>
      </c>
      <c r="E9" s="20">
        <v>-9033.3880839387875</v>
      </c>
      <c r="F9" s="20">
        <v>-8805</v>
      </c>
      <c r="G9" s="20">
        <v>-9147.5760460396814</v>
      </c>
      <c r="H9" s="20">
        <v>-37271.221676191853</v>
      </c>
      <c r="I9" s="20">
        <v>-10165.930869998714</v>
      </c>
      <c r="J9" s="20">
        <v>-8911.2907016065255</v>
      </c>
      <c r="K9" s="20">
        <v>-9314</v>
      </c>
      <c r="L9" s="20">
        <v>-8880.1095810319548</v>
      </c>
      <c r="M9" s="20">
        <v>-21102.210421958735</v>
      </c>
      <c r="N9" s="20">
        <v>-6965.1413855073588</v>
      </c>
    </row>
    <row r="10" spans="2:14">
      <c r="B10" s="19" t="s">
        <v>98</v>
      </c>
      <c r="C10" s="20">
        <v>-264.10865611334629</v>
      </c>
      <c r="D10" s="20">
        <v>-59.23734153823969</v>
      </c>
      <c r="E10" s="20">
        <v>-83.180877225919488</v>
      </c>
      <c r="F10" s="20">
        <v>-62</v>
      </c>
      <c r="G10" s="20">
        <v>-59.408962588688574</v>
      </c>
      <c r="H10" s="20">
        <v>-233.07541796354602</v>
      </c>
      <c r="I10" s="20">
        <v>-44.464725737588822</v>
      </c>
      <c r="J10" s="20">
        <v>-73.138624244954997</v>
      </c>
      <c r="K10" s="20">
        <v>-62</v>
      </c>
      <c r="L10" s="20">
        <v>-53.607615856755494</v>
      </c>
      <c r="M10" s="20">
        <v>-122.70958888426459</v>
      </c>
      <c r="N10" s="20">
        <v>-38.037193039142302</v>
      </c>
    </row>
    <row r="11" spans="2:14">
      <c r="B11" s="17" t="s">
        <v>99</v>
      </c>
      <c r="C11" s="18">
        <v>12949.777339178707</v>
      </c>
      <c r="D11" s="18">
        <v>3725.7193111747029</v>
      </c>
      <c r="E11" s="18">
        <v>2967.5086250625932</v>
      </c>
      <c r="F11" s="18">
        <v>3011</v>
      </c>
      <c r="G11" s="18">
        <v>3245.0644382537698</v>
      </c>
      <c r="H11" s="18">
        <v>13748.886243959301</v>
      </c>
      <c r="I11" s="18">
        <v>4559.4275508935953</v>
      </c>
      <c r="J11" s="18">
        <v>3079.5932284883206</v>
      </c>
      <c r="K11" s="18">
        <v>3168</v>
      </c>
      <c r="L11" s="18">
        <v>2941.7903592820571</v>
      </c>
      <c r="M11" s="18">
        <v>7612.9182618384057</v>
      </c>
      <c r="N11" s="18">
        <v>2323.7768990649042</v>
      </c>
    </row>
    <row r="12" spans="2:14">
      <c r="B12" s="19" t="s">
        <v>100</v>
      </c>
      <c r="C12" s="20">
        <v>-7645.4398524060798</v>
      </c>
      <c r="D12" s="20">
        <v>-2131.0417248331005</v>
      </c>
      <c r="E12" s="20">
        <v>-1838.2672918032201</v>
      </c>
      <c r="F12" s="20">
        <v>-1786</v>
      </c>
      <c r="G12" s="20">
        <v>-1889.6948620760668</v>
      </c>
      <c r="H12" s="20">
        <v>-7755.15654090311</v>
      </c>
      <c r="I12" s="20">
        <v>-2142.90378108503</v>
      </c>
      <c r="J12" s="20">
        <v>-1888.6974635081797</v>
      </c>
      <c r="K12" s="20">
        <v>-1883</v>
      </c>
      <c r="L12" s="20">
        <v>-1840.9972178103662</v>
      </c>
      <c r="M12" s="20">
        <v>-5165.8894316875358</v>
      </c>
      <c r="N12" s="20">
        <v>-1690.6542626647577</v>
      </c>
    </row>
    <row r="13" spans="2:14">
      <c r="B13" s="19" t="s">
        <v>101</v>
      </c>
      <c r="C13" s="20">
        <v>-1707.613081302143</v>
      </c>
      <c r="D13" s="20">
        <v>-457.52107624209793</v>
      </c>
      <c r="E13" s="20">
        <v>-394.742290187761</v>
      </c>
      <c r="F13" s="20">
        <v>-390</v>
      </c>
      <c r="G13" s="20">
        <v>-465.52559520032901</v>
      </c>
      <c r="H13" s="20">
        <v>-1587.4909492827692</v>
      </c>
      <c r="I13" s="20">
        <v>-372.11416590684803</v>
      </c>
      <c r="J13" s="20">
        <v>-410.79263045278202</v>
      </c>
      <c r="K13" s="20">
        <v>-404</v>
      </c>
      <c r="L13" s="20">
        <v>-400.70034212787408</v>
      </c>
      <c r="M13" s="20">
        <v>-531.92719154195004</v>
      </c>
      <c r="N13" s="20">
        <v>5.1470385188170749</v>
      </c>
    </row>
    <row r="14" spans="2:14">
      <c r="B14" s="19" t="s">
        <v>102</v>
      </c>
      <c r="C14" s="20">
        <v>-9353.0529337082226</v>
      </c>
      <c r="D14" s="20">
        <v>-2588.5628010751984</v>
      </c>
      <c r="E14" s="20">
        <v>-2233.0095819909811</v>
      </c>
      <c r="F14" s="20">
        <v>-2176</v>
      </c>
      <c r="G14" s="20">
        <v>-2355.2204572763958</v>
      </c>
      <c r="H14" s="20">
        <v>-9342.6474901858783</v>
      </c>
      <c r="I14" s="20">
        <v>-2515.017946991878</v>
      </c>
      <c r="J14" s="20">
        <v>-2299.4900939609615</v>
      </c>
      <c r="K14" s="20">
        <v>-2287</v>
      </c>
      <c r="L14" s="20">
        <v>-2241.6975599382404</v>
      </c>
      <c r="M14" s="20">
        <v>-5697.8166232294861</v>
      </c>
      <c r="N14" s="20">
        <v>-1685.5072241459407</v>
      </c>
    </row>
    <row r="15" spans="2:14" ht="15">
      <c r="B15" s="19" t="s">
        <v>158</v>
      </c>
      <c r="C15" s="20">
        <v>-47.31029474521911</v>
      </c>
      <c r="D15" s="20">
        <v>-10.82698927181492</v>
      </c>
      <c r="E15" s="20">
        <v>-23.531833241290382</v>
      </c>
      <c r="F15" s="20">
        <v>1</v>
      </c>
      <c r="G15" s="20">
        <v>-14.2156226955737</v>
      </c>
      <c r="H15" s="20">
        <v>98.217750581912412</v>
      </c>
      <c r="I15" s="20">
        <v>42.991110759359309</v>
      </c>
      <c r="J15" s="20">
        <v>90.891081834240907</v>
      </c>
      <c r="K15" s="20">
        <v>30</v>
      </c>
      <c r="L15" s="20">
        <v>-66.158363561416806</v>
      </c>
      <c r="M15" s="20">
        <v>2.4985170269388988</v>
      </c>
      <c r="N15" s="20">
        <v>11.335317846938793</v>
      </c>
    </row>
    <row r="16" spans="2:14">
      <c r="B16" s="19" t="s">
        <v>103</v>
      </c>
      <c r="C16" s="20">
        <v>-7.3620799999599118</v>
      </c>
      <c r="D16" s="20">
        <v>273.39433404450818</v>
      </c>
      <c r="E16" s="20">
        <v>-160.91139698528099</v>
      </c>
      <c r="F16" s="20">
        <v>-59.900942355573797</v>
      </c>
      <c r="G16" s="20">
        <v>-59.900942355573797</v>
      </c>
      <c r="H16" s="20">
        <v>-71.240282068442852</v>
      </c>
      <c r="I16" s="20">
        <v>138.47441805012804</v>
      </c>
      <c r="J16" s="20">
        <v>-20.809448966459087</v>
      </c>
      <c r="K16" s="20">
        <v>25</v>
      </c>
      <c r="L16" s="20">
        <v>-213.54087272523918</v>
      </c>
      <c r="M16" s="20">
        <v>-385.96479536589817</v>
      </c>
      <c r="N16" s="20">
        <v>-164.68923689810669</v>
      </c>
    </row>
    <row r="17" spans="2:14">
      <c r="B17" s="17" t="s">
        <v>104</v>
      </c>
      <c r="C17" s="21">
        <v>-9407.7253084534022</v>
      </c>
      <c r="D17" s="21">
        <v>-2325.9954563025053</v>
      </c>
      <c r="E17" s="21">
        <v>-2417.4528122175525</v>
      </c>
      <c r="F17" s="21">
        <v>-2234.900942355574</v>
      </c>
      <c r="G17" s="21">
        <v>-2429.3370223275433</v>
      </c>
      <c r="H17" s="21">
        <v>-9315.6700216724075</v>
      </c>
      <c r="I17" s="21">
        <v>-2333.5524181823907</v>
      </c>
      <c r="J17" s="21">
        <v>-2229.4084610931795</v>
      </c>
      <c r="K17" s="21">
        <v>-2232</v>
      </c>
      <c r="L17" s="21">
        <v>-2521.3967962248967</v>
      </c>
      <c r="M17" s="21">
        <v>-6081.2829015684447</v>
      </c>
      <c r="N17" s="21">
        <v>-1838.8611431971085</v>
      </c>
    </row>
    <row r="18" spans="2:14">
      <c r="B18" s="19" t="s">
        <v>105</v>
      </c>
      <c r="C18" s="22">
        <v>-1852.8759498655752</v>
      </c>
      <c r="D18" s="22">
        <v>-437.45586233429719</v>
      </c>
      <c r="E18" s="22">
        <v>-451.69574506469093</v>
      </c>
      <c r="F18" s="22">
        <v>-475</v>
      </c>
      <c r="G18" s="22">
        <v>-488.40176459786898</v>
      </c>
      <c r="H18" s="22">
        <v>-1803.5719465238649</v>
      </c>
      <c r="I18" s="22">
        <v>-483.81322761556879</v>
      </c>
      <c r="J18" s="22">
        <v>-447.38414690384116</v>
      </c>
      <c r="K18" s="22">
        <v>-439</v>
      </c>
      <c r="L18" s="22">
        <v>-433.01741683121196</v>
      </c>
      <c r="M18" s="22">
        <v>-1027.7671932310402</v>
      </c>
      <c r="N18" s="22">
        <v>-311.39956784189303</v>
      </c>
    </row>
    <row r="19" spans="2:14">
      <c r="B19" s="17" t="s">
        <v>3</v>
      </c>
      <c r="C19" s="21">
        <v>1689.1760808597292</v>
      </c>
      <c r="D19" s="21">
        <v>962.26799253790034</v>
      </c>
      <c r="E19" s="21">
        <v>98.360067780349794</v>
      </c>
      <c r="F19" s="21">
        <v>301</v>
      </c>
      <c r="G19" s="21">
        <v>327.32565132835759</v>
      </c>
      <c r="H19" s="21">
        <v>2629.6442757630289</v>
      </c>
      <c r="I19" s="21">
        <v>1742.0619050956354</v>
      </c>
      <c r="J19" s="21">
        <v>402.80062049129998</v>
      </c>
      <c r="K19" s="21">
        <v>497</v>
      </c>
      <c r="L19" s="21">
        <v>-12.62385377405149</v>
      </c>
      <c r="M19" s="21">
        <v>503.86816703892077</v>
      </c>
      <c r="N19" s="21">
        <v>173.51618802590266</v>
      </c>
    </row>
    <row r="20" spans="2:14">
      <c r="B20" s="19" t="s">
        <v>106</v>
      </c>
      <c r="C20" s="22">
        <v>488.14381682454103</v>
      </c>
      <c r="D20" s="22">
        <v>168.34259689432812</v>
      </c>
      <c r="E20" s="22">
        <v>58.746058132814284</v>
      </c>
      <c r="F20" s="22">
        <v>179</v>
      </c>
      <c r="G20" s="22">
        <v>82.205351458688611</v>
      </c>
      <c r="H20" s="22">
        <v>909.30320539780791</v>
      </c>
      <c r="I20" s="22">
        <v>643.81724241014899</v>
      </c>
      <c r="J20" s="22">
        <v>30.327499166671288</v>
      </c>
      <c r="K20" s="22">
        <v>94</v>
      </c>
      <c r="L20" s="22">
        <v>140.9057658838008</v>
      </c>
      <c r="M20" s="22">
        <v>352.82304191388715</v>
      </c>
      <c r="N20" s="22">
        <v>69.653394303887069</v>
      </c>
    </row>
    <row r="21" spans="2:14">
      <c r="B21" s="19" t="s">
        <v>107</v>
      </c>
      <c r="C21" s="22">
        <v>-1808.9408317436239</v>
      </c>
      <c r="D21" s="22">
        <v>-589.00705499575201</v>
      </c>
      <c r="E21" s="22">
        <v>-430.84590529608289</v>
      </c>
      <c r="F21" s="22">
        <v>-415</v>
      </c>
      <c r="G21" s="22">
        <v>-373.90393268918103</v>
      </c>
      <c r="H21" s="22">
        <v>-1636.8979283534679</v>
      </c>
      <c r="I21" s="22">
        <v>-403.54663289900088</v>
      </c>
      <c r="J21" s="22">
        <v>-386.69642127064401</v>
      </c>
      <c r="K21" s="22">
        <v>-436</v>
      </c>
      <c r="L21" s="22">
        <v>-410.71794415155995</v>
      </c>
      <c r="M21" s="22">
        <v>-1223.8590845067949</v>
      </c>
      <c r="N21" s="22">
        <v>-336.48702098581708</v>
      </c>
    </row>
    <row r="22" spans="2:14">
      <c r="B22" s="17" t="s">
        <v>108</v>
      </c>
      <c r="C22" s="21">
        <v>-1320.7970149190828</v>
      </c>
      <c r="D22" s="21">
        <v>-420.66445810142386</v>
      </c>
      <c r="E22" s="21">
        <v>-372.09984716326858</v>
      </c>
      <c r="F22" s="21">
        <v>-236</v>
      </c>
      <c r="G22" s="21">
        <v>-291.69858123049244</v>
      </c>
      <c r="H22" s="21">
        <v>-727.59472295566002</v>
      </c>
      <c r="I22" s="21">
        <v>240.27060951114811</v>
      </c>
      <c r="J22" s="21">
        <v>-356.36892210397275</v>
      </c>
      <c r="K22" s="21">
        <v>-342</v>
      </c>
      <c r="L22" s="21">
        <v>-269.81217826775912</v>
      </c>
      <c r="M22" s="21">
        <v>-871.03604259290773</v>
      </c>
      <c r="N22" s="21">
        <v>-266.83362668193001</v>
      </c>
    </row>
    <row r="23" spans="2:14">
      <c r="B23" s="17" t="s">
        <v>109</v>
      </c>
      <c r="C23" s="21">
        <v>368.37906594064634</v>
      </c>
      <c r="D23" s="21">
        <v>541.60353443647648</v>
      </c>
      <c r="E23" s="21">
        <v>-273.73977938291875</v>
      </c>
      <c r="F23" s="21">
        <v>65</v>
      </c>
      <c r="G23" s="21">
        <v>35.627070097865158</v>
      </c>
      <c r="H23" s="21">
        <v>1902.0495528073689</v>
      </c>
      <c r="I23" s="21">
        <v>1982.3325146067837</v>
      </c>
      <c r="J23" s="21">
        <v>46.431698387327231</v>
      </c>
      <c r="K23" s="21">
        <v>156</v>
      </c>
      <c r="L23" s="21">
        <v>-282.43603204181062</v>
      </c>
      <c r="M23" s="21">
        <v>-367.16787555398696</v>
      </c>
      <c r="N23" s="21">
        <v>-93.317438656027349</v>
      </c>
    </row>
    <row r="24" spans="2:14">
      <c r="B24" s="19" t="s">
        <v>110</v>
      </c>
      <c r="C24" s="22">
        <v>594.5556907066449</v>
      </c>
      <c r="D24" s="22">
        <v>300.49928717535391</v>
      </c>
      <c r="E24" s="22">
        <v>236.8988844490361</v>
      </c>
      <c r="F24" s="22">
        <v>-35</v>
      </c>
      <c r="G24" s="22">
        <v>92.187407564467108</v>
      </c>
      <c r="H24" s="22">
        <v>-662.63455474575801</v>
      </c>
      <c r="I24" s="22">
        <v>-632.16759093424014</v>
      </c>
      <c r="J24" s="22">
        <v>-67.795761308792592</v>
      </c>
      <c r="K24" s="22">
        <v>-20</v>
      </c>
      <c r="L24" s="22">
        <v>57.030822850367301</v>
      </c>
      <c r="M24" s="22">
        <v>94.640179275508203</v>
      </c>
      <c r="N24" s="22">
        <v>19.625395938484598</v>
      </c>
    </row>
    <row r="25" spans="2:14">
      <c r="B25" s="19" t="s">
        <v>111</v>
      </c>
      <c r="C25" s="22">
        <v>962.93475664729124</v>
      </c>
      <c r="D25" s="22">
        <v>842.10282161183045</v>
      </c>
      <c r="E25" s="22">
        <v>-36.840894933882652</v>
      </c>
      <c r="F25" s="22">
        <v>30</v>
      </c>
      <c r="G25" s="22">
        <v>127.81447766233227</v>
      </c>
      <c r="H25" s="22">
        <v>1239.4149980616107</v>
      </c>
      <c r="I25" s="22">
        <v>1350.1649236725434</v>
      </c>
      <c r="J25" s="22">
        <v>-21.364062921465361</v>
      </c>
      <c r="K25" s="22">
        <v>136</v>
      </c>
      <c r="L25" s="22">
        <v>-225.4052091914433</v>
      </c>
      <c r="M25" s="22">
        <v>-272.52769627847874</v>
      </c>
      <c r="N25" s="22">
        <v>-73.692042717542748</v>
      </c>
    </row>
    <row r="26" spans="2:14">
      <c r="B26" s="19" t="s">
        <v>112</v>
      </c>
      <c r="C26" s="22">
        <v>-2.5205985378585649</v>
      </c>
      <c r="D26" s="22">
        <v>-0.25324706317771367</v>
      </c>
      <c r="E26" s="22">
        <v>-1.0780302413678422</v>
      </c>
      <c r="F26" s="22">
        <v>-0.50107470020491807</v>
      </c>
      <c r="G26" s="22">
        <v>-0.50107470020491807</v>
      </c>
      <c r="H26" s="22">
        <v>1086.0038279529551</v>
      </c>
      <c r="I26" s="22">
        <v>281.96912348811065</v>
      </c>
      <c r="J26" s="22">
        <v>449.51380735456837</v>
      </c>
      <c r="K26" s="22">
        <v>249</v>
      </c>
      <c r="L26" s="22">
        <v>105.9070607609337</v>
      </c>
      <c r="M26" s="22">
        <v>1110.3977434346939</v>
      </c>
      <c r="N26" s="22">
        <v>180.22986380835343</v>
      </c>
    </row>
    <row r="27" spans="2:14">
      <c r="B27" s="17" t="s">
        <v>325</v>
      </c>
      <c r="C27" s="21">
        <v>960.41415810943272</v>
      </c>
      <c r="D27" s="21">
        <v>841.84957454865275</v>
      </c>
      <c r="E27" s="21">
        <v>-37.918925175250493</v>
      </c>
      <c r="F27" s="21">
        <v>29</v>
      </c>
      <c r="G27" s="21">
        <v>127.31340296212734</v>
      </c>
      <c r="H27" s="21">
        <v>2325.4188260145656</v>
      </c>
      <c r="I27" s="21">
        <v>1632.1340471606541</v>
      </c>
      <c r="J27" s="21">
        <v>428.14974443310302</v>
      </c>
      <c r="K27" s="21">
        <v>385</v>
      </c>
      <c r="L27" s="21">
        <v>-119.4981484305096</v>
      </c>
      <c r="M27" s="21">
        <v>837.87004715621515</v>
      </c>
      <c r="N27" s="21">
        <v>106.53782109081068</v>
      </c>
    </row>
    <row r="28" spans="2:14">
      <c r="B28" s="17" t="s">
        <v>114</v>
      </c>
      <c r="C28" s="21">
        <v>158.10109917133278</v>
      </c>
      <c r="D28" s="21">
        <v>65.303402033312423</v>
      </c>
      <c r="E28" s="21">
        <v>51.471787176024286</v>
      </c>
      <c r="F28" s="21">
        <v>26</v>
      </c>
      <c r="G28" s="21">
        <v>14.992891392786168</v>
      </c>
      <c r="H28" s="21">
        <v>146.97956638622884</v>
      </c>
      <c r="I28" s="21">
        <v>34.530294632794686</v>
      </c>
      <c r="J28" s="21">
        <v>41.883594118888851</v>
      </c>
      <c r="K28" s="21">
        <v>50</v>
      </c>
      <c r="L28" s="21">
        <v>20.882656758047762</v>
      </c>
      <c r="M28" s="21">
        <v>45.282808447856354</v>
      </c>
      <c r="N28" s="21">
        <v>13.072599624831712</v>
      </c>
    </row>
    <row r="29" spans="2:14" ht="15">
      <c r="B29" s="17" t="s">
        <v>159</v>
      </c>
      <c r="C29" s="21">
        <v>804.83365747593825</v>
      </c>
      <c r="D29" s="21">
        <v>776.79941957846177</v>
      </c>
      <c r="E29" s="21">
        <v>-88.312682109847898</v>
      </c>
      <c r="F29" s="21">
        <v>3</v>
      </c>
      <c r="G29" s="21">
        <v>112.3205115693406</v>
      </c>
      <c r="H29" s="21">
        <v>2178.4392596283537</v>
      </c>
      <c r="I29" s="21">
        <v>1597.6037525278816</v>
      </c>
      <c r="J29" s="21">
        <v>-63.247657040390827</v>
      </c>
      <c r="K29" s="21">
        <v>335</v>
      </c>
      <c r="L29" s="21">
        <v>-140.38080518856407</v>
      </c>
      <c r="M29" s="21">
        <v>792.37615070833817</v>
      </c>
      <c r="N29" s="21">
        <v>93.738107432676316</v>
      </c>
    </row>
    <row r="30" spans="2:14">
      <c r="B30" s="19" t="s">
        <v>115</v>
      </c>
      <c r="C30" s="20">
        <v>-1.37919167168504E-2</v>
      </c>
      <c r="D30" s="20">
        <v>1.0923755339198662E-5</v>
      </c>
      <c r="E30" s="20">
        <v>-1.011498105374398E-3</v>
      </c>
      <c r="F30" s="20">
        <v>-2.6404618411992497E-4</v>
      </c>
      <c r="G30" s="20">
        <v>-2.6404618411992497E-4</v>
      </c>
      <c r="H30" s="20">
        <v>-5.7504738606746403E-2</v>
      </c>
      <c r="I30" s="20">
        <v>-9.5822205250363016E-3</v>
      </c>
      <c r="J30" s="20">
        <v>-1.0026728805948897E-2</v>
      </c>
      <c r="K30" s="20">
        <v>-1.0972114128517101E-2</v>
      </c>
      <c r="L30" s="20">
        <v>-1.0972114128517101E-2</v>
      </c>
      <c r="M30" s="20">
        <v>32.993595316165774</v>
      </c>
      <c r="N30" s="20">
        <v>0.32662035639515202</v>
      </c>
    </row>
    <row r="31" spans="2:14" ht="15">
      <c r="B31" s="19" t="s">
        <v>160</v>
      </c>
      <c r="C31" s="20">
        <v>-2.506806621141715</v>
      </c>
      <c r="D31" s="20">
        <v>-0.25325798693305368</v>
      </c>
      <c r="E31" s="20">
        <v>-1.0770187432624672</v>
      </c>
      <c r="F31" s="20">
        <v>-0.50081065402079816</v>
      </c>
      <c r="G31" s="20">
        <v>-0.50081065402079816</v>
      </c>
      <c r="H31" s="20">
        <v>1086.0613326915618</v>
      </c>
      <c r="I31" s="20">
        <v>281.97870570863569</v>
      </c>
      <c r="J31" s="20">
        <v>449.52383408337431</v>
      </c>
      <c r="K31" s="20">
        <v>249</v>
      </c>
      <c r="L31" s="20">
        <v>105.91803287506222</v>
      </c>
      <c r="M31" s="20">
        <v>1077.1930601185186</v>
      </c>
      <c r="N31" s="20">
        <v>180.17612941863757</v>
      </c>
    </row>
    <row r="32" spans="2:14">
      <c r="B32" s="17" t="s">
        <v>116</v>
      </c>
      <c r="C32" s="18">
        <v>3806.1606868386507</v>
      </c>
      <c r="D32" s="18">
        <v>1458.9611964104372</v>
      </c>
      <c r="E32" s="18">
        <v>633.23669007096021</v>
      </c>
      <c r="F32" s="18">
        <v>839</v>
      </c>
      <c r="G32" s="18">
        <v>875.13637851491512</v>
      </c>
      <c r="H32" s="18">
        <v>4666.2916402504397</v>
      </c>
      <c r="I32" s="18">
        <v>2270.3398584487932</v>
      </c>
      <c r="J32" s="18">
        <v>923.32339164009613</v>
      </c>
      <c r="K32" s="18">
        <v>999</v>
      </c>
      <c r="L32" s="18">
        <v>474.00117891391596</v>
      </c>
      <c r="M32" s="18">
        <v>1654.3449491542256</v>
      </c>
      <c r="N32" s="18">
        <v>522.95294890693799</v>
      </c>
    </row>
    <row r="33" spans="2:14">
      <c r="B33" s="17" t="s">
        <v>117</v>
      </c>
      <c r="C33" s="18">
        <v>3813.5227668386106</v>
      </c>
      <c r="D33" s="18">
        <v>1185.566862365929</v>
      </c>
      <c r="E33" s="18">
        <v>794.14808705624114</v>
      </c>
      <c r="F33" s="18">
        <v>899</v>
      </c>
      <c r="G33" s="18">
        <v>935.03732087048888</v>
      </c>
      <c r="H33" s="18">
        <v>4737.5319223188826</v>
      </c>
      <c r="I33" s="18">
        <v>2131.8654403986652</v>
      </c>
      <c r="J33" s="18">
        <v>944.13284060655519</v>
      </c>
      <c r="K33" s="18">
        <v>974</v>
      </c>
      <c r="L33" s="18">
        <v>687.54205163915515</v>
      </c>
      <c r="M33" s="18">
        <v>2040.3097445201238</v>
      </c>
      <c r="N33" s="18">
        <v>687.64218580504462</v>
      </c>
    </row>
    <row r="34" spans="2:14">
      <c r="B34" s="17" t="s">
        <v>118</v>
      </c>
      <c r="C34" s="18">
        <v>3813.5227668386106</v>
      </c>
      <c r="D34" s="18">
        <v>1185.566862365929</v>
      </c>
      <c r="E34" s="18">
        <v>794.14808705624114</v>
      </c>
      <c r="F34" s="18">
        <v>899</v>
      </c>
      <c r="G34" s="18">
        <v>935.03732087048888</v>
      </c>
      <c r="H34" s="18">
        <v>3919.5319223188826</v>
      </c>
      <c r="I34" s="18">
        <v>1313.8654403986652</v>
      </c>
      <c r="J34" s="18">
        <v>944.13284060655519</v>
      </c>
      <c r="K34" s="18">
        <v>33</v>
      </c>
      <c r="L34" s="18">
        <v>687.54205163915515</v>
      </c>
      <c r="M34" s="18">
        <v>2040.3097445201238</v>
      </c>
      <c r="N34" s="18">
        <v>687.64218580504462</v>
      </c>
    </row>
    <row r="35" spans="2:14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>
      <c r="B37" s="17" t="s">
        <v>120</v>
      </c>
      <c r="C37" s="23">
        <v>25.247830067832833</v>
      </c>
      <c r="D37" s="23">
        <v>25.0462174685814</v>
      </c>
      <c r="E37" s="23">
        <v>24.557179510704067</v>
      </c>
      <c r="F37" s="23">
        <v>25.347251452142437</v>
      </c>
      <c r="G37" s="23">
        <v>26.060484678418135</v>
      </c>
      <c r="H37" s="23">
        <v>26.825428877770541</v>
      </c>
      <c r="I37" s="23">
        <v>30.869885885762567</v>
      </c>
      <c r="J37" s="23">
        <v>25.527084474659706</v>
      </c>
      <c r="K37" s="23">
        <v>25.255102040816325</v>
      </c>
      <c r="L37" s="23">
        <v>24.77191265609056</v>
      </c>
      <c r="M37" s="23">
        <v>26.399060116271816</v>
      </c>
      <c r="N37" s="23">
        <v>24.914634841379275</v>
      </c>
    </row>
    <row r="38" spans="2:14">
      <c r="B38" s="19" t="s">
        <v>121</v>
      </c>
      <c r="C38" s="24">
        <v>14.906106964741674</v>
      </c>
      <c r="D38" s="24">
        <v>14.325967690239628</v>
      </c>
      <c r="E38" s="24">
        <v>15.212309575853483</v>
      </c>
      <c r="F38" s="24">
        <v>15.034935600639784</v>
      </c>
      <c r="G38" s="24">
        <v>15.175773836564922</v>
      </c>
      <c r="H38" s="24">
        <v>15.131072912569602</v>
      </c>
      <c r="I38" s="24">
        <v>14.508662424803553</v>
      </c>
      <c r="J38" s="24">
        <v>15.655619466897939</v>
      </c>
      <c r="K38" s="24">
        <v>15.011160714285715</v>
      </c>
      <c r="L38" s="24">
        <v>15.502471865749811</v>
      </c>
      <c r="M38" s="24">
        <v>17.913580701994832</v>
      </c>
      <c r="N38" s="24">
        <v>18.12653943425628</v>
      </c>
    </row>
    <row r="39" spans="2:14">
      <c r="B39" s="19" t="s">
        <v>122</v>
      </c>
      <c r="C39" s="24">
        <v>3.3292869652582957</v>
      </c>
      <c r="D39" s="24">
        <v>3.0756939573115529</v>
      </c>
      <c r="E39" s="24">
        <v>3.2666315436245159</v>
      </c>
      <c r="F39" s="24">
        <v>3.283104638437579</v>
      </c>
      <c r="G39" s="24">
        <v>3.7385459894466742</v>
      </c>
      <c r="H39" s="24">
        <v>3.0973509270832413</v>
      </c>
      <c r="I39" s="24">
        <v>2.5194219471189476</v>
      </c>
      <c r="J39" s="24">
        <v>3.4051049606584769</v>
      </c>
      <c r="K39" s="24">
        <v>3.220663265306122</v>
      </c>
      <c r="L39" s="24">
        <v>3.3741744530292652</v>
      </c>
      <c r="M39" s="24">
        <v>1.8445459972145486</v>
      </c>
      <c r="N39" s="24">
        <v>5.5184551177199462E-2</v>
      </c>
    </row>
    <row r="40" spans="2:14">
      <c r="B40" s="19" t="s">
        <v>123</v>
      </c>
      <c r="C40" s="24">
        <v>18.235393929999972</v>
      </c>
      <c r="D40" s="24">
        <v>17.40166164755118</v>
      </c>
      <c r="E40" s="24">
        <v>18.478941119477998</v>
      </c>
      <c r="F40" s="24">
        <v>18.318040239077362</v>
      </c>
      <c r="G40" s="24">
        <v>18.914319826011596</v>
      </c>
      <c r="H40" s="24">
        <v>18.228423839652841</v>
      </c>
      <c r="I40" s="24">
        <v>17.028084371922503</v>
      </c>
      <c r="J40" s="24">
        <v>19.060724427556412</v>
      </c>
      <c r="K40" s="24">
        <v>18.231823979591837</v>
      </c>
      <c r="L40" s="24">
        <v>18.876646318779077</v>
      </c>
      <c r="M40" s="24">
        <v>19.758126699209381</v>
      </c>
      <c r="N40" s="24">
        <v>18.071354883079081</v>
      </c>
    </row>
    <row r="41" spans="2:14">
      <c r="B41" s="19" t="s">
        <v>124</v>
      </c>
      <c r="C41" s="24">
        <v>9.223960002559646E-2</v>
      </c>
      <c r="D41" s="24">
        <v>7.2784637054790338E-2</v>
      </c>
      <c r="E41" s="24">
        <v>0.19473421180372544</v>
      </c>
      <c r="F41" s="24">
        <v>-8.4182170216348176E-3</v>
      </c>
      <c r="G41" s="24">
        <v>0.11416291556032279</v>
      </c>
      <c r="H41" s="24">
        <v>0.19163248833535823</v>
      </c>
      <c r="I41" s="24">
        <v>0.29107397111365407</v>
      </c>
      <c r="J41" s="24">
        <v>0.75340610003704434</v>
      </c>
      <c r="K41" s="24">
        <v>-0.23915816326530612</v>
      </c>
      <c r="L41" s="24">
        <v>0.55709925027195584</v>
      </c>
      <c r="M41" s="24">
        <v>8.6640232992283208E-3</v>
      </c>
      <c r="N41" s="24">
        <v>0.1215328825590333</v>
      </c>
    </row>
    <row r="42" spans="2:14">
      <c r="B42" s="19" t="s">
        <v>125</v>
      </c>
      <c r="C42" s="24">
        <v>1.4353647936665387E-2</v>
      </c>
      <c r="D42" s="24">
        <v>-1.837898503147773</v>
      </c>
      <c r="E42" s="24">
        <v>1.3315985091710936</v>
      </c>
      <c r="F42" s="24">
        <v>0.50425913254965726</v>
      </c>
      <c r="G42" s="24">
        <v>0.48105287897465232</v>
      </c>
      <c r="H42" s="24">
        <v>0.13899679479121183</v>
      </c>
      <c r="I42" s="24">
        <v>0.93754960147728239</v>
      </c>
      <c r="J42" s="24">
        <v>-0.17249179428111469</v>
      </c>
      <c r="K42" s="24">
        <v>-0.19929846938775511</v>
      </c>
      <c r="L42" s="24">
        <v>1.7981620719383802</v>
      </c>
      <c r="M42" s="24">
        <v>1.3383971146392393</v>
      </c>
      <c r="N42" s="24">
        <v>1.7657341379341815</v>
      </c>
    </row>
    <row r="43" spans="2:14">
      <c r="B43" s="17" t="s">
        <v>126</v>
      </c>
      <c r="C43" s="23">
        <v>18.341987177962231</v>
      </c>
      <c r="D43" s="23">
        <v>15.636547781458198</v>
      </c>
      <c r="E43" s="23">
        <v>20.005273840452819</v>
      </c>
      <c r="F43" s="23">
        <v>18.81388115460539</v>
      </c>
      <c r="G43" s="23">
        <v>19.509535620546568</v>
      </c>
      <c r="H43" s="23">
        <v>18.175788146108694</v>
      </c>
      <c r="I43" s="23">
        <v>15.799460799331566</v>
      </c>
      <c r="J43" s="23">
        <v>18.479810121800483</v>
      </c>
      <c r="K43" s="23">
        <v>17.793367346938776</v>
      </c>
      <c r="L43" s="23">
        <v>21.231907640989416</v>
      </c>
      <c r="M43" s="23">
        <v>21.087859790549391</v>
      </c>
      <c r="N43" s="23">
        <v>19.715556138454229</v>
      </c>
    </row>
    <row r="44" spans="2:14">
      <c r="B44" s="19" t="s">
        <v>127</v>
      </c>
      <c r="C44" s="24">
        <v>3.6125020449152609</v>
      </c>
      <c r="D44" s="24">
        <v>2.9408051830603528</v>
      </c>
      <c r="E44" s="24">
        <v>3.7379414509842799</v>
      </c>
      <c r="F44" s="24">
        <v>3.9986530852765387</v>
      </c>
      <c r="G44" s="24">
        <v>3.9222600800076295</v>
      </c>
      <c r="H44" s="24">
        <v>3.5189461981820531</v>
      </c>
      <c r="I44" s="24">
        <v>3.275687344475501</v>
      </c>
      <c r="J44" s="24">
        <v>3.708416035270949</v>
      </c>
      <c r="K44" s="24">
        <v>3.4996811224489797</v>
      </c>
      <c r="L44" s="24">
        <v>3.6463066086485445</v>
      </c>
      <c r="M44" s="24">
        <v>3.563953662243339</v>
      </c>
      <c r="N44" s="24">
        <v>3.3387054177473265</v>
      </c>
    </row>
    <row r="45" spans="2:14">
      <c r="B45" s="17" t="s">
        <v>24</v>
      </c>
      <c r="C45" s="23">
        <v>3.2933408449553383</v>
      </c>
      <c r="D45" s="23">
        <v>6.4688645040628465</v>
      </c>
      <c r="E45" s="23">
        <v>0.8139642192669686</v>
      </c>
      <c r="F45" s="23">
        <v>2.5338833235120801</v>
      </c>
      <c r="G45" s="23">
        <v>2.6286889778639329</v>
      </c>
      <c r="H45" s="23">
        <v>5.1306945334797964</v>
      </c>
      <c r="I45" s="23">
        <v>11.794737741955496</v>
      </c>
      <c r="J45" s="23">
        <v>3.3388583175882753</v>
      </c>
      <c r="K45" s="23">
        <v>-3.9620535714285712</v>
      </c>
      <c r="L45" s="23">
        <v>0.10630159354740056</v>
      </c>
      <c r="M45" s="23">
        <v>1.7472466634790862</v>
      </c>
      <c r="N45" s="23">
        <v>1.8603732851777206</v>
      </c>
    </row>
    <row r="46" spans="2:14">
      <c r="B46" s="17" t="s">
        <v>128</v>
      </c>
      <c r="C46" s="23">
        <v>2.5751221595052383</v>
      </c>
      <c r="D46" s="23">
        <v>2.8279246553303121</v>
      </c>
      <c r="E46" s="23">
        <v>3.07925734925242</v>
      </c>
      <c r="F46" s="23">
        <v>1.9866992171058171</v>
      </c>
      <c r="G46" s="23">
        <v>2.3425748707055662</v>
      </c>
      <c r="H46" s="23">
        <v>1.419608842939089</v>
      </c>
      <c r="I46" s="23">
        <v>1.6267670040854336</v>
      </c>
      <c r="J46" s="23">
        <v>-2.9539809006389488</v>
      </c>
      <c r="K46" s="23">
        <v>2.7264030612244898</v>
      </c>
      <c r="L46" s="23">
        <v>2.2720054447488347</v>
      </c>
      <c r="M46" s="23">
        <v>3.0204623327056228</v>
      </c>
      <c r="N46" s="23">
        <v>2.8608866775706425</v>
      </c>
    </row>
    <row r="47" spans="2:14">
      <c r="B47" s="17" t="s">
        <v>129</v>
      </c>
      <c r="C47" s="23">
        <v>0.71821868545010004</v>
      </c>
      <c r="D47" s="23">
        <v>3.6409398487325344</v>
      </c>
      <c r="E47" s="23">
        <v>-2.2652931299854511</v>
      </c>
      <c r="F47" s="23">
        <v>0.54718410640626314</v>
      </c>
      <c r="G47" s="23">
        <v>0.2861141071583666</v>
      </c>
      <c r="H47" s="23">
        <v>3.7110856905407075</v>
      </c>
      <c r="I47" s="23">
        <v>13.421504746040929</v>
      </c>
      <c r="J47" s="23">
        <v>0.38487741694932687</v>
      </c>
      <c r="K47" s="23">
        <v>-1.2436224489795917</v>
      </c>
      <c r="L47" s="23">
        <v>2.3783070382962355</v>
      </c>
      <c r="M47" s="23">
        <v>1.2732156692265371</v>
      </c>
      <c r="N47" s="23">
        <v>1.0005133923929221</v>
      </c>
    </row>
    <row r="48" spans="2:14">
      <c r="B48" s="19" t="s">
        <v>130</v>
      </c>
      <c r="C48" s="24">
        <v>1.1591891236159573</v>
      </c>
      <c r="D48" s="24">
        <v>2.0201120554555612</v>
      </c>
      <c r="E48" s="24">
        <v>1.9604217430632775</v>
      </c>
      <c r="F48" s="24">
        <v>-0.29463759575721865</v>
      </c>
      <c r="G48" s="24">
        <v>0.74033923457917084</v>
      </c>
      <c r="H48" s="24">
        <v>1.2928651677582459</v>
      </c>
      <c r="I48" s="24">
        <v>4.2801297257136408</v>
      </c>
      <c r="J48" s="24">
        <v>0.56196646685150942</v>
      </c>
      <c r="K48" s="24">
        <v>-0.15943877551020408</v>
      </c>
      <c r="L48" s="24">
        <v>0.48023903467378848</v>
      </c>
      <c r="M48" s="24">
        <v>0.32818056048661082</v>
      </c>
      <c r="N48" s="24">
        <v>0.21041588528640195</v>
      </c>
    </row>
    <row r="49" spans="2:14">
      <c r="B49" s="17" t="s">
        <v>327</v>
      </c>
      <c r="C49" s="23">
        <v>1.8724934663799833</v>
      </c>
      <c r="D49" s="23">
        <v>5.6593494460886342</v>
      </c>
      <c r="E49" s="23">
        <v>-0.31379246702676078</v>
      </c>
      <c r="F49" s="23">
        <v>0.24412829362740973</v>
      </c>
      <c r="G49" s="23">
        <v>1.0224293077635125</v>
      </c>
      <c r="H49" s="23">
        <v>4.5371207690142743</v>
      </c>
      <c r="I49" s="23">
        <v>11.05046438916275</v>
      </c>
      <c r="J49" s="23">
        <v>3.5489799733430067</v>
      </c>
      <c r="K49" s="23">
        <v>-3.0691964285714284</v>
      </c>
      <c r="L49" s="23">
        <v>1.0062571882952136</v>
      </c>
      <c r="M49" s="23">
        <v>2.905453727958327</v>
      </c>
      <c r="N49" s="23">
        <v>1.1422572065080188</v>
      </c>
    </row>
    <row r="50" spans="2:14">
      <c r="B50" s="17" t="s">
        <v>132</v>
      </c>
      <c r="C50" s="23">
        <v>0.30824543008463468</v>
      </c>
      <c r="D50" s="23">
        <v>0.43900333657954632</v>
      </c>
      <c r="E50" s="23">
        <v>0.42594717560146017</v>
      </c>
      <c r="F50" s="23">
        <v>0.21887364256250527</v>
      </c>
      <c r="G50" s="23">
        <v>0.12040501008884308</v>
      </c>
      <c r="H50" s="23">
        <v>0.2867715853210755</v>
      </c>
      <c r="I50" s="23">
        <v>0.23378949287333634</v>
      </c>
      <c r="J50" s="23">
        <v>0.34717768414501204</v>
      </c>
      <c r="K50" s="23">
        <v>0.39859693877551022</v>
      </c>
      <c r="L50" s="23">
        <v>0.17584643569357747</v>
      </c>
      <c r="M50" s="23">
        <v>0.15702566891344821</v>
      </c>
      <c r="N50" s="23">
        <v>0.14015934413122716</v>
      </c>
    </row>
    <row r="51" spans="2:14">
      <c r="B51" s="17" t="s">
        <v>133</v>
      </c>
      <c r="C51" s="23">
        <v>1.5691623789813831</v>
      </c>
      <c r="D51" s="23">
        <v>5.2220485676081712</v>
      </c>
      <c r="E51" s="23">
        <v>-0.73081856252314492</v>
      </c>
      <c r="F51" s="23">
        <v>2.5254651064904453E-2</v>
      </c>
      <c r="G51" s="23">
        <v>0.90202429767466463</v>
      </c>
      <c r="H51" s="23">
        <v>4.2503491836932321</v>
      </c>
      <c r="I51" s="23">
        <v>10.816674896289564</v>
      </c>
      <c r="J51" s="23">
        <v>-0.52426673404749813</v>
      </c>
      <c r="K51" s="23">
        <v>-2.6705994897959182</v>
      </c>
      <c r="L51" s="23">
        <v>1.1821036239888476</v>
      </c>
      <c r="M51" s="23">
        <v>2.7476960763004561</v>
      </c>
      <c r="N51" s="23">
        <v>1.0050236398971453</v>
      </c>
    </row>
    <row r="52" spans="2:14">
      <c r="B52" s="17" t="s">
        <v>31</v>
      </c>
      <c r="C52" s="23">
        <v>7.4207683819730281</v>
      </c>
      <c r="D52" s="23">
        <v>9.807893819031726</v>
      </c>
      <c r="E52" s="23">
        <v>5.2402567391050603</v>
      </c>
      <c r="F52" s="23">
        <v>7.062884081151612</v>
      </c>
      <c r="G52" s="23">
        <v>7.028050942522075</v>
      </c>
      <c r="H52" s="23">
        <v>9.104393788512894</v>
      </c>
      <c r="I52" s="23">
        <v>15.371476258785316</v>
      </c>
      <c r="J52" s="23">
        <v>7.6535283938767851</v>
      </c>
      <c r="K52" s="23">
        <v>7.9639668367346941</v>
      </c>
      <c r="L52" s="23">
        <v>3.9914182755718501</v>
      </c>
      <c r="M52" s="23">
        <v>5.736716232025671</v>
      </c>
      <c r="N52" s="23">
        <v>5.6068987373451478</v>
      </c>
    </row>
    <row r="53" spans="2:14">
      <c r="B53" s="17" t="s">
        <v>134</v>
      </c>
      <c r="C53" s="23">
        <v>7.4351220299096941</v>
      </c>
      <c r="D53" s="23">
        <v>7.9699953158839527</v>
      </c>
      <c r="E53" s="23">
        <v>6.5718552482761536</v>
      </c>
      <c r="F53" s="23">
        <v>7.5679771024497011</v>
      </c>
      <c r="G53" s="23">
        <v>7.5091038214967281</v>
      </c>
      <c r="H53" s="23">
        <v>9.2433905833041052</v>
      </c>
      <c r="I53" s="23">
        <v>14.433926657308035</v>
      </c>
      <c r="J53" s="23">
        <v>7.8260201881579006</v>
      </c>
      <c r="K53" s="23">
        <v>7.764668367346939</v>
      </c>
      <c r="L53" s="23">
        <v>5.7895803475102303</v>
      </c>
      <c r="M53" s="23">
        <v>7.0751133466649101</v>
      </c>
      <c r="N53" s="23">
        <v>7.3726328752793293</v>
      </c>
    </row>
    <row r="54" spans="2:14">
      <c r="B54" s="17" t="s">
        <v>135</v>
      </c>
      <c r="C54" s="25">
        <v>7.4351220299096941</v>
      </c>
      <c r="D54" s="25">
        <v>7.9699953158839527</v>
      </c>
      <c r="E54" s="25">
        <v>6.5718552482761536</v>
      </c>
      <c r="F54" s="25">
        <v>7.5679771024497011</v>
      </c>
      <c r="G54" s="25">
        <v>7.5091038214967281</v>
      </c>
      <c r="H54" s="25">
        <v>7.6473921560382419</v>
      </c>
      <c r="I54" s="25">
        <v>8.8956071264702725</v>
      </c>
      <c r="J54" s="25">
        <v>7.8260201881579006</v>
      </c>
      <c r="K54" s="25">
        <v>0.2630739795918367</v>
      </c>
      <c r="L54" s="25">
        <v>5.7895803475102303</v>
      </c>
      <c r="M54" s="25">
        <v>7.0751133466649101</v>
      </c>
      <c r="N54" s="25">
        <v>7.3726328752793293</v>
      </c>
    </row>
    <row r="55" spans="2:14">
      <c r="B55" s="17" t="s">
        <v>136</v>
      </c>
      <c r="C55" s="23">
        <v>25.247830067832833</v>
      </c>
      <c r="D55" s="23">
        <v>25.0462174685814</v>
      </c>
      <c r="E55" s="23">
        <v>24.557179510704067</v>
      </c>
      <c r="F55" s="23">
        <v>25.347251452142437</v>
      </c>
      <c r="G55" s="23">
        <v>26.060484678418135</v>
      </c>
      <c r="H55" s="23">
        <v>25.22943045050468</v>
      </c>
      <c r="I55" s="23">
        <v>25.331566354924806</v>
      </c>
      <c r="J55" s="23">
        <v>25.527084474659706</v>
      </c>
      <c r="K55" s="23">
        <v>17.753507653061224</v>
      </c>
      <c r="L55" s="23">
        <v>24.77191265609056</v>
      </c>
      <c r="M55" s="23">
        <v>26.399060116271816</v>
      </c>
      <c r="N55" s="23">
        <v>24.914634841379275</v>
      </c>
    </row>
    <row r="56" spans="2:14" ht="3" customHeight="1">
      <c r="B56" s="8"/>
      <c r="C56" s="83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>
      <c r="B57" s="57" t="s">
        <v>140</v>
      </c>
      <c r="C57" s="83"/>
      <c r="D57" s="57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>
      <c r="B58" s="57" t="s">
        <v>141</v>
      </c>
      <c r="C58" s="83"/>
      <c r="D58" s="57"/>
      <c r="E58" s="8"/>
      <c r="F58" s="8"/>
    </row>
    <row r="59" spans="2:14">
      <c r="B59" s="57" t="s">
        <v>142</v>
      </c>
      <c r="C59" s="83"/>
      <c r="D59" s="57"/>
      <c r="E59" s="8"/>
      <c r="F59" s="8"/>
    </row>
    <row r="60" spans="2:14">
      <c r="B60" s="57" t="s">
        <v>143</v>
      </c>
      <c r="C60" s="83"/>
      <c r="D60" s="57"/>
      <c r="E60" s="8"/>
      <c r="F60" s="8"/>
    </row>
    <row r="61" spans="2:14">
      <c r="B61" s="57" t="s">
        <v>139</v>
      </c>
      <c r="D61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pageSetUpPr fitToPage="1"/>
  </sheetPr>
  <dimension ref="B1:V113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6"/>
      <c r="H5" s="26"/>
      <c r="I5" s="26"/>
      <c r="J5" s="26"/>
      <c r="K5" s="26"/>
      <c r="L5" s="3"/>
    </row>
    <row r="6" spans="2:12">
      <c r="B6" s="28" t="s">
        <v>312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31">
        <v>2021</v>
      </c>
      <c r="I6" s="31" t="s">
        <v>299</v>
      </c>
      <c r="J6" s="31" t="s">
        <v>297</v>
      </c>
      <c r="K6" s="31" t="s">
        <v>89</v>
      </c>
      <c r="L6" s="31" t="s">
        <v>90</v>
      </c>
    </row>
    <row r="7" spans="2:12">
      <c r="B7" s="17" t="s">
        <v>95</v>
      </c>
      <c r="C7" s="18">
        <v>18452.092714862782</v>
      </c>
      <c r="D7" s="18">
        <v>5276.8518507300068</v>
      </c>
      <c r="E7" s="18">
        <v>4612.4762729999584</v>
      </c>
      <c r="F7" s="18">
        <v>4392.2575714130553</v>
      </c>
      <c r="G7" s="18">
        <v>4170.507019719761</v>
      </c>
      <c r="H7" s="18">
        <v>17316.669045493953</v>
      </c>
      <c r="I7" s="18">
        <v>4699.6306280710724</v>
      </c>
      <c r="J7" s="18">
        <v>4169.5503696948981</v>
      </c>
      <c r="K7" s="18">
        <v>4198.561425900768</v>
      </c>
      <c r="L7" s="18">
        <v>4248.9266218272141</v>
      </c>
    </row>
    <row r="8" spans="2:12">
      <c r="B8" s="17" t="s">
        <v>96</v>
      </c>
      <c r="C8" s="18">
        <v>17249.6545698716</v>
      </c>
      <c r="D8" s="18">
        <v>4883.2096125999997</v>
      </c>
      <c r="E8" s="18">
        <v>4305.3763044899997</v>
      </c>
      <c r="F8" s="18">
        <v>4167.960973350011</v>
      </c>
      <c r="G8" s="18">
        <v>3893.10767943159</v>
      </c>
      <c r="H8" s="18">
        <v>16228.330932954601</v>
      </c>
      <c r="I8" s="18">
        <v>4401.4571447017024</v>
      </c>
      <c r="J8" s="18">
        <v>3900.1478859662893</v>
      </c>
      <c r="K8" s="18">
        <v>3961.6553047603888</v>
      </c>
      <c r="L8" s="18">
        <v>3965.0705975262204</v>
      </c>
    </row>
    <row r="9" spans="2:12">
      <c r="B9" s="19" t="s">
        <v>97</v>
      </c>
      <c r="C9" s="20">
        <v>-12925.449118136265</v>
      </c>
      <c r="D9" s="20">
        <v>-3766.509977764259</v>
      </c>
      <c r="E9" s="20">
        <v>-3269.7012727421306</v>
      </c>
      <c r="F9" s="20">
        <v>-3048.8275719422882</v>
      </c>
      <c r="G9" s="20">
        <v>-2840.4102956875868</v>
      </c>
      <c r="H9" s="20">
        <v>-11799.650429346022</v>
      </c>
      <c r="I9" s="20">
        <v>-3195.2121747401998</v>
      </c>
      <c r="J9" s="20">
        <v>-2888.7912657006309</v>
      </c>
      <c r="K9" s="20">
        <v>-2838.6117084619013</v>
      </c>
      <c r="L9" s="20">
        <v>-2877.03528044329</v>
      </c>
    </row>
    <row r="10" spans="2:12">
      <c r="B10" s="19" t="s">
        <v>98</v>
      </c>
      <c r="C10" s="20">
        <v>-95.969279709134995</v>
      </c>
      <c r="D10" s="20">
        <v>-26.937013639999989</v>
      </c>
      <c r="E10" s="20">
        <v>-26.324805090000005</v>
      </c>
      <c r="F10" s="20">
        <v>-24.790512475722089</v>
      </c>
      <c r="G10" s="20">
        <v>-17.916948503412911</v>
      </c>
      <c r="H10" s="20">
        <v>-131.48019054507762</v>
      </c>
      <c r="I10" s="20">
        <v>-27.646375759160222</v>
      </c>
      <c r="J10" s="20">
        <v>-51.225454452798395</v>
      </c>
      <c r="K10" s="20">
        <v>-28.407962608248834</v>
      </c>
      <c r="L10" s="20">
        <v>-24.200397724870168</v>
      </c>
    </row>
    <row r="11" spans="2:12">
      <c r="B11" s="17" t="s">
        <v>99</v>
      </c>
      <c r="C11" s="18">
        <v>4228.2361720262006</v>
      </c>
      <c r="D11" s="18">
        <v>1089.7626211957406</v>
      </c>
      <c r="E11" s="18">
        <v>1009.350226657869</v>
      </c>
      <c r="F11" s="18">
        <v>1094.3428889320007</v>
      </c>
      <c r="G11" s="18">
        <v>1034.7804352405904</v>
      </c>
      <c r="H11" s="18">
        <v>4297.2003130635012</v>
      </c>
      <c r="I11" s="18">
        <v>1178.5985942023424</v>
      </c>
      <c r="J11" s="18">
        <v>960.13116581285999</v>
      </c>
      <c r="K11" s="18">
        <v>1094.6356336902386</v>
      </c>
      <c r="L11" s="18">
        <v>1063.8349193580602</v>
      </c>
    </row>
    <row r="12" spans="2:12">
      <c r="B12" s="19" t="s">
        <v>100</v>
      </c>
      <c r="C12" s="20">
        <v>-2665.0336306369004</v>
      </c>
      <c r="D12" s="20">
        <v>-693.24862642888047</v>
      </c>
      <c r="E12" s="20">
        <v>-660.24982234999993</v>
      </c>
      <c r="F12" s="20">
        <v>-689.49932937290703</v>
      </c>
      <c r="G12" s="20">
        <v>-622.03585248511297</v>
      </c>
      <c r="H12" s="20">
        <v>-2493.72786353727</v>
      </c>
      <c r="I12" s="20">
        <v>-734.33337213301002</v>
      </c>
      <c r="J12" s="20">
        <v>-615.83418927257981</v>
      </c>
      <c r="K12" s="20">
        <v>-553.91844054841215</v>
      </c>
      <c r="L12" s="20">
        <v>-589.641861583268</v>
      </c>
    </row>
    <row r="13" spans="2:12">
      <c r="B13" s="19" t="s">
        <v>101</v>
      </c>
      <c r="C13" s="20">
        <v>-542.92616075586204</v>
      </c>
      <c r="D13" s="20">
        <v>-136.75594571000005</v>
      </c>
      <c r="E13" s="20">
        <v>-136.40091277586203</v>
      </c>
      <c r="F13" s="20">
        <v>-130.56608828999998</v>
      </c>
      <c r="G13" s="20">
        <v>-139.20321397999999</v>
      </c>
      <c r="H13" s="20">
        <v>-632.52073730254494</v>
      </c>
      <c r="I13" s="20">
        <v>-152.97941021330894</v>
      </c>
      <c r="J13" s="20">
        <v>-155.52138247526</v>
      </c>
      <c r="K13" s="20">
        <v>-158.40059542204801</v>
      </c>
      <c r="L13" s="20">
        <v>-165.61934919192799</v>
      </c>
    </row>
    <row r="14" spans="2:12">
      <c r="B14" s="19" t="s">
        <v>102</v>
      </c>
      <c r="C14" s="20">
        <v>-3207.9597913927623</v>
      </c>
      <c r="D14" s="20">
        <v>-830.00457213888058</v>
      </c>
      <c r="E14" s="20">
        <v>-796.65073512586196</v>
      </c>
      <c r="F14" s="20">
        <v>-820.06541766290707</v>
      </c>
      <c r="G14" s="20">
        <v>-761.23906646511296</v>
      </c>
      <c r="H14" s="20">
        <v>-3126.248600839815</v>
      </c>
      <c r="I14" s="20">
        <v>-887.31278234631895</v>
      </c>
      <c r="J14" s="20">
        <v>-771.3555717478398</v>
      </c>
      <c r="K14" s="20">
        <v>-712.31903597046016</v>
      </c>
      <c r="L14" s="20">
        <v>-755.26121077519599</v>
      </c>
    </row>
    <row r="15" spans="2:12" ht="15">
      <c r="B15" s="19" t="s">
        <v>161</v>
      </c>
      <c r="C15" s="20">
        <v>43.848249397685002</v>
      </c>
      <c r="D15" s="20">
        <v>9.6467282563599994</v>
      </c>
      <c r="E15" s="20">
        <v>16.418072595289001</v>
      </c>
      <c r="F15" s="20">
        <v>9.8597292930373115</v>
      </c>
      <c r="G15" s="20">
        <v>7.9237192529986897</v>
      </c>
      <c r="H15" s="20">
        <v>47.442263778371995</v>
      </c>
      <c r="I15" s="20">
        <v>6.4924461798585966</v>
      </c>
      <c r="J15" s="20">
        <v>12.021981651737601</v>
      </c>
      <c r="K15" s="20">
        <v>13.955541796775798</v>
      </c>
      <c r="L15" s="20">
        <v>14.97229415</v>
      </c>
    </row>
    <row r="16" spans="2:12">
      <c r="B16" s="19" t="s">
        <v>103</v>
      </c>
      <c r="C16" s="20">
        <v>-420.26495325998502</v>
      </c>
      <c r="D16" s="20">
        <v>-302.56733125216249</v>
      </c>
      <c r="E16" s="20">
        <v>-48.127321742463408</v>
      </c>
      <c r="F16" s="20">
        <v>-49.203872858226859</v>
      </c>
      <c r="G16" s="20">
        <v>-20.453713819989229</v>
      </c>
      <c r="H16" s="20">
        <v>-167.8559958210611</v>
      </c>
      <c r="I16" s="20">
        <v>-28.449197540554394</v>
      </c>
      <c r="J16" s="20">
        <v>-72.331247330651422</v>
      </c>
      <c r="K16" s="20">
        <v>-29.025481034054586</v>
      </c>
      <c r="L16" s="20">
        <v>-38.050069915800698</v>
      </c>
    </row>
    <row r="17" spans="2:22">
      <c r="B17" s="17" t="s">
        <v>104</v>
      </c>
      <c r="C17" s="21">
        <v>-3584.3764952550623</v>
      </c>
      <c r="D17" s="21">
        <v>-1122.9251751346831</v>
      </c>
      <c r="E17" s="21">
        <v>-828.35998427303639</v>
      </c>
      <c r="F17" s="21">
        <v>-859.40956122809666</v>
      </c>
      <c r="G17" s="21">
        <v>-773.76906103210354</v>
      </c>
      <c r="H17" s="21">
        <v>-3246.6623328825044</v>
      </c>
      <c r="I17" s="21">
        <v>-909.26953370701472</v>
      </c>
      <c r="J17" s="21">
        <v>-831.66483742675359</v>
      </c>
      <c r="K17" s="21">
        <v>-727.38897520773889</v>
      </c>
      <c r="L17" s="21">
        <v>-778.33898654099664</v>
      </c>
    </row>
    <row r="18" spans="2:22">
      <c r="B18" s="19" t="s">
        <v>105</v>
      </c>
      <c r="C18" s="22">
        <v>-910.98445297743297</v>
      </c>
      <c r="D18" s="22">
        <v>-239.65062662999992</v>
      </c>
      <c r="E18" s="22">
        <v>-239.44949236522507</v>
      </c>
      <c r="F18" s="22">
        <v>-212.73059611285296</v>
      </c>
      <c r="G18" s="22">
        <v>-219.15373786935501</v>
      </c>
      <c r="H18" s="22">
        <v>-797.56883729841093</v>
      </c>
      <c r="I18" s="22">
        <v>-204.540063470267</v>
      </c>
      <c r="J18" s="22">
        <v>-182.99252204701992</v>
      </c>
      <c r="K18" s="22">
        <v>-202.568811751905</v>
      </c>
      <c r="L18" s="22">
        <v>-207.46744002921901</v>
      </c>
    </row>
    <row r="19" spans="2:22">
      <c r="B19" s="17" t="s">
        <v>3</v>
      </c>
      <c r="C19" s="21">
        <v>-267.12477620629465</v>
      </c>
      <c r="D19" s="21">
        <v>-272.81318056894236</v>
      </c>
      <c r="E19" s="21">
        <v>-58.459249980392421</v>
      </c>
      <c r="F19" s="21">
        <v>22.202731591051112</v>
      </c>
      <c r="G19" s="21">
        <v>41.857636339131815</v>
      </c>
      <c r="H19" s="21">
        <v>252.96914288258591</v>
      </c>
      <c r="I19" s="21">
        <v>64.788997025060652</v>
      </c>
      <c r="J19" s="21">
        <v>-54.526193660913513</v>
      </c>
      <c r="K19" s="21">
        <v>164.67784673059472</v>
      </c>
      <c r="L19" s="21">
        <v>78.028492787844598</v>
      </c>
    </row>
    <row r="20" spans="2:22">
      <c r="B20" s="19" t="s">
        <v>106</v>
      </c>
      <c r="C20" s="22">
        <v>773.53459572155998</v>
      </c>
      <c r="D20" s="22">
        <v>304.26226108155998</v>
      </c>
      <c r="E20" s="22">
        <v>221.66012592000001</v>
      </c>
      <c r="F20" s="22">
        <v>141.31678683999999</v>
      </c>
      <c r="G20" s="22">
        <v>106.29542187999999</v>
      </c>
      <c r="H20" s="22">
        <v>317.12917701730203</v>
      </c>
      <c r="I20" s="22">
        <v>94.833089831128035</v>
      </c>
      <c r="J20" s="22">
        <v>38.461448916040013</v>
      </c>
      <c r="K20" s="22">
        <v>156.67158951441448</v>
      </c>
      <c r="L20" s="22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9" t="s">
        <v>107</v>
      </c>
      <c r="C21" s="22">
        <v>-1520.6732681476199</v>
      </c>
      <c r="D21" s="22">
        <v>-376.39637295999978</v>
      </c>
      <c r="E21" s="22">
        <v>-408.1009810989641</v>
      </c>
      <c r="F21" s="22">
        <v>-393.32326086700897</v>
      </c>
      <c r="G21" s="22">
        <v>-342.85265322164702</v>
      </c>
      <c r="H21" s="22">
        <v>-936.55976245647207</v>
      </c>
      <c r="I21" s="22">
        <v>-288.79168526670503</v>
      </c>
      <c r="J21" s="22">
        <v>-255.37707149810609</v>
      </c>
      <c r="K21" s="22">
        <v>-230.90571042268695</v>
      </c>
      <c r="L21" s="22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7" t="s">
        <v>108</v>
      </c>
      <c r="C22" s="21">
        <v>-747.13867242605988</v>
      </c>
      <c r="D22" s="21">
        <v>-72.134111878439796</v>
      </c>
      <c r="E22" s="21">
        <v>-186.44085517896409</v>
      </c>
      <c r="F22" s="21">
        <v>-252.00647402700898</v>
      </c>
      <c r="G22" s="21">
        <v>-236.55723134164703</v>
      </c>
      <c r="H22" s="21">
        <v>-619.43058543917004</v>
      </c>
      <c r="I22" s="21">
        <v>-193.958595435577</v>
      </c>
      <c r="J22" s="21">
        <v>-216.91562258206608</v>
      </c>
      <c r="K22" s="21">
        <v>-74.234120908272473</v>
      </c>
      <c r="L22" s="21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7" t="s">
        <v>109</v>
      </c>
      <c r="C23" s="21">
        <v>-1014.2634486323545</v>
      </c>
      <c r="D23" s="21">
        <v>-344.94729244738215</v>
      </c>
      <c r="E23" s="21">
        <v>-244.90010515935651</v>
      </c>
      <c r="F23" s="21">
        <v>-229.80374243595787</v>
      </c>
      <c r="G23" s="21">
        <v>-194.6995950025152</v>
      </c>
      <c r="H23" s="21">
        <v>-366.46144255658413</v>
      </c>
      <c r="I23" s="21">
        <v>-129.16959841051636</v>
      </c>
      <c r="J23" s="21">
        <v>-271.4418162429796</v>
      </c>
      <c r="K23" s="21">
        <v>90.44372582232225</v>
      </c>
      <c r="L23" s="21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9" t="s">
        <v>110</v>
      </c>
      <c r="C24" s="22">
        <v>512.95313665205799</v>
      </c>
      <c r="D24" s="22">
        <v>207.35918850821599</v>
      </c>
      <c r="E24" s="22">
        <v>81.547819904006019</v>
      </c>
      <c r="F24" s="22">
        <v>95.078014277390992</v>
      </c>
      <c r="G24" s="22">
        <v>128.98993556565901</v>
      </c>
      <c r="H24" s="22">
        <v>718.86312960244902</v>
      </c>
      <c r="I24" s="22">
        <v>429.93637873159304</v>
      </c>
      <c r="J24" s="22">
        <v>187.100749088067</v>
      </c>
      <c r="K24" s="22">
        <v>-25.677688503563999</v>
      </c>
      <c r="L24" s="22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9" t="s">
        <v>111</v>
      </c>
      <c r="C25" s="22">
        <v>-501.31031198029655</v>
      </c>
      <c r="D25" s="22">
        <v>-137.58810393916616</v>
      </c>
      <c r="E25" s="22">
        <v>-163.35228525535049</v>
      </c>
      <c r="F25" s="22">
        <v>-134.72572815856688</v>
      </c>
      <c r="G25" s="22">
        <v>-65.709659436856185</v>
      </c>
      <c r="H25" s="22">
        <v>352.40168704586489</v>
      </c>
      <c r="I25" s="22">
        <v>300.76678032107668</v>
      </c>
      <c r="J25" s="22">
        <v>-84.341067154912594</v>
      </c>
      <c r="K25" s="22">
        <v>64.766037318758251</v>
      </c>
      <c r="L25" s="22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9" t="s">
        <v>112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273.89869008853003</v>
      </c>
      <c r="I26" s="22">
        <v>341.28960937885944</v>
      </c>
      <c r="J26" s="22">
        <v>-24.822969783337911</v>
      </c>
      <c r="K26" s="22">
        <v>-52.2308754860546</v>
      </c>
      <c r="L26" s="22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7" t="s">
        <v>113</v>
      </c>
      <c r="C27" s="21">
        <v>536.83298829589353</v>
      </c>
      <c r="D27" s="21">
        <v>-486.69144475388595</v>
      </c>
      <c r="E27" s="21">
        <v>-255.32496321626073</v>
      </c>
      <c r="F27" s="21">
        <v>-165.60750567695686</v>
      </c>
      <c r="G27" s="21">
        <v>1444.4569019429939</v>
      </c>
      <c r="H27" s="21">
        <v>626.30037713439492</v>
      </c>
      <c r="I27" s="21">
        <v>642.05638969993606</v>
      </c>
      <c r="J27" s="21">
        <v>-109.1640369382505</v>
      </c>
      <c r="K27" s="21">
        <v>12.53516183270365</v>
      </c>
      <c r="L27" s="21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5">
      <c r="B28" s="17" t="s">
        <v>321</v>
      </c>
      <c r="C28" s="21">
        <v>-501.31031198026801</v>
      </c>
      <c r="D28" s="21">
        <v>-137.58810393912898</v>
      </c>
      <c r="E28" s="21">
        <v>-163.35228525533503</v>
      </c>
      <c r="F28" s="21">
        <v>-134.72572815859269</v>
      </c>
      <c r="G28" s="21">
        <v>-65.709659436851098</v>
      </c>
      <c r="H28" s="21">
        <v>352.40168704581401</v>
      </c>
      <c r="I28" s="21">
        <v>300.7667803210386</v>
      </c>
      <c r="J28" s="21">
        <v>-84.341067154926634</v>
      </c>
      <c r="K28" s="21">
        <v>64.766037318756631</v>
      </c>
      <c r="L28" s="21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 ht="15">
      <c r="B29" s="19" t="s">
        <v>160</v>
      </c>
      <c r="C29" s="22">
        <v>1038.1433002761901</v>
      </c>
      <c r="D29" s="22">
        <v>-349.10334081471979</v>
      </c>
      <c r="E29" s="22">
        <v>-91.972677960910232</v>
      </c>
      <c r="F29" s="22">
        <v>-30.881777518389981</v>
      </c>
      <c r="G29" s="22">
        <v>1510.16656137985</v>
      </c>
      <c r="H29" s="22">
        <v>273.89869008853003</v>
      </c>
      <c r="I29" s="22">
        <v>341.28960937885944</v>
      </c>
      <c r="J29" s="22">
        <v>-24.822969783337911</v>
      </c>
      <c r="K29" s="22">
        <v>-52.2308754860546</v>
      </c>
      <c r="L29" s="22">
        <v>9.6629259790631004</v>
      </c>
      <c r="M29" s="12"/>
      <c r="N29" s="13"/>
      <c r="O29" s="13"/>
      <c r="P29" s="13"/>
      <c r="Q29" s="13"/>
      <c r="R29" s="13"/>
      <c r="S29" s="13"/>
      <c r="T29" s="13"/>
      <c r="U29" s="13"/>
      <c r="V29" s="13"/>
    </row>
    <row r="30" spans="2:22" ht="15">
      <c r="B30" s="17" t="s">
        <v>159</v>
      </c>
      <c r="C30" s="18">
        <v>536.83298829592206</v>
      </c>
      <c r="D30" s="18">
        <v>-486.69144475384877</v>
      </c>
      <c r="E30" s="18">
        <v>-255.32496321624527</v>
      </c>
      <c r="F30" s="18">
        <v>-165.60750567698267</v>
      </c>
      <c r="G30" s="18">
        <v>1444.4569019429989</v>
      </c>
      <c r="H30" s="18">
        <v>626.30037713434399</v>
      </c>
      <c r="I30" s="18">
        <v>642.05638969989809</v>
      </c>
      <c r="J30" s="18">
        <v>-109.16403693826454</v>
      </c>
      <c r="K30" s="18">
        <v>12.53516183270203</v>
      </c>
      <c r="L30" s="18">
        <v>80.872862540008498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>
      <c r="B31" s="19" t="s">
        <v>318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>
      <c r="B32" s="19" t="s">
        <v>115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</row>
    <row r="33" spans="2:22">
      <c r="B33" s="19" t="s">
        <v>114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</row>
    <row r="34" spans="2:22">
      <c r="B34" s="17" t="s">
        <v>116</v>
      </c>
      <c r="C34" s="108">
        <v>739.82895648027329</v>
      </c>
      <c r="D34" s="21">
        <v>-6.2255402989424482</v>
      </c>
      <c r="E34" s="108">
        <v>207.31504747483265</v>
      </c>
      <c r="F34" s="108">
        <v>259.72384017962617</v>
      </c>
      <c r="G34" s="108">
        <v>278.92832271189974</v>
      </c>
      <c r="H34" s="108">
        <v>1182.0181707260745</v>
      </c>
      <c r="I34" s="108">
        <v>296.97543625448787</v>
      </c>
      <c r="J34" s="108">
        <v>179.6917828389048</v>
      </c>
      <c r="K34" s="108">
        <v>395.65462109074855</v>
      </c>
      <c r="L34" s="18">
        <v>309.69633054193378</v>
      </c>
    </row>
    <row r="35" spans="2:22">
      <c r="B35" s="17" t="s">
        <v>117</v>
      </c>
      <c r="C35" s="108">
        <v>1160.0939097402581</v>
      </c>
      <c r="D35" s="108">
        <v>296.34179095322042</v>
      </c>
      <c r="E35" s="108">
        <v>255.44236921729606</v>
      </c>
      <c r="F35" s="108">
        <v>308.92771303785304</v>
      </c>
      <c r="G35" s="108">
        <v>299.38203653188879</v>
      </c>
      <c r="H35" s="108">
        <v>1349.8741665471359</v>
      </c>
      <c r="I35" s="108">
        <v>325.4246337950417</v>
      </c>
      <c r="J35" s="108">
        <v>252.02303016955622</v>
      </c>
      <c r="K35" s="108">
        <v>424.68010212480311</v>
      </c>
      <c r="L35" s="18">
        <v>347.74640045773435</v>
      </c>
    </row>
    <row r="36" spans="2:22">
      <c r="B36" s="17" t="s">
        <v>118</v>
      </c>
      <c r="C36" s="18">
        <v>1160.0939097402581</v>
      </c>
      <c r="D36" s="18">
        <v>296.34179095322042</v>
      </c>
      <c r="E36" s="18">
        <v>255.44236921729606</v>
      </c>
      <c r="F36" s="18">
        <v>308.92771303785304</v>
      </c>
      <c r="G36" s="18">
        <v>299.38203653188879</v>
      </c>
      <c r="H36" s="18">
        <v>1349.8741665471359</v>
      </c>
      <c r="I36" s="18">
        <v>325.4246337950417</v>
      </c>
      <c r="J36" s="18">
        <v>252.02303016955622</v>
      </c>
      <c r="K36" s="18">
        <v>424.68010212480311</v>
      </c>
      <c r="L36" s="18">
        <v>347.74640045773435</v>
      </c>
    </row>
    <row r="37" spans="2:22">
      <c r="B37" s="17"/>
      <c r="C37" s="17"/>
      <c r="D37" s="17"/>
      <c r="E37" s="17"/>
      <c r="F37" s="24"/>
      <c r="G37" s="24"/>
      <c r="H37" s="24"/>
      <c r="I37" s="24"/>
      <c r="J37" s="24"/>
      <c r="K37" s="24"/>
      <c r="L37" s="24"/>
    </row>
    <row r="38" spans="2:22">
      <c r="B38" s="17" t="s">
        <v>119</v>
      </c>
      <c r="C38" s="17"/>
      <c r="D38" s="17"/>
      <c r="E38" s="17"/>
      <c r="F38" s="24"/>
      <c r="G38" s="24"/>
      <c r="H38" s="24"/>
      <c r="I38" s="24"/>
      <c r="J38" s="24"/>
      <c r="K38" s="24"/>
      <c r="L38" s="24"/>
    </row>
    <row r="39" spans="2:22">
      <c r="B39" s="17" t="s">
        <v>120</v>
      </c>
      <c r="C39" s="23">
        <v>24.512004892035783</v>
      </c>
      <c r="D39" s="23">
        <v>22.316523509125201</v>
      </c>
      <c r="E39" s="23">
        <v>23.443949036585625</v>
      </c>
      <c r="F39" s="23">
        <v>26.256073315687008</v>
      </c>
      <c r="G39" s="23">
        <v>26.579805144040421</v>
      </c>
      <c r="H39" s="23">
        <v>26.479619689892125</v>
      </c>
      <c r="I39" s="23">
        <v>26.777463813798398</v>
      </c>
      <c r="J39" s="23">
        <v>24.61781434667267</v>
      </c>
      <c r="K39" s="23">
        <v>27.630764149897313</v>
      </c>
      <c r="L39" s="23">
        <v>26.830163377715881</v>
      </c>
    </row>
    <row r="40" spans="2:22">
      <c r="B40" s="19" t="s">
        <v>121</v>
      </c>
      <c r="C40" s="24">
        <v>15.449779703366767</v>
      </c>
      <c r="D40" s="24">
        <v>14.196577280649835</v>
      </c>
      <c r="E40" s="24">
        <v>15.335473037779234</v>
      </c>
      <c r="F40" s="24">
        <v>-16.542845141343054</v>
      </c>
      <c r="G40" s="24">
        <v>-15.977874328303521</v>
      </c>
      <c r="H40" s="24">
        <v>15.366508569734046</v>
      </c>
      <c r="I40" s="24">
        <v>16.683869636603667</v>
      </c>
      <c r="J40" s="23">
        <v>15.790021488377548</v>
      </c>
      <c r="K40" s="24">
        <v>-13.981994846518193</v>
      </c>
      <c r="L40" s="24">
        <v>-14.870904491615896</v>
      </c>
    </row>
    <row r="41" spans="2:22">
      <c r="B41" s="19" t="s">
        <v>122</v>
      </c>
      <c r="C41" s="24">
        <v>3.1474610610704152</v>
      </c>
      <c r="D41" s="24">
        <v>2.8005340044615896</v>
      </c>
      <c r="E41" s="24">
        <v>3.1681530981069406</v>
      </c>
      <c r="F41" s="24">
        <v>-3.1326130240863823</v>
      </c>
      <c r="G41" s="24">
        <v>-3.575632256858722</v>
      </c>
      <c r="H41" s="24">
        <v>3.8976327258528829</v>
      </c>
      <c r="I41" s="24">
        <v>3.4756537479288974</v>
      </c>
      <c r="J41" s="23">
        <v>3.9875765489525401</v>
      </c>
      <c r="K41" s="24">
        <v>-3.9983437032422104</v>
      </c>
      <c r="L41" s="24">
        <v>-4.1769583950221909</v>
      </c>
    </row>
    <row r="42" spans="2:22">
      <c r="B42" s="19" t="s">
        <v>123</v>
      </c>
      <c r="C42" s="24">
        <v>18.597240764437181</v>
      </c>
      <c r="D42" s="24">
        <v>16.997111285111426</v>
      </c>
      <c r="E42" s="24">
        <v>18.503626135886176</v>
      </c>
      <c r="F42" s="24">
        <v>-19.67545816542944</v>
      </c>
      <c r="G42" s="24">
        <v>-19.553506585162246</v>
      </c>
      <c r="H42" s="24">
        <v>19.264141295586931</v>
      </c>
      <c r="I42" s="24">
        <v>20.159523384532562</v>
      </c>
      <c r="J42" s="23">
        <v>19.777598037330087</v>
      </c>
      <c r="K42" s="24">
        <v>-17.980338549760404</v>
      </c>
      <c r="L42" s="24">
        <v>-19.047862886638086</v>
      </c>
    </row>
    <row r="43" spans="2:22">
      <c r="B43" s="19" t="s">
        <v>124</v>
      </c>
      <c r="C43" s="24">
        <v>-0.25419784042673377</v>
      </c>
      <c r="D43" s="24">
        <v>-0.19754892830053489</v>
      </c>
      <c r="E43" s="24">
        <v>-0.38133885249860477</v>
      </c>
      <c r="F43" s="24">
        <v>0.23656001954146236</v>
      </c>
      <c r="G43" s="24">
        <v>0.20353198281316448</v>
      </c>
      <c r="H43" s="24">
        <v>-0.2923422252995333</v>
      </c>
      <c r="I43" s="24">
        <v>-0.14750674529851876</v>
      </c>
      <c r="J43" s="23">
        <v>-0.30824425132687167</v>
      </c>
      <c r="K43" s="24">
        <v>0.35226542248657006</v>
      </c>
      <c r="L43" s="24">
        <v>0.37760473065324757</v>
      </c>
    </row>
    <row r="44" spans="2:22">
      <c r="B44" s="19" t="s">
        <v>125</v>
      </c>
      <c r="C44" s="24">
        <v>2.4363673577210263</v>
      </c>
      <c r="D44" s="24">
        <v>6.1960750255622257</v>
      </c>
      <c r="E44" s="24">
        <v>1.1178423984048105</v>
      </c>
      <c r="F44" s="24">
        <v>-1.1805262374776773</v>
      </c>
      <c r="G44" s="24">
        <v>-0.52538268920872888</v>
      </c>
      <c r="H44" s="24">
        <v>1.034339246066265</v>
      </c>
      <c r="I44" s="24">
        <v>0.64635861727747135</v>
      </c>
      <c r="J44" s="23">
        <v>1.8545770428582311</v>
      </c>
      <c r="K44" s="24">
        <v>-0.73266043613580156</v>
      </c>
      <c r="L44" s="24">
        <v>-0.95963158738055931</v>
      </c>
    </row>
    <row r="45" spans="2:22">
      <c r="B45" s="17" t="s">
        <v>126</v>
      </c>
      <c r="C45" s="23">
        <v>20.779410281731476</v>
      </c>
      <c r="D45" s="23">
        <v>22.995637382373118</v>
      </c>
      <c r="E45" s="23">
        <v>19.240129681792382</v>
      </c>
      <c r="F45" s="23">
        <v>20.619424383365654</v>
      </c>
      <c r="G45" s="23">
        <v>19.875357291557812</v>
      </c>
      <c r="H45" s="23">
        <v>20.006138316353663</v>
      </c>
      <c r="I45" s="23">
        <v>20.658375256511516</v>
      </c>
      <c r="J45" s="23">
        <v>21.32393082886145</v>
      </c>
      <c r="K45" s="23">
        <v>18.360733563409635</v>
      </c>
      <c r="L45" s="23">
        <v>19.629889743365396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2:22">
      <c r="B46" s="19" t="s">
        <v>127</v>
      </c>
      <c r="C46" s="23">
        <v>5.2811750478097492</v>
      </c>
      <c r="D46" s="23">
        <v>4.9076457011314156</v>
      </c>
      <c r="E46" s="23">
        <v>5.5616391095827673</v>
      </c>
      <c r="F46" s="23">
        <v>-5.1039488486829594</v>
      </c>
      <c r="G46" s="23">
        <v>-5.62927501407699</v>
      </c>
      <c r="H46" s="23">
        <v>4.9146695405305127</v>
      </c>
      <c r="I46" s="23">
        <v>4.647098829906458</v>
      </c>
      <c r="J46" s="23">
        <v>4.6919380340800139</v>
      </c>
      <c r="K46" s="23">
        <v>-5.1132366692401297</v>
      </c>
      <c r="L46" s="23">
        <v>-5.2323769508330189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2:22">
      <c r="B47" s="17" t="s">
        <v>24</v>
      </c>
      <c r="C47" s="23">
        <v>-1.5485804375054395</v>
      </c>
      <c r="D47" s="23">
        <v>-5.5867595743793315</v>
      </c>
      <c r="E47" s="23">
        <v>-1.3578197547895248</v>
      </c>
      <c r="F47" s="23">
        <v>0.53270008363839361</v>
      </c>
      <c r="G47" s="23">
        <v>1.0751728384056205</v>
      </c>
      <c r="H47" s="23">
        <v>1.5588118330079508</v>
      </c>
      <c r="I47" s="23">
        <v>1.471989727380421</v>
      </c>
      <c r="J47" s="23">
        <v>-1.3980545162687918</v>
      </c>
      <c r="K47" s="23">
        <v>4.1567939172475494</v>
      </c>
      <c r="L47" s="23">
        <v>1.9678966835174645</v>
      </c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>
      <c r="B48" s="17" t="s">
        <v>128</v>
      </c>
      <c r="C48" s="23">
        <v>4.331325415240598</v>
      </c>
      <c r="D48" s="23">
        <v>1.4771864736732641</v>
      </c>
      <c r="E48" s="23">
        <v>4.3304195032738075</v>
      </c>
      <c r="F48" s="23">
        <v>-6.0462771997708522</v>
      </c>
      <c r="G48" s="23">
        <v>-6.0763084615266889</v>
      </c>
      <c r="H48" s="23">
        <v>3.8169703834502333</v>
      </c>
      <c r="I48" s="23">
        <v>4.4066905358616655</v>
      </c>
      <c r="J48" s="23">
        <v>5.561728142734867</v>
      </c>
      <c r="K48" s="23">
        <v>-1.8738157461370137</v>
      </c>
      <c r="L48" s="23">
        <v>-3.3876382074270559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2:22">
      <c r="B49" s="17" t="s">
        <v>129</v>
      </c>
      <c r="C49" s="23">
        <v>5.8799058527460373</v>
      </c>
      <c r="D49" s="23">
        <v>7.0639460480525953</v>
      </c>
      <c r="E49" s="23">
        <v>5.6882392580633327</v>
      </c>
      <c r="F49" s="23">
        <v>-5.513577116132458</v>
      </c>
      <c r="G49" s="23">
        <v>-5.0011356231210682</v>
      </c>
      <c r="H49" s="23">
        <v>2.2581585504422823</v>
      </c>
      <c r="I49" s="23">
        <v>2.934700808481244</v>
      </c>
      <c r="J49" s="23">
        <v>6.9597826590036593</v>
      </c>
      <c r="K49" s="23">
        <v>2.2829781711105359</v>
      </c>
      <c r="L49" s="23">
        <v>-1.4197415239095912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2:22">
      <c r="B50" s="19" t="s">
        <v>110</v>
      </c>
      <c r="C50" s="24">
        <v>-2.9737009200635618</v>
      </c>
      <c r="D50" s="24">
        <v>-4.2463708289968398</v>
      </c>
      <c r="E50" s="24">
        <v>-1.894092737467832</v>
      </c>
      <c r="F50" s="24">
        <v>2.2811637365445807</v>
      </c>
      <c r="G50" s="24">
        <v>3.3132896952003157</v>
      </c>
      <c r="H50" s="24">
        <v>-4.4296799995781804</v>
      </c>
      <c r="I50" s="24">
        <v>-9.7680464581856299</v>
      </c>
      <c r="J50" s="23">
        <v>-4.7972731947242933</v>
      </c>
      <c r="K50" s="24">
        <v>-0.64815554429254041</v>
      </c>
      <c r="L50" s="24">
        <v>3.2156726381089316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2:22">
      <c r="B51" s="19" t="s">
        <v>111</v>
      </c>
      <c r="C51" s="24">
        <v>2.9062049326824759</v>
      </c>
      <c r="D51" s="24">
        <v>2.8175752190557559</v>
      </c>
      <c r="E51" s="24">
        <v>3.7941465205955009</v>
      </c>
      <c r="F51" s="24">
        <v>-3.2324133795878769</v>
      </c>
      <c r="G51" s="24">
        <v>-1.6878459279207523</v>
      </c>
      <c r="H51" s="24">
        <v>-2.1715214491358976</v>
      </c>
      <c r="I51" s="24">
        <v>-6.8333456497043867</v>
      </c>
      <c r="J51" s="23">
        <v>2.1625094642793652</v>
      </c>
      <c r="K51" s="24">
        <v>1.6348226268179955</v>
      </c>
      <c r="L51" s="24">
        <v>1.7959311141993406</v>
      </c>
    </row>
    <row r="52" spans="2:22">
      <c r="B52" s="17" t="s">
        <v>325</v>
      </c>
      <c r="C52" s="23">
        <v>-3.1121376148223328</v>
      </c>
      <c r="D52" s="23">
        <v>9.9666302158746269</v>
      </c>
      <c r="E52" s="23">
        <v>5.9303750742992403</v>
      </c>
      <c r="F52" s="23">
        <v>-3.9733458814958467</v>
      </c>
      <c r="G52" s="23">
        <v>37.102927041409004</v>
      </c>
      <c r="H52" s="23">
        <v>-3.8593024736917161</v>
      </c>
      <c r="I52" s="23">
        <v>-14.587359789991773</v>
      </c>
      <c r="J52" s="23">
        <v>2.798971734662937</v>
      </c>
      <c r="K52" s="23">
        <v>0.31641222843494732</v>
      </c>
      <c r="L52" s="23">
        <v>2.039632348298217</v>
      </c>
    </row>
    <row r="53" spans="2:22" ht="15">
      <c r="B53" s="17" t="s">
        <v>322</v>
      </c>
      <c r="C53" s="25">
        <v>2.9062049326823103</v>
      </c>
      <c r="D53" s="25">
        <v>2.8175752190549948</v>
      </c>
      <c r="E53" s="25">
        <v>3.7941465205951421</v>
      </c>
      <c r="F53" s="25">
        <v>-3.2324133795884968</v>
      </c>
      <c r="G53" s="25">
        <v>-1.6878459279206215</v>
      </c>
      <c r="H53" s="25">
        <v>-2.1715214491355841</v>
      </c>
      <c r="I53" s="25">
        <v>-6.8333456497035208</v>
      </c>
      <c r="J53" s="23">
        <v>2.1625094642797253</v>
      </c>
      <c r="K53" s="25">
        <v>1.6348226268179544</v>
      </c>
      <c r="L53" s="25">
        <v>1.7959311141993985</v>
      </c>
    </row>
    <row r="54" spans="2:22" ht="15">
      <c r="B54" s="17" t="s">
        <v>324</v>
      </c>
      <c r="C54" s="23">
        <v>-3.112137614822498</v>
      </c>
      <c r="D54" s="23">
        <v>9.9666302158738667</v>
      </c>
      <c r="E54" s="23">
        <v>5.9303750742988814</v>
      </c>
      <c r="F54" s="23">
        <v>-3.9733458814964657</v>
      </c>
      <c r="G54" s="23">
        <v>37.102927041409131</v>
      </c>
      <c r="H54" s="23">
        <v>-3.8593024736914026</v>
      </c>
      <c r="I54" s="23">
        <v>-14.587359789990909</v>
      </c>
      <c r="J54" s="23">
        <v>2.7989717346632967</v>
      </c>
      <c r="K54" s="23">
        <v>0.31641222843490646</v>
      </c>
      <c r="L54" s="23">
        <v>2.0396323482982752</v>
      </c>
    </row>
    <row r="55" spans="2:22">
      <c r="B55" s="19" t="s">
        <v>318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3">
        <v>0</v>
      </c>
      <c r="K55" s="25">
        <v>0</v>
      </c>
      <c r="L55" s="25">
        <v>0</v>
      </c>
    </row>
    <row r="56" spans="2:22">
      <c r="B56" s="19" t="s">
        <v>114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3">
        <v>0</v>
      </c>
      <c r="K56" s="25">
        <v>0</v>
      </c>
      <c r="L56" s="25">
        <v>0</v>
      </c>
    </row>
    <row r="57" spans="2:22">
      <c r="B57" s="17" t="s">
        <v>31</v>
      </c>
      <c r="C57" s="23">
        <v>4.2889494017605729</v>
      </c>
      <c r="D57" s="23">
        <v>-0.12748869683740122</v>
      </c>
      <c r="E57" s="23">
        <v>4.8152596384810193</v>
      </c>
      <c r="F57" s="23">
        <v>6.2314364707420076</v>
      </c>
      <c r="G57" s="23">
        <v>7.1646701216500759</v>
      </c>
      <c r="H57" s="23">
        <v>7.2836706104246973</v>
      </c>
      <c r="I57" s="23">
        <v>6.747207265484227</v>
      </c>
      <c r="J57" s="23">
        <v>4.6073069045786941</v>
      </c>
      <c r="K57" s="23">
        <v>9.9871036386059036</v>
      </c>
      <c r="L57" s="23">
        <v>7.8106132772301997</v>
      </c>
    </row>
    <row r="58" spans="2:22">
      <c r="B58" s="17" t="s">
        <v>134</v>
      </c>
      <c r="C58" s="23">
        <v>6.7253167594815988</v>
      </c>
      <c r="D58" s="23">
        <v>6.0685863287248321</v>
      </c>
      <c r="E58" s="23">
        <v>5.9331020368858303</v>
      </c>
      <c r="F58" s="23">
        <v>7.4119627082196855</v>
      </c>
      <c r="G58" s="23">
        <v>7.6900528108587993</v>
      </c>
      <c r="H58" s="23">
        <v>8.3180098564909652</v>
      </c>
      <c r="I58" s="23">
        <v>7.3935658827616848</v>
      </c>
      <c r="J58" s="23">
        <v>6.4618839474369247</v>
      </c>
      <c r="K58" s="23">
        <v>10.719764074741704</v>
      </c>
      <c r="L58" s="23">
        <v>8.7702448646107563</v>
      </c>
    </row>
    <row r="59" spans="2:22">
      <c r="B59" s="17" t="s">
        <v>118</v>
      </c>
      <c r="C59" s="25">
        <v>6.7253167594815988</v>
      </c>
      <c r="D59" s="25">
        <v>6.0685863287248321</v>
      </c>
      <c r="E59" s="25">
        <v>5.9331020368858303</v>
      </c>
      <c r="F59" s="25">
        <v>7.4119627082196855</v>
      </c>
      <c r="G59" s="25">
        <v>7.6900528108587993</v>
      </c>
      <c r="H59" s="25">
        <v>8.3180098564909652</v>
      </c>
      <c r="I59" s="25">
        <v>7.3935658827616848</v>
      </c>
      <c r="J59" s="25">
        <v>6.4618839474369247</v>
      </c>
      <c r="K59" s="25">
        <v>10.719764074741704</v>
      </c>
      <c r="L59" s="25">
        <v>8.7702448646107563</v>
      </c>
    </row>
    <row r="60" spans="2:22">
      <c r="B60" s="17" t="s">
        <v>136</v>
      </c>
      <c r="C60" s="23">
        <v>24.512004892035783</v>
      </c>
      <c r="D60" s="23">
        <v>22.316523509125201</v>
      </c>
      <c r="E60" s="23">
        <v>23.443949036585625</v>
      </c>
      <c r="F60" s="23">
        <v>26.256073315687008</v>
      </c>
      <c r="G60" s="23">
        <v>26.579805144040421</v>
      </c>
      <c r="H60" s="23">
        <v>26.479619689892125</v>
      </c>
      <c r="I60" s="23">
        <v>26.777463813798398</v>
      </c>
      <c r="J60" s="23">
        <v>24.61781434667267</v>
      </c>
      <c r="K60" s="23">
        <v>27.630764149897313</v>
      </c>
      <c r="L60" s="23">
        <v>26.830163377715881</v>
      </c>
    </row>
    <row r="61" spans="2:22">
      <c r="B61" s="57"/>
      <c r="C61" s="57"/>
      <c r="D61" s="18"/>
      <c r="E61" s="57"/>
    </row>
    <row r="62" spans="2:22" ht="21">
      <c r="B62" s="57" t="s">
        <v>145</v>
      </c>
      <c r="C62" s="57"/>
      <c r="D62" s="20"/>
      <c r="E62" s="57"/>
    </row>
    <row r="63" spans="2:22" ht="21">
      <c r="B63" s="57" t="s">
        <v>146</v>
      </c>
      <c r="C63" s="57"/>
      <c r="D63" s="20"/>
      <c r="E63" s="57"/>
    </row>
    <row r="64" spans="2:22">
      <c r="B64" s="57" t="s">
        <v>147</v>
      </c>
      <c r="C64" s="57"/>
      <c r="D64" s="18"/>
      <c r="E64" s="57"/>
    </row>
    <row r="65" spans="2:5">
      <c r="B65" s="57" t="s">
        <v>164</v>
      </c>
      <c r="C65" s="57"/>
      <c r="D65" s="20"/>
      <c r="E65" s="57"/>
    </row>
    <row r="66" spans="2:5">
      <c r="D66" s="20"/>
    </row>
    <row r="67" spans="2:5">
      <c r="D67" s="20"/>
    </row>
    <row r="68" spans="2:5">
      <c r="D68" s="20"/>
    </row>
    <row r="69" spans="2:5">
      <c r="D69" s="20"/>
    </row>
    <row r="70" spans="2:5">
      <c r="D70" s="21"/>
    </row>
    <row r="71" spans="2:5">
      <c r="D71" s="22"/>
    </row>
    <row r="72" spans="2:5">
      <c r="D72" s="21"/>
    </row>
    <row r="73" spans="2:5">
      <c r="D73" s="22"/>
    </row>
    <row r="74" spans="2:5">
      <c r="D74" s="22"/>
    </row>
    <row r="75" spans="2:5">
      <c r="D75" s="21"/>
    </row>
    <row r="76" spans="2:5">
      <c r="D76" s="21"/>
    </row>
    <row r="77" spans="2:5">
      <c r="D77" s="22"/>
    </row>
    <row r="78" spans="2:5">
      <c r="D78" s="22"/>
    </row>
    <row r="79" spans="2:5">
      <c r="D79" s="22"/>
    </row>
    <row r="80" spans="2:5">
      <c r="D80" s="21"/>
    </row>
    <row r="81" spans="4:4">
      <c r="D81" s="21"/>
    </row>
    <row r="82" spans="4:4">
      <c r="D82" s="22"/>
    </row>
    <row r="83" spans="4:4">
      <c r="D83" s="18"/>
    </row>
    <row r="84" spans="4:4">
      <c r="D84" s="20"/>
    </row>
    <row r="85" spans="4:4">
      <c r="D85" s="18"/>
    </row>
    <row r="86" spans="4:4">
      <c r="D86" s="18"/>
    </row>
    <row r="87" spans="4:4">
      <c r="D87" s="108"/>
    </row>
    <row r="88" spans="4:4">
      <c r="D88" s="108"/>
    </row>
    <row r="89" spans="4:4">
      <c r="D89" s="18"/>
    </row>
    <row r="90" spans="4:4">
      <c r="D90" s="17"/>
    </row>
    <row r="91" spans="4:4">
      <c r="D91" s="17"/>
    </row>
    <row r="92" spans="4:4">
      <c r="D92" s="23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3"/>
    </row>
    <row r="99" spans="4:4">
      <c r="D99" s="23"/>
    </row>
    <row r="100" spans="4:4">
      <c r="D100" s="23"/>
    </row>
    <row r="101" spans="4:4">
      <c r="D101" s="23"/>
    </row>
    <row r="102" spans="4:4">
      <c r="D102" s="23"/>
    </row>
    <row r="103" spans="4:4">
      <c r="D103" s="24"/>
    </row>
    <row r="104" spans="4:4">
      <c r="D104" s="24"/>
    </row>
    <row r="105" spans="4:4">
      <c r="D105" s="23"/>
    </row>
    <row r="106" spans="4:4">
      <c r="D106" s="25"/>
    </row>
    <row r="107" spans="4:4">
      <c r="D107" s="23"/>
    </row>
    <row r="108" spans="4:4">
      <c r="D108" s="25"/>
    </row>
    <row r="109" spans="4:4">
      <c r="D109" s="25"/>
    </row>
    <row r="110" spans="4:4">
      <c r="D110" s="23"/>
    </row>
    <row r="111" spans="4:4">
      <c r="D111" s="23"/>
    </row>
    <row r="112" spans="4:4">
      <c r="D112" s="25"/>
    </row>
    <row r="113" spans="4:4">
      <c r="D113" s="23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>
      <c r="B6" s="28" t="s">
        <v>144</v>
      </c>
      <c r="C6" s="31">
        <v>2021</v>
      </c>
      <c r="D6" s="31" t="s">
        <v>299</v>
      </c>
      <c r="E6" s="31" t="s">
        <v>297</v>
      </c>
      <c r="F6" s="31" t="s">
        <v>89</v>
      </c>
      <c r="G6" s="31" t="s">
        <v>90</v>
      </c>
      <c r="H6" s="31">
        <v>2020</v>
      </c>
      <c r="I6" s="31" t="s">
        <v>91</v>
      </c>
      <c r="J6" s="31" t="s">
        <v>148</v>
      </c>
      <c r="K6" s="31" t="s">
        <v>92</v>
      </c>
      <c r="L6" s="31" t="s">
        <v>93</v>
      </c>
      <c r="M6" s="31">
        <v>2019</v>
      </c>
    </row>
    <row r="7" spans="2:15">
      <c r="B7" s="17" t="s">
        <v>95</v>
      </c>
      <c r="C7" s="18">
        <v>29027.794372099997</v>
      </c>
      <c r="D7" s="18">
        <v>7936.2061330599972</v>
      </c>
      <c r="E7" s="18">
        <v>6894.6120346600001</v>
      </c>
      <c r="F7" s="18">
        <v>7062</v>
      </c>
      <c r="G7" s="18">
        <v>7135.0407373399994</v>
      </c>
      <c r="H7" s="18">
        <v>31003.548188499997</v>
      </c>
      <c r="I7" s="18">
        <v>8255.2540773299952</v>
      </c>
      <c r="J7" s="18">
        <v>7368.2001213000021</v>
      </c>
      <c r="K7" s="18">
        <v>8038.4388926700003</v>
      </c>
      <c r="L7" s="18">
        <v>7341.6550971999995</v>
      </c>
      <c r="M7" s="18">
        <v>28722.81413373</v>
      </c>
    </row>
    <row r="8" spans="2:15">
      <c r="B8" s="17" t="s">
        <v>96</v>
      </c>
      <c r="C8" s="18">
        <v>26863.869553830002</v>
      </c>
      <c r="D8" s="18">
        <v>7311.1010443700034</v>
      </c>
      <c r="E8" s="18">
        <v>6389.7081850599989</v>
      </c>
      <c r="F8" s="18">
        <v>6589</v>
      </c>
      <c r="G8" s="18">
        <v>6573.6027399499999</v>
      </c>
      <c r="H8" s="18">
        <v>29170.149098469999</v>
      </c>
      <c r="I8" s="18">
        <v>8378.0162657599976</v>
      </c>
      <c r="J8" s="18">
        <v>6728.6017379900022</v>
      </c>
      <c r="K8" s="18">
        <v>7294.2681047300002</v>
      </c>
      <c r="L8" s="18">
        <v>6769.2629899899994</v>
      </c>
      <c r="M8" s="18">
        <v>26653.793538759997</v>
      </c>
    </row>
    <row r="9" spans="2:15">
      <c r="B9" s="19" t="s">
        <v>97</v>
      </c>
      <c r="C9" s="20">
        <v>-20115.149769420001</v>
      </c>
      <c r="D9" s="20">
        <v>-5579.7235712900019</v>
      </c>
      <c r="E9" s="20">
        <v>-4817.6373593899989</v>
      </c>
      <c r="F9" s="20">
        <v>-4870</v>
      </c>
      <c r="G9" s="20">
        <v>-4847.9055514700003</v>
      </c>
      <c r="H9" s="20">
        <v>-20825.31052141</v>
      </c>
      <c r="I9" s="20">
        <v>-5468.71271075</v>
      </c>
      <c r="J9" s="20">
        <v>-4932.6935339399988</v>
      </c>
      <c r="K9" s="20">
        <v>-5385.8525859200008</v>
      </c>
      <c r="L9" s="20">
        <v>-5038.0516908</v>
      </c>
      <c r="M9" s="20">
        <v>-19529.943353955383</v>
      </c>
    </row>
    <row r="10" spans="2:15">
      <c r="B10" s="19" t="s">
        <v>98</v>
      </c>
      <c r="C10" s="20">
        <v>-149.26193194999999</v>
      </c>
      <c r="D10" s="20">
        <v>-29.972381709999993</v>
      </c>
      <c r="E10" s="20">
        <v>-56.273691589999999</v>
      </c>
      <c r="F10" s="20">
        <v>-34</v>
      </c>
      <c r="G10" s="20">
        <v>-29.300618310000004</v>
      </c>
      <c r="H10" s="20">
        <v>-126.19835835000001</v>
      </c>
      <c r="I10" s="20">
        <v>-29.20700389000001</v>
      </c>
      <c r="J10" s="20">
        <v>-32.332175339999992</v>
      </c>
      <c r="K10" s="20">
        <v>-32.546293940000005</v>
      </c>
      <c r="L10" s="20">
        <v>-32.112885179999999</v>
      </c>
      <c r="M10" s="20">
        <v>-118.2583883736196</v>
      </c>
    </row>
    <row r="11" spans="2:15">
      <c r="B11" s="17" t="s">
        <v>99</v>
      </c>
      <c r="C11" s="18">
        <v>6599.457852460001</v>
      </c>
      <c r="D11" s="18">
        <v>1701.4050913700014</v>
      </c>
      <c r="E11" s="18">
        <v>1515.79713408</v>
      </c>
      <c r="F11" s="18">
        <v>1686</v>
      </c>
      <c r="G11" s="18">
        <v>1696.3965701699994</v>
      </c>
      <c r="H11" s="18">
        <v>8218.6402187099993</v>
      </c>
      <c r="I11" s="18">
        <v>2880.0965511199975</v>
      </c>
      <c r="J11" s="18">
        <v>1763.5760287100034</v>
      </c>
      <c r="K11" s="18">
        <v>1875.8692248699995</v>
      </c>
      <c r="L11" s="18">
        <v>1699.0984140099995</v>
      </c>
      <c r="M11" s="18">
        <v>7005.5917964309947</v>
      </c>
      <c r="N11" s="73"/>
      <c r="O11" s="112"/>
    </row>
    <row r="12" spans="2:15">
      <c r="B12" s="19" t="s">
        <v>100</v>
      </c>
      <c r="C12" s="20">
        <v>-4307.75949888999</v>
      </c>
      <c r="D12" s="20">
        <v>-1189.55593781999</v>
      </c>
      <c r="E12" s="20">
        <v>-1057.4343860499998</v>
      </c>
      <c r="F12" s="20">
        <v>-1025</v>
      </c>
      <c r="G12" s="20">
        <v>-1035.60083771</v>
      </c>
      <c r="H12" s="20">
        <v>-4679.3562168799999</v>
      </c>
      <c r="I12" s="20">
        <v>-1288.5326983800001</v>
      </c>
      <c r="J12" s="20">
        <v>-1093.8128177999997</v>
      </c>
      <c r="K12" s="20">
        <v>-1173.99726381</v>
      </c>
      <c r="L12" s="20">
        <v>-1123.0134368900001</v>
      </c>
      <c r="M12" s="20">
        <v>-4613.3888178467796</v>
      </c>
    </row>
    <row r="13" spans="2:15">
      <c r="B13" s="19" t="s">
        <v>101</v>
      </c>
      <c r="C13" s="20">
        <v>-640.45919010919295</v>
      </c>
      <c r="D13" s="20">
        <v>-155.01595820999995</v>
      </c>
      <c r="E13" s="20">
        <v>-157.61256357999997</v>
      </c>
      <c r="F13" s="20">
        <v>-160</v>
      </c>
      <c r="G13" s="20">
        <v>-167.56856481</v>
      </c>
      <c r="H13" s="20">
        <v>-694.94751584953997</v>
      </c>
      <c r="I13" s="20">
        <v>-156.14731209999991</v>
      </c>
      <c r="J13" s="20">
        <v>-192.93180605000003</v>
      </c>
      <c r="K13" s="20">
        <v>-194.42644938000001</v>
      </c>
      <c r="L13" s="20">
        <v>-151.44194831954002</v>
      </c>
      <c r="M13" s="20">
        <v>-710.12516770412003</v>
      </c>
      <c r="N13" s="113"/>
    </row>
    <row r="14" spans="2:15">
      <c r="B14" s="19" t="s">
        <v>102</v>
      </c>
      <c r="C14" s="20">
        <v>-4948.2186889991826</v>
      </c>
      <c r="D14" s="20">
        <v>-1344.5718960299901</v>
      </c>
      <c r="E14" s="20">
        <v>-1215.0469496299997</v>
      </c>
      <c r="F14" s="20">
        <v>-1185</v>
      </c>
      <c r="G14" s="20">
        <v>-1203.1694025199999</v>
      </c>
      <c r="H14" s="20">
        <v>-5374.3037327295397</v>
      </c>
      <c r="I14" s="20">
        <v>-1444.68001048</v>
      </c>
      <c r="J14" s="20">
        <v>-1286.7446238499997</v>
      </c>
      <c r="K14" s="20">
        <v>-1368.4237131899999</v>
      </c>
      <c r="L14" s="20">
        <v>-1274.4553852095401</v>
      </c>
      <c r="M14" s="20">
        <v>-5323.5139855508996</v>
      </c>
      <c r="N14" s="113"/>
    </row>
    <row r="15" spans="2:15" ht="15">
      <c r="B15" s="19" t="s">
        <v>161</v>
      </c>
      <c r="C15" s="20">
        <v>47.442263778371995</v>
      </c>
      <c r="D15" s="20">
        <v>6.4924461798585966</v>
      </c>
      <c r="E15" s="20">
        <v>12.021981651737601</v>
      </c>
      <c r="F15" s="20">
        <v>14</v>
      </c>
      <c r="G15" s="20">
        <v>14.97229415</v>
      </c>
      <c r="H15" s="20">
        <v>117.59037947</v>
      </c>
      <c r="I15" s="20">
        <v>29.263156469999998</v>
      </c>
      <c r="J15" s="20">
        <v>37.173552888721709</v>
      </c>
      <c r="K15" s="20">
        <v>23.355479990936697</v>
      </c>
      <c r="L15" s="20">
        <v>27.798190120341598</v>
      </c>
      <c r="M15" s="20">
        <v>106.92286982071101</v>
      </c>
    </row>
    <row r="16" spans="2:15">
      <c r="B16" s="19" t="s">
        <v>103</v>
      </c>
      <c r="C16" s="20">
        <v>129.48399938</v>
      </c>
      <c r="D16" s="20">
        <v>351.68227221000001</v>
      </c>
      <c r="E16" s="20">
        <v>-139.42861137</v>
      </c>
      <c r="F16" s="20">
        <v>-39</v>
      </c>
      <c r="G16" s="20">
        <v>-43.61502995</v>
      </c>
      <c r="H16" s="20">
        <v>240.49131099845016</v>
      </c>
      <c r="I16" s="20">
        <v>220.51108470000014</v>
      </c>
      <c r="J16" s="20">
        <v>19.10299587595</v>
      </c>
      <c r="K16" s="20">
        <v>103.15978943922502</v>
      </c>
      <c r="L16" s="20">
        <v>-102.282559016725</v>
      </c>
      <c r="M16" s="20">
        <v>-247.87902791947801</v>
      </c>
    </row>
    <row r="17" spans="2:24">
      <c r="B17" s="17" t="s">
        <v>104</v>
      </c>
      <c r="C17" s="21">
        <v>-4771.2924258408111</v>
      </c>
      <c r="D17" s="21">
        <v>-986.3971776401313</v>
      </c>
      <c r="E17" s="21">
        <v>-1342.4535793482621</v>
      </c>
      <c r="F17" s="21">
        <v>-1210</v>
      </c>
      <c r="G17" s="21">
        <v>-1231.81213832</v>
      </c>
      <c r="H17" s="21">
        <v>-5016.2220422610899</v>
      </c>
      <c r="I17" s="21">
        <v>-1194.9057693099999</v>
      </c>
      <c r="J17" s="21">
        <v>-1230.4680750853279</v>
      </c>
      <c r="K17" s="21">
        <v>-1241.9084437598383</v>
      </c>
      <c r="L17" s="21">
        <v>-1348.9397541059234</v>
      </c>
      <c r="M17" s="21">
        <v>-5464.4701436496662</v>
      </c>
    </row>
    <row r="18" spans="2:24">
      <c r="B18" s="19" t="s">
        <v>105</v>
      </c>
      <c r="C18" s="22">
        <v>-1069.2132769100001</v>
      </c>
      <c r="D18" s="22">
        <v>-232.99864621000017</v>
      </c>
      <c r="E18" s="22">
        <v>-266.26713627999993</v>
      </c>
      <c r="F18" s="22">
        <v>-283</v>
      </c>
      <c r="G18" s="22">
        <v>-286.93552271999999</v>
      </c>
      <c r="H18" s="22">
        <v>-1068.50838834</v>
      </c>
      <c r="I18" s="22">
        <v>-274.32375675999992</v>
      </c>
      <c r="J18" s="22">
        <v>-270.40595636000012</v>
      </c>
      <c r="K18" s="22">
        <v>-261.78454306999998</v>
      </c>
      <c r="L18" s="22">
        <v>-261.99413214999998</v>
      </c>
      <c r="M18" s="22">
        <v>-966.99844140275309</v>
      </c>
    </row>
    <row r="19" spans="2:24">
      <c r="B19" s="17" t="s">
        <v>3</v>
      </c>
      <c r="C19" s="21">
        <v>758.95214970918983</v>
      </c>
      <c r="D19" s="21">
        <v>482.00926751986998</v>
      </c>
      <c r="E19" s="21">
        <v>-92.923581548262064</v>
      </c>
      <c r="F19" s="21">
        <v>192</v>
      </c>
      <c r="G19" s="21">
        <v>177.64890912999942</v>
      </c>
      <c r="H19" s="21">
        <v>2133.9097881089097</v>
      </c>
      <c r="I19" s="21">
        <v>1410.8670250499977</v>
      </c>
      <c r="J19" s="21">
        <v>262.70199726467541</v>
      </c>
      <c r="K19" s="21">
        <v>372.17623804016125</v>
      </c>
      <c r="L19" s="21">
        <v>88.16452775407609</v>
      </c>
      <c r="M19" s="21">
        <v>574.12321137857543</v>
      </c>
    </row>
    <row r="20" spans="2:24">
      <c r="B20" s="19" t="s">
        <v>106</v>
      </c>
      <c r="C20" s="22">
        <v>317.48185726000003</v>
      </c>
      <c r="D20" s="22">
        <v>94.952461880000016</v>
      </c>
      <c r="E20" s="22">
        <v>38.545576659999995</v>
      </c>
      <c r="F20" s="22">
        <v>157</v>
      </c>
      <c r="G20" s="22">
        <v>27.241103019999997</v>
      </c>
      <c r="H20" s="22">
        <v>738.36631636685092</v>
      </c>
      <c r="I20" s="22">
        <v>598.69232355685097</v>
      </c>
      <c r="J20" s="22">
        <v>4</v>
      </c>
      <c r="K20" s="22">
        <v>60</v>
      </c>
      <c r="L20" s="22">
        <v>75.519921600000004</v>
      </c>
      <c r="M20" s="22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9" t="s">
        <v>107</v>
      </c>
      <c r="C21" s="22">
        <v>-1356.55878852</v>
      </c>
      <c r="D21" s="22">
        <v>-428.38025564000009</v>
      </c>
      <c r="E21" s="22">
        <v>-352.80931641999985</v>
      </c>
      <c r="F21" s="22">
        <v>-328</v>
      </c>
      <c r="G21" s="22">
        <v>-247.64203262000001</v>
      </c>
      <c r="H21" s="22">
        <v>-1123.9930932100001</v>
      </c>
      <c r="I21" s="22">
        <v>-272.83882209000001</v>
      </c>
      <c r="J21" s="22">
        <v>-261.85471933000002</v>
      </c>
      <c r="K21" s="22">
        <v>-286</v>
      </c>
      <c r="L21" s="22">
        <v>-303.03462285834996</v>
      </c>
      <c r="M21" s="22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7" t="s">
        <v>108</v>
      </c>
      <c r="C22" s="21">
        <v>-1039.07693126</v>
      </c>
      <c r="D22" s="21">
        <v>-333.4277937600001</v>
      </c>
      <c r="E22" s="21">
        <v>-314.26373975999985</v>
      </c>
      <c r="F22" s="21">
        <v>-171</v>
      </c>
      <c r="G22" s="21">
        <v>-220.40092960000001</v>
      </c>
      <c r="H22" s="21">
        <v>-385.62677684314917</v>
      </c>
      <c r="I22" s="21">
        <v>325.85350146685096</v>
      </c>
      <c r="J22" s="21">
        <v>-258.17988052000004</v>
      </c>
      <c r="K22" s="21">
        <v>-226</v>
      </c>
      <c r="L22" s="21">
        <v>-227.51470125834996</v>
      </c>
      <c r="M22" s="21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7" t="s">
        <v>109</v>
      </c>
      <c r="C23" s="21">
        <v>-280.12478155081021</v>
      </c>
      <c r="D23" s="21">
        <v>148.58147375986988</v>
      </c>
      <c r="E23" s="21">
        <v>-407.18732130826191</v>
      </c>
      <c r="F23" s="21">
        <v>21</v>
      </c>
      <c r="G23" s="21">
        <v>-42.752020470000588</v>
      </c>
      <c r="H23" s="21">
        <v>1748.2830112657605</v>
      </c>
      <c r="I23" s="21">
        <v>1736.7205265168486</v>
      </c>
      <c r="J23" s="21">
        <v>4.5221096146751059</v>
      </c>
      <c r="K23" s="21">
        <v>146</v>
      </c>
      <c r="L23" s="21">
        <v>-139.35017350427387</v>
      </c>
      <c r="M23" s="21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9" t="s">
        <v>110</v>
      </c>
      <c r="C24" s="22">
        <v>908.54352481262094</v>
      </c>
      <c r="D24" s="22">
        <v>493.72848158749997</v>
      </c>
      <c r="E24" s="22">
        <v>299.07181491749998</v>
      </c>
      <c r="F24" s="22">
        <v>-8</v>
      </c>
      <c r="G24" s="22">
        <v>124.11825697250001</v>
      </c>
      <c r="H24" s="22">
        <v>-559.329867717762</v>
      </c>
      <c r="I24" s="22">
        <v>-493.60828569849951</v>
      </c>
      <c r="J24" s="22">
        <v>-67.066763345987496</v>
      </c>
      <c r="K24" s="22">
        <v>-39</v>
      </c>
      <c r="L24" s="22">
        <v>40.564644856118804</v>
      </c>
      <c r="M24" s="22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9" t="s">
        <v>111</v>
      </c>
      <c r="C25" s="22">
        <v>628.41874326181073</v>
      </c>
      <c r="D25" s="22">
        <v>642.30995534736985</v>
      </c>
      <c r="E25" s="22">
        <v>-108.11550639076194</v>
      </c>
      <c r="F25" s="22">
        <v>13</v>
      </c>
      <c r="G25" s="22">
        <v>81.366236502499419</v>
      </c>
      <c r="H25" s="22">
        <v>1188.9531435479985</v>
      </c>
      <c r="I25" s="22">
        <v>1243.1122408183492</v>
      </c>
      <c r="J25" s="22">
        <v>-62.544653731312394</v>
      </c>
      <c r="K25" s="22">
        <v>107</v>
      </c>
      <c r="L25" s="22">
        <v>-98.785528648155065</v>
      </c>
      <c r="M25" s="22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9" t="s">
        <v>112</v>
      </c>
      <c r="C26" s="22">
        <v>-2.1183661274999999</v>
      </c>
      <c r="D26" s="22">
        <v>-0.25356564749999966</v>
      </c>
      <c r="E26" s="22">
        <v>-1.0485305475000002</v>
      </c>
      <c r="F26" s="22">
        <v>-0.49337396249999999</v>
      </c>
      <c r="G26" s="22">
        <v>-0.49337396249999999</v>
      </c>
      <c r="H26" s="22">
        <v>84.262175573662503</v>
      </c>
      <c r="I26" s="22">
        <v>-17.424935902500494</v>
      </c>
      <c r="J26" s="22">
        <v>449.80623047300998</v>
      </c>
      <c r="K26" s="22">
        <v>249</v>
      </c>
      <c r="L26" s="22">
        <v>-5.7010832436937502</v>
      </c>
      <c r="M26" s="22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7" t="s">
        <v>113</v>
      </c>
      <c r="C27" s="21">
        <v>626.30037713431068</v>
      </c>
      <c r="D27" s="21">
        <v>642.0563896998699</v>
      </c>
      <c r="E27" s="21">
        <v>-109.16403693826193</v>
      </c>
      <c r="F27" s="21">
        <v>13</v>
      </c>
      <c r="G27" s="21">
        <v>80.872862539999417</v>
      </c>
      <c r="H27" s="21">
        <v>1273.215319121661</v>
      </c>
      <c r="I27" s="21">
        <v>1225.6873049158487</v>
      </c>
      <c r="J27" s="21">
        <v>387.26157674169758</v>
      </c>
      <c r="K27" s="21">
        <v>357</v>
      </c>
      <c r="L27" s="21">
        <v>-104.48661189184881</v>
      </c>
      <c r="M27" s="21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7" t="s">
        <v>114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7" t="s">
        <v>162</v>
      </c>
      <c r="C29" s="21">
        <v>628.41874326180005</v>
      </c>
      <c r="D29" s="21">
        <v>642.30995534735894</v>
      </c>
      <c r="E29" s="21">
        <v>-108.1155063907627</v>
      </c>
      <c r="F29" s="21">
        <v>13</v>
      </c>
      <c r="G29" s="21">
        <v>80.872862539997996</v>
      </c>
      <c r="H29" s="21">
        <v>1273.2153191216426</v>
      </c>
      <c r="I29" s="21">
        <v>1225.6873049158414</v>
      </c>
      <c r="J29" s="21">
        <v>-62.544653731333312</v>
      </c>
      <c r="K29" s="21">
        <v>107</v>
      </c>
      <c r="L29" s="21">
        <v>-104.48661189185243</v>
      </c>
      <c r="M29" s="21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9" t="s">
        <v>115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9" t="s">
        <v>163</v>
      </c>
      <c r="C31" s="20">
        <v>-2.1183661274999999</v>
      </c>
      <c r="D31" s="20">
        <v>-0.25356564749999966</v>
      </c>
      <c r="E31" s="20">
        <v>-1.0485305475000002</v>
      </c>
      <c r="F31" s="20">
        <v>-0.49337396249999999</v>
      </c>
      <c r="G31" s="20">
        <v>-0.49337396249999999</v>
      </c>
      <c r="H31" s="20">
        <v>84.262175573662503</v>
      </c>
      <c r="I31" s="20">
        <v>-17.424935902500494</v>
      </c>
      <c r="J31" s="20">
        <v>449.80623047300998</v>
      </c>
      <c r="K31" s="20">
        <v>429</v>
      </c>
      <c r="L31" s="20">
        <v>-5.7010832436937502</v>
      </c>
      <c r="M31" s="20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7" t="s">
        <v>116</v>
      </c>
      <c r="C32" s="18">
        <v>1977.4273585691899</v>
      </c>
      <c r="D32" s="18">
        <v>744.98029543987013</v>
      </c>
      <c r="E32" s="18">
        <v>229.61724632173787</v>
      </c>
      <c r="F32" s="18">
        <v>509</v>
      </c>
      <c r="G32" s="18">
        <v>493.88505015999942</v>
      </c>
      <c r="H32" s="18">
        <v>3328.6165347989095</v>
      </c>
      <c r="I32" s="18">
        <v>1714.3977856999977</v>
      </c>
      <c r="J32" s="18">
        <v>565.44012896467552</v>
      </c>
      <c r="K32" s="18">
        <v>666.50707505016123</v>
      </c>
      <c r="L32" s="18">
        <v>382.27154508407608</v>
      </c>
      <c r="M32" s="18">
        <v>1659.380041154948</v>
      </c>
    </row>
    <row r="33" spans="2:24">
      <c r="B33" s="17" t="s">
        <v>117</v>
      </c>
      <c r="C33" s="18">
        <v>1847.9433591891898</v>
      </c>
      <c r="D33" s="18">
        <v>393.29802322986961</v>
      </c>
      <c r="E33" s="18">
        <v>369.04585769173809</v>
      </c>
      <c r="F33" s="18">
        <v>548</v>
      </c>
      <c r="G33" s="18">
        <v>537.50008010999966</v>
      </c>
      <c r="H33" s="18">
        <v>3088.1252238004599</v>
      </c>
      <c r="I33" s="18">
        <v>1493.8867009999981</v>
      </c>
      <c r="J33" s="18">
        <v>546.33713308872484</v>
      </c>
      <c r="K33" s="18">
        <v>563.34728561093607</v>
      </c>
      <c r="L33" s="18">
        <v>484.55410410080094</v>
      </c>
      <c r="M33" s="18">
        <v>1907.2590690744255</v>
      </c>
    </row>
    <row r="34" spans="2:24">
      <c r="B34" s="17" t="s">
        <v>118</v>
      </c>
      <c r="C34" s="18">
        <v>1847.9433591891898</v>
      </c>
      <c r="D34" s="18">
        <v>393.29802322986961</v>
      </c>
      <c r="E34" s="18">
        <v>369.04585769173809</v>
      </c>
      <c r="F34" s="18">
        <v>548</v>
      </c>
      <c r="G34" s="18">
        <v>537.50008010999966</v>
      </c>
      <c r="H34" s="18">
        <v>2271</v>
      </c>
      <c r="I34" s="18">
        <v>676.4</v>
      </c>
      <c r="J34" s="18">
        <v>546.33713308872484</v>
      </c>
      <c r="K34" s="18">
        <v>563.34728561093607</v>
      </c>
      <c r="L34" s="18">
        <v>484.55410410080094</v>
      </c>
      <c r="M34" s="18">
        <v>1907.2590690744255</v>
      </c>
    </row>
    <row r="35" spans="2:24">
      <c r="B35" s="17"/>
      <c r="C35" s="17"/>
      <c r="D35" s="17"/>
      <c r="E35" s="17"/>
      <c r="F35" s="17"/>
      <c r="G35" s="17"/>
      <c r="H35" s="21"/>
      <c r="I35" s="21"/>
      <c r="J35" s="17"/>
      <c r="K35" s="17"/>
      <c r="L35" s="17"/>
      <c r="M35" s="17"/>
    </row>
    <row r="36" spans="2:24"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2:24">
      <c r="B37" s="17" t="s">
        <v>120</v>
      </c>
      <c r="C37" s="23">
        <v>24.566296524169623</v>
      </c>
      <c r="D37" s="23">
        <v>23.271530253027866</v>
      </c>
      <c r="E37" s="23">
        <v>23.722478244376457</v>
      </c>
      <c r="F37" s="23">
        <v>25.588101381089697</v>
      </c>
      <c r="G37" s="23">
        <v>25.806192392193488</v>
      </c>
      <c r="H37" s="23">
        <v>28.174831026630148</v>
      </c>
      <c r="I37" s="23">
        <v>34.376831695715673</v>
      </c>
      <c r="J37" s="23">
        <v>26.210141384245855</v>
      </c>
      <c r="K37" s="23">
        <v>25.717031481932835</v>
      </c>
      <c r="L37" s="23">
        <v>25.100198005640046</v>
      </c>
      <c r="M37" s="23">
        <v>26.283657469783616</v>
      </c>
    </row>
    <row r="38" spans="2:24">
      <c r="B38" s="19" t="s">
        <v>121</v>
      </c>
      <c r="C38" s="24">
        <v>16.035513760436011</v>
      </c>
      <c r="D38" s="24">
        <v>16.27054434893936</v>
      </c>
      <c r="E38" s="24">
        <v>16.549024703857746</v>
      </c>
      <c r="F38" s="24">
        <v>15.556230080437091</v>
      </c>
      <c r="G38" s="24">
        <v>15.753930967204704</v>
      </c>
      <c r="H38" s="24">
        <v>16.041591700761778</v>
      </c>
      <c r="I38" s="24">
        <v>15.379925957485749</v>
      </c>
      <c r="J38" s="24">
        <v>16.256168226219735</v>
      </c>
      <c r="K38" s="24">
        <v>16.09479178656343</v>
      </c>
      <c r="L38" s="24">
        <v>16.589892260806653</v>
      </c>
      <c r="M38" s="24">
        <v>17.308563642687414</v>
      </c>
    </row>
    <row r="39" spans="2:24">
      <c r="B39" s="19" t="s">
        <v>122</v>
      </c>
      <c r="C39" s="24">
        <v>2.3840913492594078</v>
      </c>
      <c r="D39" s="24">
        <v>2.1202819830998196</v>
      </c>
      <c r="E39" s="24">
        <v>2.4666629369478787</v>
      </c>
      <c r="F39" s="24">
        <v>2.4282895735316434</v>
      </c>
      <c r="G39" s="24">
        <v>2.5491130425577642</v>
      </c>
      <c r="H39" s="24">
        <v>2.3823927450751037</v>
      </c>
      <c r="I39" s="24">
        <v>1.8637742771896524</v>
      </c>
      <c r="J39" s="24">
        <v>2.8673387661019967</v>
      </c>
      <c r="K39" s="24">
        <v>2.6654689214662035</v>
      </c>
      <c r="L39" s="24">
        <v>2.237199951360787</v>
      </c>
      <c r="M39" s="24">
        <v>2.6642555277223661</v>
      </c>
    </row>
    <row r="40" spans="2:24">
      <c r="B40" s="19" t="s">
        <v>123</v>
      </c>
      <c r="C40" s="24">
        <v>18.419605109695418</v>
      </c>
      <c r="D40" s="24">
        <v>18.390826332039179</v>
      </c>
      <c r="E40" s="24">
        <v>19.015687640805627</v>
      </c>
      <c r="F40" s="24">
        <v>17.984519653968736</v>
      </c>
      <c r="G40" s="24">
        <v>18.303044009762466</v>
      </c>
      <c r="H40" s="24">
        <v>18.423984445836879</v>
      </c>
      <c r="I40" s="24">
        <v>17.243700234675401</v>
      </c>
      <c r="J40" s="24">
        <v>19.123506992321733</v>
      </c>
      <c r="K40" s="24">
        <v>18.760260708029634</v>
      </c>
      <c r="L40" s="24">
        <v>18.82709221216744</v>
      </c>
      <c r="M40" s="24">
        <v>19.972819170409778</v>
      </c>
    </row>
    <row r="41" spans="2:24">
      <c r="B41" s="19" t="s">
        <v>124</v>
      </c>
      <c r="C41" s="24">
        <v>0.1766024946008127</v>
      </c>
      <c r="D41" s="24">
        <v>8.8802577620756301E-2</v>
      </c>
      <c r="E41" s="24">
        <v>0.18814602018675311</v>
      </c>
      <c r="F41" s="24">
        <v>0.2124753376840188</v>
      </c>
      <c r="G41" s="24">
        <v>0.22776390272275385</v>
      </c>
      <c r="H41" s="24">
        <v>0.40311888387354083</v>
      </c>
      <c r="I41" s="24">
        <v>0.3492850281228887</v>
      </c>
      <c r="J41" s="24">
        <v>0.55247069653176351</v>
      </c>
      <c r="K41" s="24">
        <v>0.3201894920175985</v>
      </c>
      <c r="L41" s="24">
        <v>0.41065312666161702</v>
      </c>
      <c r="M41" s="24">
        <v>0.40115441603171265</v>
      </c>
    </row>
    <row r="42" spans="2:24">
      <c r="B42" s="19" t="s">
        <v>125</v>
      </c>
      <c r="C42" s="24">
        <v>-0.482000551411773</v>
      </c>
      <c r="D42" s="24">
        <v>-4.8102504680990146</v>
      </c>
      <c r="E42" s="24">
        <v>2.1820810486463675</v>
      </c>
      <c r="F42" s="24">
        <v>0.59189558354833816</v>
      </c>
      <c r="G42" s="24">
        <v>0.66348746152451166</v>
      </c>
      <c r="H42" s="24">
        <v>0.82444320111844793</v>
      </c>
      <c r="I42" s="24">
        <v>2.6320202504404766</v>
      </c>
      <c r="J42" s="24">
        <v>0.2839073647068987</v>
      </c>
      <c r="K42" s="24">
        <v>1.4142582635854939</v>
      </c>
      <c r="L42" s="24">
        <v>1.5109851569952981</v>
      </c>
      <c r="M42" s="24">
        <v>0.92999530276623421</v>
      </c>
    </row>
    <row r="43" spans="2:24">
      <c r="B43" s="17" t="s">
        <v>126</v>
      </c>
      <c r="C43" s="23">
        <v>17.761002063682835</v>
      </c>
      <c r="D43" s="23">
        <v>13.491773286319408</v>
      </c>
      <c r="E43" s="23">
        <v>21.009622669265241</v>
      </c>
      <c r="F43" s="23">
        <v>18.363939899833053</v>
      </c>
      <c r="G43" s="23">
        <v>18.738767568564228</v>
      </c>
      <c r="H43" s="23">
        <v>17.196422360844892</v>
      </c>
      <c r="I43" s="23">
        <v>14.262394956112038</v>
      </c>
      <c r="J43" s="23">
        <v>18.287128931083068</v>
      </c>
      <c r="K43" s="23">
        <v>17.025812952426538</v>
      </c>
      <c r="L43" s="23">
        <v>19.927424242501122</v>
      </c>
      <c r="M43" s="23">
        <v>20.501660057144299</v>
      </c>
    </row>
    <row r="44" spans="2:24">
      <c r="B44" s="19" t="s">
        <v>127</v>
      </c>
      <c r="C44" s="24">
        <v>3.9801163967369013</v>
      </c>
      <c r="D44" s="24">
        <v>3.1869159623969829</v>
      </c>
      <c r="E44" s="24">
        <v>4.167125141998949</v>
      </c>
      <c r="F44" s="24">
        <v>4.2950371831840943</v>
      </c>
      <c r="G44" s="24">
        <v>4.3649659717980231</v>
      </c>
      <c r="H44" s="24">
        <v>3.6630199754311308</v>
      </c>
      <c r="I44" s="24">
        <v>3.2743282903511424</v>
      </c>
      <c r="J44" s="24">
        <v>4.0187540723843913</v>
      </c>
      <c r="K44" s="24">
        <v>3.5889076095276051</v>
      </c>
      <c r="L44" s="24">
        <v>3.8703494388890189</v>
      </c>
      <c r="M44" s="24">
        <v>3.6279955421600381</v>
      </c>
    </row>
    <row r="45" spans="2:24">
      <c r="B45" s="17" t="s">
        <v>24</v>
      </c>
      <c r="C45" s="23">
        <v>2.8251780637498869</v>
      </c>
      <c r="D45" s="23">
        <v>6.5928410043114738</v>
      </c>
      <c r="E45" s="23">
        <v>-1.4542695668877328</v>
      </c>
      <c r="F45" s="23">
        <v>2.9139474882379721</v>
      </c>
      <c r="G45" s="23">
        <v>2.7024588518312358</v>
      </c>
      <c r="H45" s="23">
        <v>7.3153886903541228</v>
      </c>
      <c r="I45" s="23">
        <v>16.840108449252494</v>
      </c>
      <c r="J45" s="23">
        <v>3.904258380778395</v>
      </c>
      <c r="K45" s="23">
        <v>5.102310919978688</v>
      </c>
      <c r="L45" s="23">
        <v>1.3024243242499041</v>
      </c>
      <c r="M45" s="23">
        <v>2.1540018704792785</v>
      </c>
    </row>
    <row r="46" spans="2:24">
      <c r="B46" s="17" t="s">
        <v>128</v>
      </c>
      <c r="C46" s="23">
        <v>3.8679346963693773</v>
      </c>
      <c r="D46" s="23">
        <v>4.5605688081244615</v>
      </c>
      <c r="E46" s="23">
        <v>4.9182800005607605</v>
      </c>
      <c r="F46" s="23">
        <v>2.5952344817119442</v>
      </c>
      <c r="G46" s="23">
        <v>3.3528179039562165</v>
      </c>
      <c r="H46" s="23">
        <v>1.3219911065294336</v>
      </c>
      <c r="I46" s="23">
        <v>3.8893873099599636</v>
      </c>
      <c r="J46" s="23">
        <v>-3.8370510036625332</v>
      </c>
      <c r="K46" s="23">
        <v>3.0983231868520065</v>
      </c>
      <c r="L46" s="23">
        <v>3.3609966342685418</v>
      </c>
      <c r="M46" s="23">
        <v>3.0565371405897865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>
      <c r="B47" s="17" t="s">
        <v>129</v>
      </c>
      <c r="C47" s="23">
        <v>1.0427566326194901</v>
      </c>
      <c r="D47" s="23">
        <v>-2.0322721961870127</v>
      </c>
      <c r="E47" s="23">
        <v>6.3725495674484929</v>
      </c>
      <c r="F47" s="23">
        <v>-0.31871300652602824</v>
      </c>
      <c r="G47" s="23">
        <v>0.6503590521249808</v>
      </c>
      <c r="H47" s="23">
        <v>5.9933975838246898</v>
      </c>
      <c r="I47" s="23">
        <v>20.729495759212458</v>
      </c>
      <c r="J47" s="23">
        <v>6.7207271150305448E-2</v>
      </c>
      <c r="K47" s="23">
        <v>-2.0015716162849246</v>
      </c>
      <c r="L47" s="23">
        <v>2.0585723100186382</v>
      </c>
      <c r="M47" s="23">
        <v>0.90253527011051027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>
      <c r="B48" s="19" t="s">
        <v>130</v>
      </c>
      <c r="C48" s="24">
        <v>3.3820277566196313</v>
      </c>
      <c r="D48" s="24">
        <v>6.753134426554003</v>
      </c>
      <c r="E48" s="24">
        <v>4.6805238401461011</v>
      </c>
      <c r="F48" s="24">
        <v>-0.12141447867658219</v>
      </c>
      <c r="G48" s="24">
        <v>1.8881313928234742</v>
      </c>
      <c r="H48" s="24">
        <v>1.9174734617558036</v>
      </c>
      <c r="I48" s="24">
        <v>5.8917083715368346</v>
      </c>
      <c r="J48" s="24">
        <v>0.99674146215736614</v>
      </c>
      <c r="K48" s="24">
        <v>-0.53466639065145249</v>
      </c>
      <c r="L48" s="24">
        <v>0.59924758302496872</v>
      </c>
      <c r="M48" s="24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7" t="s">
        <v>131</v>
      </c>
      <c r="C49" s="23">
        <v>2.3313855655802893</v>
      </c>
      <c r="D49" s="23">
        <v>8.7819383948234826</v>
      </c>
      <c r="E49" s="23">
        <v>-1.7084354054462487</v>
      </c>
      <c r="F49" s="23">
        <v>0.19729852784944607</v>
      </c>
      <c r="G49" s="23">
        <v>1.2302669592202122</v>
      </c>
      <c r="H49" s="23">
        <v>4.3647885200163143</v>
      </c>
      <c r="I49" s="23">
        <v>14.629803357211108</v>
      </c>
      <c r="J49" s="23">
        <v>5.7554539831834672</v>
      </c>
      <c r="K49" s="23">
        <v>-4.8942538836556038</v>
      </c>
      <c r="L49" s="23">
        <v>1.5435448740336675</v>
      </c>
      <c r="M49" s="23">
        <v>0.72100200408188553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24">
      <c r="B50" s="17" t="s">
        <v>132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1.7137002884101762E-3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24">
      <c r="B51" s="17" t="s">
        <v>133</v>
      </c>
      <c r="C51" s="23">
        <v>2.3392711240001014</v>
      </c>
      <c r="D51" s="23">
        <v>8.7854066227408669</v>
      </c>
      <c r="E51" s="23">
        <v>-1.6920257273024042</v>
      </c>
      <c r="F51" s="23">
        <v>0.19729852784944607</v>
      </c>
      <c r="G51" s="23">
        <v>1.2302669592201907</v>
      </c>
      <c r="H51" s="23">
        <v>4.3647885200162513</v>
      </c>
      <c r="I51" s="23">
        <v>14.629803357211019</v>
      </c>
      <c r="J51" s="23">
        <v>-0.92953419100737167</v>
      </c>
      <c r="K51" s="23">
        <v>-1.466905225633472</v>
      </c>
      <c r="L51" s="23">
        <v>1.543544874033721</v>
      </c>
      <c r="M51" s="23">
        <v>0.72271570437024435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24">
      <c r="B52" s="17" t="s">
        <v>31</v>
      </c>
      <c r="C52" s="23">
        <v>7.3609178104695889</v>
      </c>
      <c r="D52" s="23">
        <v>10.189714119921112</v>
      </c>
      <c r="E52" s="23">
        <v>3.5935482446383706</v>
      </c>
      <c r="F52" s="23">
        <v>7.7249962057975408</v>
      </c>
      <c r="G52" s="23">
        <v>7.5131563268722266</v>
      </c>
      <c r="H52" s="23">
        <v>11.411037096733587</v>
      </c>
      <c r="I52" s="23">
        <v>20.463051530546046</v>
      </c>
      <c r="J52" s="23">
        <v>8.4035309412381167</v>
      </c>
      <c r="K52" s="23">
        <v>9.1374085169417043</v>
      </c>
      <c r="L52" s="23">
        <v>5.6471663997891275</v>
      </c>
      <c r="M52" s="23">
        <v>6.2256805536588047</v>
      </c>
    </row>
    <row r="53" spans="2:24">
      <c r="B53" s="17" t="s">
        <v>134</v>
      </c>
      <c r="C53" s="23">
        <v>6.8789172590578147</v>
      </c>
      <c r="D53" s="23">
        <v>5.3794636518220909</v>
      </c>
      <c r="E53" s="23">
        <v>5.7756292932847408</v>
      </c>
      <c r="F53" s="23">
        <v>8.3168917893458794</v>
      </c>
      <c r="G53" s="23">
        <v>8.1766437883967402</v>
      </c>
      <c r="H53" s="23">
        <v>10.58659389561514</v>
      </c>
      <c r="I53" s="23">
        <v>17.831031280105574</v>
      </c>
      <c r="J53" s="23">
        <v>8.1196235765312075</v>
      </c>
      <c r="K53" s="23">
        <v>7.7231502533562075</v>
      </c>
      <c r="L53" s="23">
        <v>7.1581515567844232</v>
      </c>
      <c r="M53" s="23">
        <v>7.1556758564250362</v>
      </c>
    </row>
    <row r="54" spans="2:24">
      <c r="B54" s="17" t="s">
        <v>135</v>
      </c>
      <c r="C54" s="25">
        <v>6.8789172590578147</v>
      </c>
      <c r="D54" s="25">
        <v>5.3794636518220909</v>
      </c>
      <c r="E54" s="25">
        <v>5.7756292932847408</v>
      </c>
      <c r="F54" s="25">
        <v>8.3168917893458794</v>
      </c>
      <c r="G54" s="25">
        <v>8.1766437883967402</v>
      </c>
      <c r="H54" s="25">
        <v>8</v>
      </c>
      <c r="I54" s="25">
        <v>9</v>
      </c>
      <c r="J54" s="25">
        <v>8.1196235765312075</v>
      </c>
      <c r="K54" s="25">
        <v>7.7231502533562075</v>
      </c>
      <c r="L54" s="25">
        <v>7.1581515567844232</v>
      </c>
      <c r="M54" s="25">
        <v>7.1556758564250362</v>
      </c>
    </row>
    <row r="55" spans="2:24">
      <c r="B55" s="17" t="s">
        <v>136</v>
      </c>
      <c r="C55" s="23">
        <v>24.566296524169623</v>
      </c>
      <c r="D55" s="23">
        <v>23.271530253027866</v>
      </c>
      <c r="E55" s="23">
        <v>23.722478244376457</v>
      </c>
      <c r="F55" s="23">
        <v>25.588101381089697</v>
      </c>
      <c r="G55" s="23">
        <v>25.806192392193488</v>
      </c>
      <c r="H55" s="23">
        <v>26.1</v>
      </c>
      <c r="I55" s="23">
        <v>27.1</v>
      </c>
      <c r="J55" s="23">
        <v>26.210141384245855</v>
      </c>
      <c r="K55" s="23">
        <v>25.717031481932835</v>
      </c>
      <c r="L55" s="23">
        <v>25.100198005640046</v>
      </c>
      <c r="M55" s="23">
        <v>26.283657469783616</v>
      </c>
    </row>
    <row r="56" spans="2:24" ht="4.5" customHeight="1">
      <c r="B56" s="8"/>
      <c r="C56" s="82"/>
      <c r="D56" s="8"/>
      <c r="E56" s="8"/>
      <c r="F56" s="8"/>
      <c r="G56" s="8"/>
      <c r="H56" s="9"/>
      <c r="I56" s="9"/>
    </row>
    <row r="57" spans="2:24" ht="21">
      <c r="B57" s="57" t="s">
        <v>145</v>
      </c>
      <c r="C57" s="57"/>
      <c r="D57" s="57"/>
      <c r="E57" s="8"/>
      <c r="F57" s="8"/>
      <c r="G57" s="8"/>
      <c r="H57" s="9"/>
      <c r="I57" s="9"/>
    </row>
    <row r="58" spans="2:24" ht="21">
      <c r="B58" s="57" t="s">
        <v>146</v>
      </c>
      <c r="C58" s="57"/>
      <c r="D58" s="57"/>
      <c r="E58" s="8"/>
      <c r="F58" s="8"/>
      <c r="G58" s="8"/>
      <c r="H58" s="9"/>
      <c r="I58" s="9"/>
    </row>
    <row r="59" spans="2:24">
      <c r="B59" s="57" t="s">
        <v>147</v>
      </c>
      <c r="C59" s="57"/>
      <c r="D59" s="57"/>
    </row>
    <row r="60" spans="2:24">
      <c r="B60" s="57" t="s">
        <v>164</v>
      </c>
      <c r="C60" s="57"/>
      <c r="D60" s="57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pageSetUpPr fitToPage="1"/>
  </sheetPr>
  <dimension ref="B1:AM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6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8" t="s">
        <v>157</v>
      </c>
      <c r="C6" s="81">
        <v>2022</v>
      </c>
      <c r="D6" s="103" t="s">
        <v>332</v>
      </c>
      <c r="E6" s="103" t="s">
        <v>330</v>
      </c>
      <c r="F6" s="103" t="s">
        <v>314</v>
      </c>
      <c r="G6" s="32" t="s">
        <v>306</v>
      </c>
      <c r="H6" s="81">
        <v>2021</v>
      </c>
      <c r="I6" s="31" t="s">
        <v>299</v>
      </c>
      <c r="J6" s="31" t="s">
        <v>297</v>
      </c>
      <c r="K6" s="31" t="s">
        <v>89</v>
      </c>
      <c r="L6" s="31" t="s">
        <v>90</v>
      </c>
      <c r="M6" s="31">
        <v>2020</v>
      </c>
      <c r="N6" s="31" t="s">
        <v>91</v>
      </c>
      <c r="O6" s="31" t="s">
        <v>148</v>
      </c>
      <c r="P6" s="31" t="s">
        <v>92</v>
      </c>
      <c r="Q6" s="31" t="s">
        <v>93</v>
      </c>
      <c r="R6" s="31" t="s">
        <v>156</v>
      </c>
    </row>
    <row r="7" spans="2:18">
      <c r="B7" s="17" t="s">
        <v>95</v>
      </c>
      <c r="C7" s="18">
        <v>28337.119129320457</v>
      </c>
      <c r="D7" s="18">
        <v>7846.2381668577145</v>
      </c>
      <c r="E7" s="18">
        <v>6929.7559085595494</v>
      </c>
      <c r="F7" s="18">
        <v>6645.2027625250403</v>
      </c>
      <c r="G7" s="18">
        <v>6915.9222913781532</v>
      </c>
      <c r="H7" s="18">
        <v>27264.205281422834</v>
      </c>
      <c r="I7" s="18">
        <v>8418.8416405278658</v>
      </c>
      <c r="J7" s="18">
        <v>6368.6322690188845</v>
      </c>
      <c r="K7" s="18">
        <v>5905.2611581133797</v>
      </c>
      <c r="L7" s="18">
        <v>6571.4702137627037</v>
      </c>
      <c r="M7" s="18">
        <v>24668.746608250985</v>
      </c>
      <c r="N7" s="18">
        <v>7147.9063755270145</v>
      </c>
      <c r="O7" s="18">
        <v>5950.3109367534453</v>
      </c>
      <c r="P7" s="18">
        <v>5828.6276330228993</v>
      </c>
      <c r="Q7" s="18">
        <v>5741.9016629476264</v>
      </c>
      <c r="R7" s="18">
        <v>2407.7153966804185</v>
      </c>
    </row>
    <row r="8" spans="2:18">
      <c r="B8" s="17" t="s">
        <v>96</v>
      </c>
      <c r="C8" s="18">
        <v>25175.636151376199</v>
      </c>
      <c r="D8" s="18">
        <v>6959.2235366459972</v>
      </c>
      <c r="E8" s="18">
        <v>6129.8791115528002</v>
      </c>
      <c r="F8" s="18">
        <v>5927.6448246935506</v>
      </c>
      <c r="G8" s="18">
        <v>6158.8886784838505</v>
      </c>
      <c r="H8" s="18">
        <v>24357.249927151301</v>
      </c>
      <c r="I8" s="18">
        <v>7541.2332873693995</v>
      </c>
      <c r="J8" s="18">
        <v>5674.9851944973016</v>
      </c>
      <c r="K8" s="18">
        <v>5275.3394916124598</v>
      </c>
      <c r="L8" s="18">
        <v>5865.6919536721398</v>
      </c>
      <c r="M8" s="18">
        <v>22033.865488314699</v>
      </c>
      <c r="N8" s="18">
        <v>6380.6092313998997</v>
      </c>
      <c r="O8" s="18">
        <v>5322.4822153197983</v>
      </c>
      <c r="P8" s="18">
        <v>5235.2992723042307</v>
      </c>
      <c r="Q8" s="18">
        <v>5095.4747692907704</v>
      </c>
      <c r="R8" s="18">
        <v>2150.6119459014103</v>
      </c>
    </row>
    <row r="9" spans="2:18">
      <c r="B9" s="19" t="s">
        <v>97</v>
      </c>
      <c r="C9" s="20">
        <v>-18681.128173253437</v>
      </c>
      <c r="D9" s="20">
        <v>-5164.6883227560702</v>
      </c>
      <c r="E9" s="20">
        <v>-4535.5601660457778</v>
      </c>
      <c r="F9" s="20">
        <v>-4406.5772738709466</v>
      </c>
      <c r="G9" s="20">
        <v>-4574.3024105806426</v>
      </c>
      <c r="H9" s="20">
        <v>-17951.362877669249</v>
      </c>
      <c r="I9" s="20">
        <v>-5511.0524647064576</v>
      </c>
      <c r="J9" s="20">
        <v>-4211.904494588789</v>
      </c>
      <c r="K9" s="20">
        <v>-3931.7546735543219</v>
      </c>
      <c r="L9" s="20">
        <v>-4296.6512448196809</v>
      </c>
      <c r="M9" s="20">
        <v>-16418.963156051854</v>
      </c>
      <c r="N9" s="20">
        <v>-4692.766475998711</v>
      </c>
      <c r="O9" s="20">
        <v>-3974.203285016526</v>
      </c>
      <c r="P9" s="20">
        <v>-3919.9381291446621</v>
      </c>
      <c r="Q9" s="20">
        <v>-3832.0552658919546</v>
      </c>
      <c r="R9" s="20">
        <v>-1537.2674303533549</v>
      </c>
    </row>
    <row r="10" spans="2:18">
      <c r="B10" s="19" t="s">
        <v>98</v>
      </c>
      <c r="C10" s="20">
        <v>-107.50460010996029</v>
      </c>
      <c r="D10" s="20">
        <v>-24.95572889302899</v>
      </c>
      <c r="E10" s="20">
        <v>-25.695132233060505</v>
      </c>
      <c r="F10" s="20">
        <v>-28.08507193548386</v>
      </c>
      <c r="G10" s="20">
        <v>-28.768667048386938</v>
      </c>
      <c r="H10" s="20">
        <v>-114.84672416334629</v>
      </c>
      <c r="I10" s="20">
        <v>-29.264959828239697</v>
      </c>
      <c r="J10" s="20">
        <v>-26.907185635919497</v>
      </c>
      <c r="K10" s="20">
        <v>-28.566234420498532</v>
      </c>
      <c r="L10" s="20">
        <v>-30.10834427868857</v>
      </c>
      <c r="M10" s="20">
        <v>-106.87705961354601</v>
      </c>
      <c r="N10" s="20">
        <v>-15.257721847588812</v>
      </c>
      <c r="O10" s="20">
        <v>-40.806448904954998</v>
      </c>
      <c r="P10" s="20">
        <v>-29.318162084246708</v>
      </c>
      <c r="Q10" s="20">
        <v>-21.494726776755492</v>
      </c>
      <c r="R10" s="20">
        <v>-4.4512005106450001</v>
      </c>
    </row>
    <row r="11" spans="2:18">
      <c r="B11" s="17" t="s">
        <v>99</v>
      </c>
      <c r="C11" s="18">
        <v>6387.0033780128015</v>
      </c>
      <c r="D11" s="18">
        <v>1769.5794849968981</v>
      </c>
      <c r="E11" s="18">
        <v>1568.6238132739618</v>
      </c>
      <c r="F11" s="18">
        <v>1492.9824788871201</v>
      </c>
      <c r="G11" s="18">
        <v>1555.817600854821</v>
      </c>
      <c r="H11" s="18">
        <v>6291.0403253187051</v>
      </c>
      <c r="I11" s="18">
        <v>2000.9158628347022</v>
      </c>
      <c r="J11" s="18">
        <v>1436.1735142725931</v>
      </c>
      <c r="K11" s="18">
        <v>1315.0185836376393</v>
      </c>
      <c r="L11" s="18">
        <v>1538.9323645737704</v>
      </c>
      <c r="M11" s="18">
        <v>5508.025272649299</v>
      </c>
      <c r="N11" s="18">
        <v>1672.5850335535999</v>
      </c>
      <c r="O11" s="18">
        <v>1307.4724813983173</v>
      </c>
      <c r="P11" s="18">
        <v>1286.0429810753219</v>
      </c>
      <c r="Q11" s="18">
        <v>1241.9247766220603</v>
      </c>
      <c r="R11" s="18">
        <v>608.89331503741039</v>
      </c>
    </row>
    <row r="12" spans="2:18">
      <c r="B12" s="19" t="s">
        <v>100</v>
      </c>
      <c r="C12" s="20">
        <v>-3402.8585376629499</v>
      </c>
      <c r="D12" s="20">
        <v>-895.1985681179799</v>
      </c>
      <c r="E12" s="20">
        <v>-851.35287169013986</v>
      </c>
      <c r="F12" s="20">
        <v>-793.33411406450909</v>
      </c>
      <c r="G12" s="20">
        <v>-862.972983790321</v>
      </c>
      <c r="H12" s="20">
        <v>-3258.5568409760904</v>
      </c>
      <c r="I12" s="20">
        <v>-930.01287634311029</v>
      </c>
      <c r="J12" s="20">
        <v>-763.41837902322027</v>
      </c>
      <c r="K12" s="20">
        <v>-740.02542377369286</v>
      </c>
      <c r="L12" s="20">
        <v>-825.10016183606695</v>
      </c>
      <c r="M12" s="20">
        <v>-2973.1782862231098</v>
      </c>
      <c r="N12" s="20">
        <v>-816.26907425502986</v>
      </c>
      <c r="O12" s="20">
        <v>-766.55310931818008</v>
      </c>
      <c r="P12" s="20">
        <v>-687.98996716953388</v>
      </c>
      <c r="Q12" s="20">
        <v>-702.36613548036598</v>
      </c>
      <c r="R12" s="20">
        <v>-509.62268107075795</v>
      </c>
    </row>
    <row r="13" spans="2:18">
      <c r="B13" s="19" t="s">
        <v>101</v>
      </c>
      <c r="C13" s="20">
        <v>-1090.34692166693</v>
      </c>
      <c r="D13" s="20">
        <v>-293.43792124364904</v>
      </c>
      <c r="E13" s="20">
        <v>-265.80485240715302</v>
      </c>
      <c r="F13" s="20">
        <v>-263.51551174193594</v>
      </c>
      <c r="G13" s="20">
        <v>-267.58863627419203</v>
      </c>
      <c r="H13" s="20">
        <v>-1004.58769926295</v>
      </c>
      <c r="I13" s="20">
        <v>-286.43383908209796</v>
      </c>
      <c r="J13" s="20">
        <v>-222.52771123776103</v>
      </c>
      <c r="K13" s="20">
        <v>-215.64580776276199</v>
      </c>
      <c r="L13" s="20">
        <v>-279.98034118032899</v>
      </c>
      <c r="M13" s="20">
        <v>-847.519149693229</v>
      </c>
      <c r="N13" s="20">
        <v>-202.36733958684806</v>
      </c>
      <c r="O13" s="20">
        <v>-203.98151051278194</v>
      </c>
      <c r="P13" s="20">
        <v>-198.57213494526499</v>
      </c>
      <c r="Q13" s="20">
        <v>-242.59816464833401</v>
      </c>
      <c r="R13" s="20">
        <v>186.80330738217</v>
      </c>
    </row>
    <row r="14" spans="2:18">
      <c r="B14" s="19" t="s">
        <v>102</v>
      </c>
      <c r="C14" s="20">
        <v>-4493.2054593298799</v>
      </c>
      <c r="D14" s="20">
        <v>-1188.6364893616289</v>
      </c>
      <c r="E14" s="20">
        <v>-1117.1577240972929</v>
      </c>
      <c r="F14" s="20">
        <v>-1056.8496258064451</v>
      </c>
      <c r="G14" s="20">
        <v>-1130.5616200645131</v>
      </c>
      <c r="H14" s="20">
        <v>-4263.14454023904</v>
      </c>
      <c r="I14" s="20">
        <v>-1216.4467154252084</v>
      </c>
      <c r="J14" s="20">
        <v>-985.94609026098124</v>
      </c>
      <c r="K14" s="20">
        <v>-955.6712315364548</v>
      </c>
      <c r="L14" s="20">
        <v>-1105.0805030163961</v>
      </c>
      <c r="M14" s="20">
        <v>-3820.6974359163387</v>
      </c>
      <c r="N14" s="20">
        <v>-1018.6364138418779</v>
      </c>
      <c r="O14" s="20">
        <v>-970.53461983096201</v>
      </c>
      <c r="P14" s="20">
        <v>-886.5621021147989</v>
      </c>
      <c r="Q14" s="20">
        <v>-944.96430012869996</v>
      </c>
      <c r="R14" s="20">
        <v>-322.81937368858792</v>
      </c>
    </row>
    <row r="15" spans="2:18" ht="15">
      <c r="B15" s="19" t="s">
        <v>161</v>
      </c>
      <c r="C15" s="20">
        <v>-42.404850103585694</v>
      </c>
      <c r="D15" s="20">
        <v>-7.0175571512046915</v>
      </c>
      <c r="E15" s="20">
        <v>-13.637841194316604</v>
      </c>
      <c r="F15" s="20">
        <v>2.1081774193549023</v>
      </c>
      <c r="G15" s="20">
        <v>-23.857629177419302</v>
      </c>
      <c r="H15" s="20">
        <v>10.429208804780899</v>
      </c>
      <c r="I15" s="20">
        <v>-12.038619471814901</v>
      </c>
      <c r="J15" s="20">
        <v>16.820039658709611</v>
      </c>
      <c r="K15" s="20">
        <v>-14.247837316540114</v>
      </c>
      <c r="L15" s="20">
        <v>19.895625934426302</v>
      </c>
      <c r="M15" s="20">
        <v>27.4632025219124</v>
      </c>
      <c r="N15" s="20">
        <v>9.8059809793593011</v>
      </c>
      <c r="O15" s="20">
        <v>58.159219544241594</v>
      </c>
      <c r="P15" s="20">
        <v>-11.0816626102717</v>
      </c>
      <c r="Q15" s="20">
        <v>-29.420335391416799</v>
      </c>
      <c r="R15" s="20">
        <v>-5.0807772430545004</v>
      </c>
    </row>
    <row r="16" spans="2:18">
      <c r="B16" s="19" t="s">
        <v>103</v>
      </c>
      <c r="C16" s="20">
        <v>-85.432582509960298</v>
      </c>
      <c r="D16" s="20">
        <v>-84.285350933240693</v>
      </c>
      <c r="E16" s="20">
        <v>-7.3037160122035019</v>
      </c>
      <c r="F16" s="20">
        <v>7.2771329354839036</v>
      </c>
      <c r="G16" s="20">
        <v>-1.1206484999999997</v>
      </c>
      <c r="H16" s="20">
        <v>-135.65468250995991</v>
      </c>
      <c r="I16" s="20">
        <v>-77.952820935491815</v>
      </c>
      <c r="J16" s="20">
        <v>-21.512912875280989</v>
      </c>
      <c r="K16" s="20">
        <v>-19.914209633613311</v>
      </c>
      <c r="L16" s="20">
        <v>-16.274739065573797</v>
      </c>
      <c r="M16" s="20">
        <v>-306.74727472689301</v>
      </c>
      <c r="N16" s="20">
        <v>-80.955955809872108</v>
      </c>
      <c r="O16" s="20">
        <v>-38.837083862409088</v>
      </c>
      <c r="P16" s="20">
        <v>-75.947379996097624</v>
      </c>
      <c r="Q16" s="20">
        <v>-111.00685505851419</v>
      </c>
      <c r="R16" s="20">
        <v>-138</v>
      </c>
    </row>
    <row r="17" spans="2:39">
      <c r="B17" s="17" t="s">
        <v>104</v>
      </c>
      <c r="C17" s="21">
        <v>-4621.0428919434262</v>
      </c>
      <c r="D17" s="21">
        <v>-1279.9393974460745</v>
      </c>
      <c r="E17" s="21">
        <v>-1138.0992813038131</v>
      </c>
      <c r="F17" s="21">
        <v>-1047.4643154516064</v>
      </c>
      <c r="G17" s="21">
        <v>-1155.5398977419325</v>
      </c>
      <c r="H17" s="21">
        <v>-4388.370013944219</v>
      </c>
      <c r="I17" s="21">
        <v>-1306.4381558325151</v>
      </c>
      <c r="J17" s="21">
        <v>-990.63896347755269</v>
      </c>
      <c r="K17" s="21">
        <v>-989.83327848660815</v>
      </c>
      <c r="L17" s="21">
        <v>-1101.4596161475436</v>
      </c>
      <c r="M17" s="21">
        <v>-4099.9815081213192</v>
      </c>
      <c r="N17" s="21">
        <v>-1089.7863886723908</v>
      </c>
      <c r="O17" s="21">
        <v>-951.21248414912952</v>
      </c>
      <c r="P17" s="21">
        <v>-973.59114472116823</v>
      </c>
      <c r="Q17" s="21">
        <v>-1085.391490578631</v>
      </c>
      <c r="R17" s="21">
        <v>-465.90015093164243</v>
      </c>
    </row>
    <row r="18" spans="2:39">
      <c r="B18" s="19" t="s">
        <v>105</v>
      </c>
      <c r="C18" s="22">
        <v>-697.82115050358698</v>
      </c>
      <c r="D18" s="22">
        <v>-167.21643850358601</v>
      </c>
      <c r="E18" s="22">
        <v>-174.30579791935696</v>
      </c>
      <c r="F18" s="22">
        <v>-171.77349440322502</v>
      </c>
      <c r="G18" s="22">
        <v>-184.52541967741899</v>
      </c>
      <c r="H18" s="22">
        <v>-770.51582860557505</v>
      </c>
      <c r="I18" s="22">
        <v>-200.25689533429704</v>
      </c>
      <c r="J18" s="22">
        <v>-181.81889473469101</v>
      </c>
      <c r="K18" s="22">
        <v>-189.25429720871799</v>
      </c>
      <c r="L18" s="22">
        <v>-199.18574132786901</v>
      </c>
      <c r="M18" s="22">
        <v>-728.97508153386491</v>
      </c>
      <c r="N18" s="22">
        <v>-207.47447089556886</v>
      </c>
      <c r="O18" s="22">
        <v>-175.352629073841</v>
      </c>
      <c r="P18" s="22">
        <v>-176.14014625324305</v>
      </c>
      <c r="Q18" s="22">
        <v>-170.00783531121201</v>
      </c>
      <c r="R18" s="22">
        <v>-59.345977878286995</v>
      </c>
    </row>
    <row r="19" spans="2:39">
      <c r="B19" s="17" t="s">
        <v>3</v>
      </c>
      <c r="C19" s="21">
        <v>1068.1393355657883</v>
      </c>
      <c r="D19" s="21">
        <v>322.42364904723763</v>
      </c>
      <c r="E19" s="21">
        <v>256.21873405079174</v>
      </c>
      <c r="F19" s="21">
        <v>273.74466903228875</v>
      </c>
      <c r="G19" s="21">
        <v>215.75228343546951</v>
      </c>
      <c r="H19" s="21">
        <v>1132.1544827689111</v>
      </c>
      <c r="I19" s="21">
        <v>494.22081166789013</v>
      </c>
      <c r="J19" s="21">
        <v>263.71565606034943</v>
      </c>
      <c r="K19" s="21">
        <v>135.9310079423131</v>
      </c>
      <c r="L19" s="21">
        <v>238.2870070983578</v>
      </c>
      <c r="M19" s="21">
        <v>679.06868299411485</v>
      </c>
      <c r="N19" s="21">
        <v>375.32417398564024</v>
      </c>
      <c r="O19" s="21">
        <v>180.90736817534679</v>
      </c>
      <c r="P19" s="21">
        <v>136.3116901009106</v>
      </c>
      <c r="Q19" s="21">
        <v>-13.474549267782628</v>
      </c>
      <c r="R19" s="21">
        <v>84</v>
      </c>
    </row>
    <row r="20" spans="2:39">
      <c r="B20" s="19" t="s">
        <v>106</v>
      </c>
      <c r="C20" s="22">
        <v>141.27214894820699</v>
      </c>
      <c r="D20" s="22">
        <v>35.073629434978983</v>
      </c>
      <c r="E20" s="22">
        <v>37.349691255163705</v>
      </c>
      <c r="F20" s="22">
        <v>6.0590400806451044</v>
      </c>
      <c r="G20" s="22">
        <v>62.789788177419197</v>
      </c>
      <c r="H20" s="22">
        <v>167.57232886454099</v>
      </c>
      <c r="I20" s="22">
        <v>72.020573944328092</v>
      </c>
      <c r="J20" s="22">
        <v>19.343765082814286</v>
      </c>
      <c r="K20" s="22">
        <v>21.578956558710011</v>
      </c>
      <c r="L20" s="22">
        <v>54.629033278688603</v>
      </c>
      <c r="M20" s="22">
        <v>169.878905760957</v>
      </c>
      <c r="N20" s="22">
        <v>44.913578633298002</v>
      </c>
      <c r="O20" s="22">
        <v>26.404905656671303</v>
      </c>
      <c r="P20" s="22">
        <v>21.578956558710011</v>
      </c>
      <c r="Q20" s="22">
        <v>65.105111393800797</v>
      </c>
      <c r="R20" s="22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9" t="s">
        <v>107</v>
      </c>
      <c r="C21" s="22">
        <v>-603.76714412031993</v>
      </c>
      <c r="D21" s="22">
        <v>-188.39729550656392</v>
      </c>
      <c r="E21" s="22">
        <v>-163.147309452466</v>
      </c>
      <c r="F21" s="22">
        <v>-123.23281737096801</v>
      </c>
      <c r="G21" s="22">
        <v>-128.98972179032199</v>
      </c>
      <c r="H21" s="22">
        <v>-446.26604659362397</v>
      </c>
      <c r="I21" s="22">
        <v>-158.49547029575194</v>
      </c>
      <c r="J21" s="22">
        <v>-75.877437436083028</v>
      </c>
      <c r="K21" s="22">
        <v>-86.502026812607994</v>
      </c>
      <c r="L21" s="22">
        <v>-125.391112049181</v>
      </c>
      <c r="M21" s="22">
        <v>-510.223209633468</v>
      </c>
      <c r="N21" s="22">
        <v>-129.890025059001</v>
      </c>
      <c r="O21" s="22">
        <v>-124.234439800644</v>
      </c>
      <c r="P21" s="22">
        <v>-86.502026812607994</v>
      </c>
      <c r="Q21" s="22">
        <v>-107.03287477321</v>
      </c>
      <c r="R21" s="22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7" t="s">
        <v>108</v>
      </c>
      <c r="C22" s="21">
        <v>-462.49499517211291</v>
      </c>
      <c r="D22" s="21">
        <v>-153.32366607158494</v>
      </c>
      <c r="E22" s="21">
        <v>-125.7976181973023</v>
      </c>
      <c r="F22" s="21">
        <v>-117.1737772903229</v>
      </c>
      <c r="G22" s="21">
        <v>-66.199933612902797</v>
      </c>
      <c r="H22" s="21">
        <v>-278.693717729083</v>
      </c>
      <c r="I22" s="21">
        <v>-86.474896351423851</v>
      </c>
      <c r="J22" s="21">
        <v>-56.533672353268742</v>
      </c>
      <c r="K22" s="21">
        <v>-64.923070253897976</v>
      </c>
      <c r="L22" s="21">
        <v>-70.762078770492394</v>
      </c>
      <c r="M22" s="21">
        <v>-340.34430387251098</v>
      </c>
      <c r="N22" s="21">
        <v>-84.976446425703003</v>
      </c>
      <c r="O22" s="21">
        <v>-97.829534143972694</v>
      </c>
      <c r="P22" s="21">
        <v>-64.923070253897976</v>
      </c>
      <c r="Q22" s="21">
        <v>-41.9277633794092</v>
      </c>
      <c r="R22" s="21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7" t="s">
        <v>109</v>
      </c>
      <c r="C23" s="21">
        <v>605.64434039367541</v>
      </c>
      <c r="D23" s="21">
        <v>169.09998297565269</v>
      </c>
      <c r="E23" s="21">
        <v>130.42111585348943</v>
      </c>
      <c r="F23" s="21">
        <v>156.57089174196585</v>
      </c>
      <c r="G23" s="21">
        <v>149.55234982256673</v>
      </c>
      <c r="H23" s="21">
        <v>853.46076503982806</v>
      </c>
      <c r="I23" s="21">
        <v>407.74591531646627</v>
      </c>
      <c r="J23" s="21">
        <v>207.18198370708069</v>
      </c>
      <c r="K23" s="21">
        <v>71.007937688415126</v>
      </c>
      <c r="L23" s="21">
        <v>167.52492832786541</v>
      </c>
      <c r="M23" s="21">
        <v>338.72437912160387</v>
      </c>
      <c r="N23" s="21">
        <v>290.34772755993725</v>
      </c>
      <c r="O23" s="21">
        <v>83.077834031374096</v>
      </c>
      <c r="P23" s="21">
        <v>71.007937688415126</v>
      </c>
      <c r="Q23" s="21">
        <v>-55.402312647191827</v>
      </c>
      <c r="R23" s="21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9" t="s">
        <v>110</v>
      </c>
      <c r="C24" s="22">
        <v>-628.05868584460995</v>
      </c>
      <c r="D24" s="22">
        <v>-450.45105880143495</v>
      </c>
      <c r="E24" s="22">
        <v>-45.044964227691999</v>
      </c>
      <c r="F24" s="22">
        <v>-37.481372081289592</v>
      </c>
      <c r="G24" s="22">
        <v>-86.438666294193411</v>
      </c>
      <c r="H24" s="22">
        <v>-321.16771778597604</v>
      </c>
      <c r="I24" s="22">
        <v>-190.64308272214603</v>
      </c>
      <c r="J24" s="22">
        <v>-61.921838478463897</v>
      </c>
      <c r="K24" s="22">
        <v>-28.184704667333207</v>
      </c>
      <c r="L24" s="22">
        <v>-40.4180919180329</v>
      </c>
      <c r="M24" s="22">
        <v>-109.95854202799599</v>
      </c>
      <c r="N24" s="22">
        <v>-143.1457353757406</v>
      </c>
      <c r="O24" s="22">
        <v>-1.9895898428050955</v>
      </c>
      <c r="P24" s="22">
        <v>-28.184704667333207</v>
      </c>
      <c r="Q24" s="22">
        <v>14.6915093242485</v>
      </c>
      <c r="R24" s="22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9" t="s">
        <v>111</v>
      </c>
      <c r="C25" s="22">
        <v>-22.414345450934547</v>
      </c>
      <c r="D25" s="22">
        <v>-281.35107582578223</v>
      </c>
      <c r="E25" s="22">
        <v>85.376151625797434</v>
      </c>
      <c r="F25" s="22">
        <v>119.08951966067626</v>
      </c>
      <c r="G25" s="22">
        <v>63.113683528373315</v>
      </c>
      <c r="H25" s="22">
        <v>532.29304725385202</v>
      </c>
      <c r="I25" s="22">
        <v>217.10283259432023</v>
      </c>
      <c r="J25" s="22">
        <v>145.26014522861681</v>
      </c>
      <c r="K25" s="22">
        <v>42.823233021081919</v>
      </c>
      <c r="L25" s="22">
        <v>127.10683640983251</v>
      </c>
      <c r="M25" s="22">
        <v>228.7658370936079</v>
      </c>
      <c r="N25" s="22">
        <v>147.20199218419665</v>
      </c>
      <c r="O25" s="22">
        <v>81.088244188569007</v>
      </c>
      <c r="P25" s="22" t="s">
        <v>46</v>
      </c>
      <c r="Q25" s="22" t="s">
        <v>46</v>
      </c>
      <c r="R25" s="22" t="s">
        <v>46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9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-0.402232410358565</v>
      </c>
      <c r="I26" s="22">
        <v>3.1858432228598632E-4</v>
      </c>
      <c r="J26" s="22">
        <v>-2.9499693867842014E-2</v>
      </c>
      <c r="K26" s="22">
        <v>-0.36535056310809094</v>
      </c>
      <c r="L26" s="22">
        <v>-7.7007377049180502E-3</v>
      </c>
      <c r="M26" s="22">
        <v>-1.67708884063745</v>
      </c>
      <c r="N26" s="22">
        <v>-0.2794593193608601</v>
      </c>
      <c r="O26" s="34">
        <v>-0.29242311844161994</v>
      </c>
      <c r="P26" s="22" t="s">
        <v>46</v>
      </c>
      <c r="Q26" s="22" t="s">
        <v>46</v>
      </c>
      <c r="R26" s="22" t="s">
        <v>46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>
      <c r="B27" s="17" t="s">
        <v>113</v>
      </c>
      <c r="C27" s="21">
        <v>-22.414345450934547</v>
      </c>
      <c r="D27" s="21">
        <v>-281.35107582578223</v>
      </c>
      <c r="E27" s="21">
        <v>85.376151625797434</v>
      </c>
      <c r="F27" s="21">
        <v>119.08951966067626</v>
      </c>
      <c r="G27" s="21">
        <v>63.113683528373315</v>
      </c>
      <c r="H27" s="21">
        <v>531.89081484349344</v>
      </c>
      <c r="I27" s="21">
        <v>217.10315117864252</v>
      </c>
      <c r="J27" s="21">
        <v>145.23064553474896</v>
      </c>
      <c r="K27" s="21">
        <v>42.457882457973831</v>
      </c>
      <c r="L27" s="21">
        <v>127.09913567212759</v>
      </c>
      <c r="M27" s="21">
        <v>227.08874825297045</v>
      </c>
      <c r="N27" s="21">
        <v>146.9225328648358</v>
      </c>
      <c r="O27" s="21">
        <v>80.795821070127388</v>
      </c>
      <c r="P27" s="21" t="s">
        <v>46</v>
      </c>
      <c r="Q27" s="21" t="s">
        <v>46</v>
      </c>
      <c r="R27" s="21" t="s">
        <v>46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ht="15">
      <c r="B28" s="17" t="s">
        <v>321</v>
      </c>
      <c r="C28" s="21">
        <v>-188.79961112389398</v>
      </c>
      <c r="D28" s="21">
        <v>-322.43605983349096</v>
      </c>
      <c r="E28" s="21">
        <v>33.78058204458501</v>
      </c>
      <c r="F28" s="21">
        <v>71.572142854525993</v>
      </c>
      <c r="G28" s="21">
        <v>36.926348250486001</v>
      </c>
      <c r="H28" s="21">
        <v>370.86390683859497</v>
      </c>
      <c r="I28" s="21">
        <v>153.47566033260495</v>
      </c>
      <c r="J28" s="21">
        <v>93.549244614773016</v>
      </c>
      <c r="K28" s="21">
        <v>14.07938439745601</v>
      </c>
      <c r="L28" s="21">
        <v>109.759617493761</v>
      </c>
      <c r="M28" s="21">
        <v>70.352353062689104</v>
      </c>
      <c r="N28" s="21">
        <v>107.84251934069101</v>
      </c>
      <c r="O28" s="35">
        <v>35.966246639779889</v>
      </c>
      <c r="P28" s="21" t="s">
        <v>46</v>
      </c>
      <c r="Q28" s="21" t="s">
        <v>46</v>
      </c>
      <c r="R28" s="21" t="s">
        <v>46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 ht="15">
      <c r="B29" s="19" t="s">
        <v>160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21" t="s">
        <v>46</v>
      </c>
      <c r="Q29" s="21" t="s">
        <v>46</v>
      </c>
      <c r="R29" s="21" t="s">
        <v>46</v>
      </c>
      <c r="S29" s="5"/>
      <c r="T29" s="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2:39" ht="15">
      <c r="B30" s="19" t="s">
        <v>328</v>
      </c>
      <c r="C30" s="22">
        <v>-188.79961112389398</v>
      </c>
      <c r="D30" s="22">
        <v>-322.43605983349096</v>
      </c>
      <c r="E30" s="22">
        <v>33.78058204458501</v>
      </c>
      <c r="F30" s="22">
        <v>71.572142854525993</v>
      </c>
      <c r="G30" s="22">
        <v>36.926348250486001</v>
      </c>
      <c r="H30" s="22">
        <v>370.47546634495325</v>
      </c>
      <c r="I30" s="22">
        <v>153.47596799317188</v>
      </c>
      <c r="J30" s="22">
        <v>93.520756419010553</v>
      </c>
      <c r="K30" s="22">
        <v>13.726561130530614</v>
      </c>
      <c r="L30" s="22">
        <v>109.7521808022402</v>
      </c>
      <c r="M30" s="22">
        <v>68.732768960658404</v>
      </c>
      <c r="N30" s="22">
        <v>107.57264224185519</v>
      </c>
      <c r="O30" s="22">
        <v>35.683850250144218</v>
      </c>
      <c r="P30" s="22">
        <v>-0.36535056310809094</v>
      </c>
      <c r="Q30" s="22">
        <v>-0.319994675377547</v>
      </c>
      <c r="R30" s="22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9" t="s">
        <v>318</v>
      </c>
      <c r="C31" s="22">
        <v>166.38526567292701</v>
      </c>
      <c r="D31" s="22">
        <v>41.084984007693009</v>
      </c>
      <c r="E31" s="22">
        <v>51.595569581200195</v>
      </c>
      <c r="F31" s="22">
        <v>47.517376806137605</v>
      </c>
      <c r="G31" s="22">
        <v>26.187335277896199</v>
      </c>
      <c r="H31" s="22">
        <v>161.42914041524799</v>
      </c>
      <c r="I31" s="22">
        <v>63.627172261668889</v>
      </c>
      <c r="J31" s="22">
        <v>51.710900613903696</v>
      </c>
      <c r="K31" s="22">
        <v>28.743848623602702</v>
      </c>
      <c r="L31" s="22">
        <v>17.347218916072698</v>
      </c>
      <c r="M31" s="22">
        <v>158.41348403095898</v>
      </c>
      <c r="N31" s="22">
        <v>39.359472843531989</v>
      </c>
      <c r="O31" s="22">
        <v>45.121997548773905</v>
      </c>
      <c r="P31" s="22">
        <v>42.457882457973831</v>
      </c>
      <c r="Q31" s="22">
        <v>-41.030797998320871</v>
      </c>
      <c r="R31" s="22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9" t="s">
        <v>115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-1.37919167168504E-2</v>
      </c>
      <c r="I32" s="20">
        <v>1.0923755339198662E-5</v>
      </c>
      <c r="J32" s="20">
        <v>-1.011498105374398E-3</v>
      </c>
      <c r="K32" s="20">
        <v>-1.2527296182695276E-2</v>
      </c>
      <c r="L32" s="20">
        <v>-2.6404618411992497E-4</v>
      </c>
      <c r="M32" s="20">
        <v>-5.7504738606746403E-2</v>
      </c>
      <c r="N32" s="20">
        <v>-9.5822205250363016E-3</v>
      </c>
      <c r="O32" s="20">
        <v>-1.0026728805948897E-2</v>
      </c>
      <c r="P32" s="20">
        <v>28.743848623602702</v>
      </c>
      <c r="Q32" s="20">
        <v>22.441965715484582</v>
      </c>
      <c r="R32" s="20">
        <v>12.908022333476971</v>
      </c>
      <c r="S32" s="12"/>
      <c r="T32" s="12"/>
      <c r="U32" s="14"/>
      <c r="V32" s="14"/>
      <c r="W32" s="14"/>
      <c r="X32" s="14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s="110" customFormat="1">
      <c r="B33" s="17" t="s">
        <v>114</v>
      </c>
      <c r="C33" s="18">
        <v>166.38526567292701</v>
      </c>
      <c r="D33" s="18">
        <v>41.084984007693009</v>
      </c>
      <c r="E33" s="18">
        <v>51.595569581200195</v>
      </c>
      <c r="F33" s="18">
        <v>47.517376806137605</v>
      </c>
      <c r="G33" s="18">
        <v>26.187335277896199</v>
      </c>
      <c r="H33" s="18">
        <v>161.41534849853113</v>
      </c>
      <c r="I33" s="18">
        <v>63.627183185424229</v>
      </c>
      <c r="J33" s="18">
        <v>51.709889115798319</v>
      </c>
      <c r="K33" s="18">
        <v>28.731321327420005</v>
      </c>
      <c r="L33" s="18">
        <v>17.346954869888577</v>
      </c>
      <c r="M33" s="18">
        <v>158.35597929235223</v>
      </c>
      <c r="N33" s="18">
        <v>39.349890623006957</v>
      </c>
      <c r="O33" s="18">
        <v>45.111970819967958</v>
      </c>
      <c r="P33" s="18">
        <v>14.07938439745601</v>
      </c>
      <c r="Q33" s="18">
        <v>-63.47276371381183</v>
      </c>
      <c r="R33" s="18">
        <v>-13.995111739185999</v>
      </c>
      <c r="S33" s="13"/>
      <c r="T33" s="13"/>
      <c r="U33" s="111"/>
      <c r="V33" s="111"/>
      <c r="W33" s="111"/>
      <c r="X33" s="111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7" t="s">
        <v>116</v>
      </c>
      <c r="C34" s="18">
        <v>1873.4650861793357</v>
      </c>
      <c r="D34" s="18">
        <v>514.59581644385264</v>
      </c>
      <c r="E34" s="18">
        <v>456.21966420320922</v>
      </c>
      <c r="F34" s="18">
        <v>473.60323537099765</v>
      </c>
      <c r="G34" s="18">
        <v>429.04637016127543</v>
      </c>
      <c r="H34" s="18">
        <v>2017.5170355378325</v>
      </c>
      <c r="I34" s="18">
        <v>723.74266683042686</v>
      </c>
      <c r="J34" s="18">
        <v>472.44173643095996</v>
      </c>
      <c r="K34" s="18">
        <v>353.75153957152963</v>
      </c>
      <c r="L34" s="18">
        <v>467.58109270491542</v>
      </c>
      <c r="M34" s="18">
        <v>1514.9208241415258</v>
      </c>
      <c r="N34" s="18">
        <v>598.05636672879791</v>
      </c>
      <c r="O34" s="18">
        <v>397.0664461541428</v>
      </c>
      <c r="P34" s="18">
        <v>341.76999843840036</v>
      </c>
      <c r="Q34" s="18">
        <v>178.02801282018487</v>
      </c>
      <c r="R34" s="18">
        <v>147.70390077999278</v>
      </c>
    </row>
    <row r="35" spans="2:39">
      <c r="B35" s="17" t="s">
        <v>117</v>
      </c>
      <c r="C35" s="18">
        <v>1958.8976686892961</v>
      </c>
      <c r="D35" s="18">
        <v>598.88116737709379</v>
      </c>
      <c r="E35" s="18">
        <v>463.52338021541271</v>
      </c>
      <c r="F35" s="18">
        <v>466.32610243551375</v>
      </c>
      <c r="G35" s="18">
        <v>430.16701866127556</v>
      </c>
      <c r="H35" s="18">
        <v>2153.1717180477917</v>
      </c>
      <c r="I35" s="18">
        <v>801.69548776591955</v>
      </c>
      <c r="J35" s="18">
        <v>493.9546493062403</v>
      </c>
      <c r="K35" s="18">
        <v>373.66574920514296</v>
      </c>
      <c r="L35" s="18">
        <v>483.85583177048932</v>
      </c>
      <c r="M35" s="18">
        <v>1821.6680988684186</v>
      </c>
      <c r="N35" s="18">
        <v>679.01232253866988</v>
      </c>
      <c r="O35" s="18">
        <v>435.90353001655171</v>
      </c>
      <c r="P35" s="18">
        <v>417.71737843449819</v>
      </c>
      <c r="Q35" s="18">
        <v>289.03486787869883</v>
      </c>
      <c r="R35" s="18">
        <v>285.44436461641294</v>
      </c>
    </row>
    <row r="36" spans="2:39">
      <c r="B36" s="17" t="s">
        <v>118</v>
      </c>
      <c r="C36" s="18">
        <v>1958.8976686892961</v>
      </c>
      <c r="D36" s="18">
        <v>598.88116737709379</v>
      </c>
      <c r="E36" s="18">
        <v>463.52338021541271</v>
      </c>
      <c r="F36" s="18">
        <v>466.32610243551375</v>
      </c>
      <c r="G36" s="18">
        <v>430.16701866127556</v>
      </c>
      <c r="H36" s="18">
        <v>2153.1717180477917</v>
      </c>
      <c r="I36" s="18">
        <v>801.69548776591955</v>
      </c>
      <c r="J36" s="18">
        <v>493.9546493062403</v>
      </c>
      <c r="K36" s="18">
        <v>373.66574920514296</v>
      </c>
      <c r="L36" s="18">
        <v>483.85583177048932</v>
      </c>
      <c r="M36" s="18">
        <v>1821.6680988684186</v>
      </c>
      <c r="N36" s="18">
        <v>679.01232253866988</v>
      </c>
      <c r="O36" s="18">
        <v>435.90353001655171</v>
      </c>
      <c r="P36" s="18">
        <v>417.71737843449819</v>
      </c>
      <c r="Q36" s="18">
        <v>289.03486787869883</v>
      </c>
      <c r="R36" s="18">
        <v>285.44436461641294</v>
      </c>
    </row>
    <row r="37" spans="2:39" ht="9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39">
      <c r="B38" s="17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39">
      <c r="B39" s="17" t="s">
        <v>120</v>
      </c>
      <c r="C39" s="23">
        <v>25.369779494782151</v>
      </c>
      <c r="D39" s="23">
        <v>25.427829350194266</v>
      </c>
      <c r="E39" s="23">
        <v>25.589800136802427</v>
      </c>
      <c r="F39" s="23">
        <v>25.186773550729818</v>
      </c>
      <c r="G39" s="23">
        <v>25.261336615647689</v>
      </c>
      <c r="H39" s="23">
        <v>25.828204514607421</v>
      </c>
      <c r="I39" s="23">
        <v>26.533005764269092</v>
      </c>
      <c r="J39" s="23">
        <v>25.307088301572417</v>
      </c>
      <c r="K39" s="23">
        <v>24.927657939900485</v>
      </c>
      <c r="L39" s="23">
        <v>26.23616065637988</v>
      </c>
      <c r="M39" s="23">
        <v>24.997998084223536</v>
      </c>
      <c r="N39" s="23">
        <v>26.213563202124451</v>
      </c>
      <c r="O39" s="23">
        <v>24.565088778220719</v>
      </c>
      <c r="P39" s="23">
        <v>24.564841744171986</v>
      </c>
      <c r="Q39" s="23">
        <v>24.373092456601871</v>
      </c>
      <c r="R39" s="23">
        <v>28.312560813113034</v>
      </c>
    </row>
    <row r="40" spans="2:39">
      <c r="B40" s="19" t="s">
        <v>121</v>
      </c>
      <c r="C40" s="24">
        <v>13.516474885489382</v>
      </c>
      <c r="D40" s="24">
        <v>12.863483453348323</v>
      </c>
      <c r="E40" s="24">
        <v>13.888575226314343</v>
      </c>
      <c r="F40" s="24">
        <v>-13.383631063042364</v>
      </c>
      <c r="G40" s="24">
        <v>-14.011829549787564</v>
      </c>
      <c r="H40" s="24">
        <v>-13.378180421525093</v>
      </c>
      <c r="I40" s="24">
        <v>-12.332371124239888</v>
      </c>
      <c r="J40" s="24">
        <v>-13.452341334096554</v>
      </c>
      <c r="K40" s="24">
        <v>-14.028015162821243</v>
      </c>
      <c r="L40" s="24">
        <v>-14.066544379636639</v>
      </c>
      <c r="M40" s="24">
        <v>-13.49367539617543</v>
      </c>
      <c r="N40" s="24">
        <v>-12.79296450624263</v>
      </c>
      <c r="O40" s="24">
        <v>-14.402173239993102</v>
      </c>
      <c r="P40" s="24">
        <v>13.141368456415414</v>
      </c>
      <c r="Q40" s="24">
        <v>13.784115657158422</v>
      </c>
      <c r="R40" s="24">
        <v>23.696635836231909</v>
      </c>
    </row>
    <row r="41" spans="2:39">
      <c r="B41" s="19" t="s">
        <v>122</v>
      </c>
      <c r="C41" s="24">
        <v>4.3309607555133312</v>
      </c>
      <c r="D41" s="24">
        <v>4.2165324866841631</v>
      </c>
      <c r="E41" s="24">
        <v>4.3362168742642666</v>
      </c>
      <c r="F41" s="24">
        <v>-4.4455347703049881</v>
      </c>
      <c r="G41" s="24">
        <v>-4.3447552024932037</v>
      </c>
      <c r="H41" s="24">
        <v>-4.1243888463086495</v>
      </c>
      <c r="I41" s="24">
        <v>-3.7982360201193881</v>
      </c>
      <c r="J41" s="24">
        <v>-3.9212033795882499</v>
      </c>
      <c r="K41" s="24">
        <v>-4.0878090994073197</v>
      </c>
      <c r="L41" s="24">
        <v>-4.7731852165378532</v>
      </c>
      <c r="M41" s="24">
        <v>-3.846438792787843</v>
      </c>
      <c r="N41" s="24">
        <v>-3.1715990158270335</v>
      </c>
      <c r="O41" s="24">
        <v>-3.832450767532078</v>
      </c>
      <c r="P41" s="24">
        <v>3.7929471576868754</v>
      </c>
      <c r="Q41" s="24">
        <v>4.7610512392371396</v>
      </c>
      <c r="R41" s="24">
        <v>8.6860536480407688</v>
      </c>
    </row>
    <row r="42" spans="2:39">
      <c r="B42" s="19" t="s">
        <v>123</v>
      </c>
      <c r="C42" s="24">
        <v>17.847435641002715</v>
      </c>
      <c r="D42" s="24">
        <v>17.080015940032485</v>
      </c>
      <c r="E42" s="24">
        <v>18.224792100578608</v>
      </c>
      <c r="F42" s="24">
        <v>-17.829165833347353</v>
      </c>
      <c r="G42" s="24">
        <v>-18.356584752280767</v>
      </c>
      <c r="H42" s="24">
        <v>-17.502569267833742</v>
      </c>
      <c r="I42" s="24">
        <v>-16.130607144359278</v>
      </c>
      <c r="J42" s="24">
        <v>-17.373544713684804</v>
      </c>
      <c r="K42" s="24">
        <v>-18.115824262228561</v>
      </c>
      <c r="L42" s="24">
        <v>-18.839729596174497</v>
      </c>
      <c r="M42" s="24">
        <v>-17.34011418896327</v>
      </c>
      <c r="N42" s="24">
        <v>-15.964563522069664</v>
      </c>
      <c r="O42" s="24">
        <v>-18.234624007525181</v>
      </c>
      <c r="P42" s="24">
        <v>16.934315614102292</v>
      </c>
      <c r="Q42" s="24">
        <v>18.54516689639556</v>
      </c>
      <c r="R42" s="24">
        <v>15.010582188191139</v>
      </c>
    </row>
    <row r="43" spans="2:39">
      <c r="B43" s="19" t="s">
        <v>124</v>
      </c>
      <c r="C43" s="24">
        <v>0.16843606194740657</v>
      </c>
      <c r="D43" s="24">
        <v>0.1008382201584921</v>
      </c>
      <c r="E43" s="24">
        <v>0.22248140536105793</v>
      </c>
      <c r="F43" s="24">
        <v>3.5565177767949208E-2</v>
      </c>
      <c r="G43" s="24">
        <v>-0.38736905995340049</v>
      </c>
      <c r="H43" s="24">
        <v>4.2817677841189047E-2</v>
      </c>
      <c r="I43" s="24">
        <v>-0.15963727699523694</v>
      </c>
      <c r="J43" s="24">
        <v>0.29638913727949479</v>
      </c>
      <c r="K43" s="24">
        <v>-0.27008379914114533</v>
      </c>
      <c r="L43" s="24">
        <v>0.33918634138246734</v>
      </c>
      <c r="M43" s="24">
        <v>0.12464087400586639</v>
      </c>
      <c r="N43" s="24">
        <v>0.15368408601333322</v>
      </c>
      <c r="O43" s="24">
        <v>1.0927085745226324</v>
      </c>
      <c r="P43" s="24">
        <v>0.21167199875078563</v>
      </c>
      <c r="Q43" s="24">
        <v>0.57738163220287642</v>
      </c>
      <c r="R43" s="24">
        <v>0.23624797828996233</v>
      </c>
    </row>
    <row r="44" spans="2:39">
      <c r="B44" s="19" t="s">
        <v>125</v>
      </c>
      <c r="C44" s="24">
        <v>0.33934627111811921</v>
      </c>
      <c r="D44" s="24">
        <v>1.2111315362900683</v>
      </c>
      <c r="E44" s="24">
        <v>0.11914942985479773</v>
      </c>
      <c r="F44" s="24">
        <v>0.12276600826636268</v>
      </c>
      <c r="G44" s="24">
        <v>-1.8195628440484699E-2</v>
      </c>
      <c r="H44" s="24">
        <v>-0.55693759728902781</v>
      </c>
      <c r="I44" s="24">
        <v>-1.0336879654161186</v>
      </c>
      <c r="J44" s="24">
        <v>-0.37908315419290944</v>
      </c>
      <c r="K44" s="24">
        <v>-0.3774962666436153</v>
      </c>
      <c r="L44" s="24">
        <v>-0.27745642277353499</v>
      </c>
      <c r="M44" s="24">
        <v>-1.3921627818304119</v>
      </c>
      <c r="N44" s="24">
        <v>-1.2687809717522922</v>
      </c>
      <c r="O44" s="24">
        <v>-0.72967991796428355</v>
      </c>
      <c r="P44" s="24">
        <v>1.4506788637256001</v>
      </c>
      <c r="Q44" s="24">
        <v>2.1785380182338736</v>
      </c>
      <c r="R44" s="24">
        <v>6.4167782692269251</v>
      </c>
    </row>
    <row r="45" spans="2:39">
      <c r="B45" s="17" t="s">
        <v>126</v>
      </c>
      <c r="C45" s="23">
        <v>18.355217974068243</v>
      </c>
      <c r="D45" s="23">
        <v>18.391985696481051</v>
      </c>
      <c r="E45" s="23">
        <v>18.566422935794467</v>
      </c>
      <c r="F45" s="23">
        <v>17.67083464731304</v>
      </c>
      <c r="G45" s="23">
        <v>18.762149440674655</v>
      </c>
      <c r="H45" s="23">
        <v>18.016689187281582</v>
      </c>
      <c r="I45" s="23">
        <v>17.323932386770633</v>
      </c>
      <c r="J45" s="23">
        <v>17.456238730598219</v>
      </c>
      <c r="K45" s="23">
        <v>18.763404328013319</v>
      </c>
      <c r="L45" s="23">
        <v>18.777999677565564</v>
      </c>
      <c r="M45" s="23">
        <v>18.607636096787814</v>
      </c>
      <c r="N45" s="23">
        <v>17.079660407808621</v>
      </c>
      <c r="O45" s="23">
        <v>17.871595350966832</v>
      </c>
      <c r="P45" s="23">
        <v>18.596666476578676</v>
      </c>
      <c r="Q45" s="23">
        <v>21.301086546832309</v>
      </c>
      <c r="R45" s="23">
        <v>21.663608435708028</v>
      </c>
    </row>
    <row r="46" spans="2:39">
      <c r="B46" s="19" t="s">
        <v>127</v>
      </c>
      <c r="C46" s="24">
        <v>2.7718113906148161</v>
      </c>
      <c r="D46" s="24">
        <v>2.402803094670761</v>
      </c>
      <c r="E46" s="24">
        <v>2.8435438080801303</v>
      </c>
      <c r="F46" s="24">
        <v>-2.8978371593325924</v>
      </c>
      <c r="G46" s="24">
        <v>-2.996083048587332</v>
      </c>
      <c r="H46" s="24">
        <v>-3.1633941882193866</v>
      </c>
      <c r="I46" s="24">
        <v>-2.6554926456087986</v>
      </c>
      <c r="J46" s="24">
        <v>-3.2038655345037741</v>
      </c>
      <c r="K46" s="24">
        <v>-3.5875283004937102</v>
      </c>
      <c r="L46" s="24">
        <v>-3.3957756885472201</v>
      </c>
      <c r="M46" s="24">
        <v>-3.3084302975366033</v>
      </c>
      <c r="N46" s="24">
        <v>-3.2516404526789859</v>
      </c>
      <c r="O46" s="24">
        <v>-3.2945648661656453</v>
      </c>
      <c r="P46" s="24">
        <v>3.3644713910637218</v>
      </c>
      <c r="Q46" s="24">
        <v>3.3364473971259612</v>
      </c>
      <c r="R46" s="24">
        <v>2.7594926175029983</v>
      </c>
    </row>
    <row r="47" spans="2:39" s="110" customFormat="1">
      <c r="B47" s="17" t="s">
        <v>24</v>
      </c>
      <c r="C47" s="23">
        <v>4.2427501300990951</v>
      </c>
      <c r="D47" s="23">
        <v>4.6330405590424517</v>
      </c>
      <c r="E47" s="23">
        <v>4.1798333929278302</v>
      </c>
      <c r="F47" s="23">
        <v>4.6181017440841847</v>
      </c>
      <c r="G47" s="23">
        <v>3.5031041263857006</v>
      </c>
      <c r="H47" s="23">
        <v>4.6481211391064541</v>
      </c>
      <c r="I47" s="23">
        <v>6.5535807318896593</v>
      </c>
      <c r="J47" s="23">
        <v>4.6469840364704202</v>
      </c>
      <c r="K47" s="23">
        <v>2.5767253113934556</v>
      </c>
      <c r="L47" s="23">
        <v>4.0623852902670992</v>
      </c>
      <c r="M47" s="23">
        <v>3.0819316898991138</v>
      </c>
      <c r="N47" s="23">
        <v>5.8822623416368414</v>
      </c>
      <c r="O47" s="23">
        <v>3.3989285610882414</v>
      </c>
      <c r="P47" s="23">
        <v>2.6037038765295883</v>
      </c>
      <c r="Q47" s="23">
        <v>0.26444148735640044</v>
      </c>
      <c r="R47" s="23">
        <v>3.9058650334424758</v>
      </c>
    </row>
    <row r="48" spans="2:39">
      <c r="B48" s="17" t="s">
        <v>128</v>
      </c>
      <c r="C48" s="23">
        <v>1.837073718380821</v>
      </c>
      <c r="D48" s="23">
        <v>2.2031720243531563</v>
      </c>
      <c r="E48" s="23">
        <v>2.0522039000771692</v>
      </c>
      <c r="F48" s="23">
        <v>-1.9767341120405371</v>
      </c>
      <c r="G48" s="23">
        <v>-1.074868163215436</v>
      </c>
      <c r="H48" s="23">
        <v>-1.1441920519049238</v>
      </c>
      <c r="I48" s="23">
        <v>-1.1466943543075141</v>
      </c>
      <c r="J48" s="23">
        <v>-0.99619065804940088</v>
      </c>
      <c r="K48" s="23">
        <v>-1.230689898860966</v>
      </c>
      <c r="L48" s="23">
        <v>-1.2063722290461012</v>
      </c>
      <c r="M48" s="23">
        <v>-1.5446418335130849</v>
      </c>
      <c r="N48" s="23">
        <v>-1.331792049065184</v>
      </c>
      <c r="O48" s="23">
        <v>-1.8380434200867435</v>
      </c>
      <c r="P48" s="23">
        <v>1.2401023681177858</v>
      </c>
      <c r="Q48" s="23">
        <v>0.82284311625087392</v>
      </c>
      <c r="R48" s="23">
        <v>2.6142232666257756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2:38">
      <c r="B49" s="17" t="s">
        <v>129</v>
      </c>
      <c r="C49" s="23">
        <v>-2.4056764117182738</v>
      </c>
      <c r="D49" s="23">
        <v>-2.4298685346892959</v>
      </c>
      <c r="E49" s="23">
        <v>-2.1276294928506605</v>
      </c>
      <c r="F49" s="23">
        <v>2.6413676320436474</v>
      </c>
      <c r="G49" s="23">
        <v>2.4282359631702648</v>
      </c>
      <c r="H49" s="23">
        <v>3.5039290872015307</v>
      </c>
      <c r="I49" s="23">
        <v>5.4068863775821461</v>
      </c>
      <c r="J49" s="23">
        <v>3.6507933784210196</v>
      </c>
      <c r="K49" s="23">
        <v>1.3460354125324898</v>
      </c>
      <c r="L49" s="23">
        <v>2.8560130612209975</v>
      </c>
      <c r="M49" s="23">
        <v>1.5372898563860291</v>
      </c>
      <c r="N49" s="23">
        <v>4.5504702925716582</v>
      </c>
      <c r="O49" s="23">
        <v>1.5608851410014981</v>
      </c>
      <c r="P49" s="23">
        <v>-1.356330058609279</v>
      </c>
      <c r="Q49" s="23">
        <v>1.0872846036072743</v>
      </c>
      <c r="R49" s="23">
        <v>1.2873045078743341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2:38">
      <c r="B50" s="19" t="s">
        <v>110</v>
      </c>
      <c r="C50" s="24">
        <v>2.4947083047602665</v>
      </c>
      <c r="D50" s="24">
        <v>6.4727200732875172</v>
      </c>
      <c r="E50" s="24">
        <v>0.73484261937233153</v>
      </c>
      <c r="F50" s="24">
        <v>-0.63231474202281202</v>
      </c>
      <c r="G50" s="24">
        <v>-1.4034783027686131</v>
      </c>
      <c r="H50" s="24">
        <v>-1.3185713442467359</v>
      </c>
      <c r="I50" s="24">
        <v>-2.5280093514869617</v>
      </c>
      <c r="J50" s="24">
        <v>-1.0911365643474427</v>
      </c>
      <c r="K50" s="24">
        <v>-0.53427281243502056</v>
      </c>
      <c r="L50" s="24">
        <v>-0.6890592318393004</v>
      </c>
      <c r="M50" s="24">
        <v>-0.49904335708280834</v>
      </c>
      <c r="N50" s="24">
        <v>-2.2434493350775937</v>
      </c>
      <c r="O50" s="24">
        <v>-3.7380864084024981E-2</v>
      </c>
      <c r="P50" s="24">
        <v>-0.53835899728666659</v>
      </c>
      <c r="Q50" s="24">
        <v>0.28832464077323622</v>
      </c>
      <c r="R50" s="24"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7" t="s">
        <v>111</v>
      </c>
      <c r="C51" s="23">
        <v>8.9031893041992868E-2</v>
      </c>
      <c r="D51" s="24">
        <v>4.0428515385982209</v>
      </c>
      <c r="E51" s="23">
        <v>-1.3927868734783293</v>
      </c>
      <c r="F51" s="23">
        <v>2.0090528900208353</v>
      </c>
      <c r="G51" s="23">
        <v>1.0247576604016517</v>
      </c>
      <c r="H51" s="23">
        <v>2.1853577429547943</v>
      </c>
      <c r="I51" s="23">
        <v>2.8788770260951839</v>
      </c>
      <c r="J51" s="23">
        <v>2.5596568140735765</v>
      </c>
      <c r="K51" s="23">
        <v>0.81176260009746914</v>
      </c>
      <c r="L51" s="23">
        <v>2.166953829381697</v>
      </c>
      <c r="M51" s="23">
        <v>1.038246499303221</v>
      </c>
      <c r="N51" s="23">
        <v>2.307020957494065</v>
      </c>
      <c r="O51" s="23">
        <v>1.5235042769174734</v>
      </c>
      <c r="P51" s="23" t="s">
        <v>46</v>
      </c>
      <c r="Q51" s="23" t="s">
        <v>46</v>
      </c>
      <c r="R51" s="23" t="s">
        <v>46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2:38">
      <c r="B52" s="17" t="s">
        <v>113</v>
      </c>
      <c r="C52" s="23">
        <v>8.9031893041992868E-2</v>
      </c>
      <c r="D52" s="23">
        <v>4.0428515385982209</v>
      </c>
      <c r="E52" s="23">
        <v>-1.3927868734783293</v>
      </c>
      <c r="F52" s="23">
        <v>2.0090528900208353</v>
      </c>
      <c r="G52" s="23">
        <v>1.0247576604016517</v>
      </c>
      <c r="H52" s="23">
        <v>2.1837063561538974</v>
      </c>
      <c r="I52" s="23">
        <v>2.8788812506604526</v>
      </c>
      <c r="J52" s="23">
        <v>2.5591369943232722</v>
      </c>
      <c r="K52" s="23">
        <v>0.80483696879565492</v>
      </c>
      <c r="L52" s="23">
        <v>2.1668225449950338</v>
      </c>
      <c r="M52" s="23">
        <v>1.0306350847671428</v>
      </c>
      <c r="N52" s="23">
        <v>2.3026411356114522</v>
      </c>
      <c r="O52" s="23">
        <v>1.5180101652114739</v>
      </c>
      <c r="P52" s="23" t="s">
        <v>46</v>
      </c>
      <c r="Q52" s="23" t="s">
        <v>46</v>
      </c>
      <c r="R52" s="23" t="s">
        <v>46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2:38">
      <c r="B53" s="17" t="s">
        <v>316</v>
      </c>
      <c r="C53" s="23">
        <v>0.74992985276987112</v>
      </c>
      <c r="D53" s="23">
        <v>4.6332188948321846</v>
      </c>
      <c r="E53" s="23">
        <v>-0.55108072165599087</v>
      </c>
      <c r="F53" s="23">
        <v>1.2074296785861516</v>
      </c>
      <c r="G53" s="23">
        <v>0.59956187192485921</v>
      </c>
      <c r="H53" s="23">
        <v>1.5226017220654653</v>
      </c>
      <c r="I53" s="23">
        <v>2.0351533294913056</v>
      </c>
      <c r="J53" s="23">
        <v>1.648449139664403</v>
      </c>
      <c r="K53" s="23">
        <v>0.26689058438497781</v>
      </c>
      <c r="L53" s="23">
        <v>1.8712134622931813</v>
      </c>
      <c r="M53" s="23">
        <v>0.31929192406116541</v>
      </c>
      <c r="N53" s="23">
        <v>1.69016022498263</v>
      </c>
      <c r="O53" s="23">
        <v>0.67574197873799524</v>
      </c>
      <c r="P53" s="23" t="s">
        <v>46</v>
      </c>
      <c r="Q53" s="23" t="s">
        <v>46</v>
      </c>
      <c r="R53" s="23" t="s">
        <v>46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2:38">
      <c r="B54" s="17" t="s">
        <v>317</v>
      </c>
      <c r="C54" s="23">
        <v>0.74992985276987112</v>
      </c>
      <c r="D54" s="23">
        <v>4.6332188948321846</v>
      </c>
      <c r="E54" s="23">
        <v>-0.55108072165599087</v>
      </c>
      <c r="F54" s="23">
        <v>1.2074296785861516</v>
      </c>
      <c r="G54" s="23">
        <v>0.59956187192485921</v>
      </c>
      <c r="H54" s="23">
        <v>1.5210069587206563</v>
      </c>
      <c r="I54" s="23">
        <v>2.035157409202875</v>
      </c>
      <c r="J54" s="23">
        <v>1.64794714371576</v>
      </c>
      <c r="K54" s="23">
        <v>0.26020242208781441</v>
      </c>
      <c r="L54" s="23">
        <v>1.8710866794416519</v>
      </c>
      <c r="M54" s="23">
        <v>0.31194149295823609</v>
      </c>
      <c r="N54" s="23">
        <v>1.6859305803037534</v>
      </c>
      <c r="O54" s="23">
        <v>0.67043625148121189</v>
      </c>
      <c r="P54" s="23" t="s">
        <v>46</v>
      </c>
      <c r="Q54" s="23" t="s">
        <v>46</v>
      </c>
      <c r="R54" s="23" t="s">
        <v>46</v>
      </c>
    </row>
    <row r="55" spans="2:38">
      <c r="B55" s="17" t="s">
        <v>318</v>
      </c>
      <c r="C55" s="23">
        <v>-0.66089795972774945</v>
      </c>
      <c r="D55" s="23">
        <v>-0.59036735623373793</v>
      </c>
      <c r="E55" s="23">
        <v>-0.84170615182213893</v>
      </c>
      <c r="F55" s="23">
        <v>0.80162321143447002</v>
      </c>
      <c r="G55" s="23">
        <v>0.42519578847693679</v>
      </c>
      <c r="H55" s="23">
        <v>0.6627560208892922</v>
      </c>
      <c r="I55" s="23">
        <v>0.8437236966032633</v>
      </c>
      <c r="J55" s="23">
        <v>0.91120767441022943</v>
      </c>
      <c r="K55" s="23">
        <v>0.54487201571205146</v>
      </c>
      <c r="L55" s="23">
        <v>0.2957403670885359</v>
      </c>
      <c r="M55" s="23">
        <v>0.71895457524223783</v>
      </c>
      <c r="N55" s="23">
        <v>0.61686073251184759</v>
      </c>
      <c r="O55" s="23">
        <v>0.84776229817919224</v>
      </c>
      <c r="P55" s="23" t="s">
        <v>46</v>
      </c>
      <c r="Q55" s="23" t="s">
        <v>46</v>
      </c>
      <c r="R55" s="23" t="s">
        <v>46</v>
      </c>
    </row>
    <row r="56" spans="2:38">
      <c r="B56" s="17" t="s">
        <v>114</v>
      </c>
      <c r="C56" s="25">
        <v>-0.66089795972774945</v>
      </c>
      <c r="D56" s="23">
        <v>-0.59036735623373793</v>
      </c>
      <c r="E56" s="25">
        <v>-0.84170615182213893</v>
      </c>
      <c r="F56" s="25">
        <v>0.80162321143447002</v>
      </c>
      <c r="G56" s="25">
        <v>0.42519578847693679</v>
      </c>
      <c r="H56" s="25">
        <v>0.66269939743320372</v>
      </c>
      <c r="I56" s="25">
        <v>0.843723841456962</v>
      </c>
      <c r="J56" s="25">
        <v>0.91118985060856805</v>
      </c>
      <c r="K56" s="25">
        <v>0.54463454670740041</v>
      </c>
      <c r="L56" s="25">
        <v>0.29573586555340231</v>
      </c>
      <c r="M56" s="25">
        <v>0.71869359180908921</v>
      </c>
      <c r="N56" s="25">
        <v>0.6167105553081117</v>
      </c>
      <c r="O56" s="25">
        <v>0.84757391372997626</v>
      </c>
      <c r="P56" s="25">
        <v>-0.81099246193210828</v>
      </c>
      <c r="Q56" s="25">
        <v>0.80523994045861735</v>
      </c>
      <c r="R56" s="25">
        <v>3.8261175256405405E-2</v>
      </c>
    </row>
    <row r="57" spans="2:38" ht="15" customHeight="1">
      <c r="B57" s="17" t="s">
        <v>31</v>
      </c>
      <c r="C57" s="23">
        <v>7.4415799263802302</v>
      </c>
      <c r="D57" s="25">
        <v>7.3944429825265026</v>
      </c>
      <c r="E57" s="23">
        <v>7.4425556507857662</v>
      </c>
      <c r="F57" s="23">
        <v>7.9897370604603015</v>
      </c>
      <c r="G57" s="23">
        <v>6.966295261353789</v>
      </c>
      <c r="H57" s="23">
        <v>8.2830247321512402</v>
      </c>
      <c r="I57" s="23">
        <v>9.597139343807374</v>
      </c>
      <c r="J57" s="23">
        <v>8.3249862376567751</v>
      </c>
      <c r="K57" s="23">
        <v>6.7057587503890099</v>
      </c>
      <c r="L57" s="23">
        <v>7.9714566737892261</v>
      </c>
      <c r="M57" s="23">
        <v>6.8754201342698549</v>
      </c>
      <c r="N57" s="23">
        <v>9.3730292051999697</v>
      </c>
      <c r="O57" s="23">
        <v>7.4601742211793427</v>
      </c>
      <c r="P57" s="23">
        <v>6.5281845537738654</v>
      </c>
      <c r="Q57" s="23">
        <v>3.4938454389592484</v>
      </c>
      <c r="R57" s="23">
        <v>6.867994063805126</v>
      </c>
    </row>
    <row r="58" spans="2:38">
      <c r="B58" s="17" t="s">
        <v>134</v>
      </c>
      <c r="C58" s="25">
        <v>7.7809261974983501</v>
      </c>
      <c r="D58" s="23">
        <v>8.605574518816578</v>
      </c>
      <c r="E58" s="25">
        <v>7.5617050806405626</v>
      </c>
      <c r="F58" s="25">
        <v>7.8669710521939384</v>
      </c>
      <c r="G58" s="25">
        <v>6.9844908897942748</v>
      </c>
      <c r="H58" s="25">
        <v>8.8399623294402669</v>
      </c>
      <c r="I58" s="25">
        <v>10.630827309223505</v>
      </c>
      <c r="J58" s="25">
        <v>8.7040693918496732</v>
      </c>
      <c r="K58" s="25">
        <v>7.0832550170326263</v>
      </c>
      <c r="L58" s="25">
        <v>8.2489130965627631</v>
      </c>
      <c r="M58" s="25">
        <v>8.2675829161002667</v>
      </c>
      <c r="N58" s="25">
        <v>10.64181017695226</v>
      </c>
      <c r="O58" s="25">
        <v>8.1898541391436233</v>
      </c>
      <c r="P58" s="25">
        <v>7.9788634174994693</v>
      </c>
      <c r="Q58" s="25">
        <v>5.672383457193118</v>
      </c>
      <c r="R58" s="25">
        <v>13.272704318433954</v>
      </c>
    </row>
    <row r="59" spans="2:38">
      <c r="B59" s="17" t="s">
        <v>135</v>
      </c>
      <c r="C59" s="23">
        <v>7.7809261974983501</v>
      </c>
      <c r="D59" s="25">
        <v>8.605574518816578</v>
      </c>
      <c r="E59" s="23">
        <v>7.5617050806405626</v>
      </c>
      <c r="F59" s="23">
        <v>7.8669710521939384</v>
      </c>
      <c r="G59" s="23">
        <v>6.9844908897942748</v>
      </c>
      <c r="H59" s="23">
        <v>8.8399623294402669</v>
      </c>
      <c r="I59" s="23">
        <v>10.630827309223505</v>
      </c>
      <c r="J59" s="23">
        <v>8.7040693918496732</v>
      </c>
      <c r="K59" s="23">
        <v>7.0832550170326263</v>
      </c>
      <c r="L59" s="23">
        <v>8.2489130965627631</v>
      </c>
      <c r="M59" s="23">
        <v>8.2675829161002667</v>
      </c>
      <c r="N59" s="23">
        <v>10.64181017695226</v>
      </c>
      <c r="O59" s="23">
        <v>8.1898541391436233</v>
      </c>
      <c r="P59" s="23">
        <v>7.9788634174994693</v>
      </c>
      <c r="Q59" s="23">
        <v>5.672383457193118</v>
      </c>
      <c r="R59" s="23">
        <v>13.272704318433954</v>
      </c>
    </row>
    <row r="60" spans="2:38">
      <c r="B60" s="17" t="s">
        <v>136</v>
      </c>
      <c r="C60" s="23">
        <v>25.369779494782151</v>
      </c>
      <c r="D60" s="23">
        <v>25.427829350194266</v>
      </c>
      <c r="E60" s="23">
        <v>25.589800136802427</v>
      </c>
      <c r="F60" s="23">
        <v>25.186773550729818</v>
      </c>
      <c r="G60" s="23">
        <v>25.261336615647689</v>
      </c>
      <c r="H60" s="23">
        <v>25.828204514607421</v>
      </c>
      <c r="I60" s="23">
        <v>26.533005764269092</v>
      </c>
      <c r="J60" s="23">
        <v>25.307088301572417</v>
      </c>
      <c r="K60" s="23">
        <v>24.927657939900485</v>
      </c>
      <c r="L60" s="23">
        <v>26.23616065637988</v>
      </c>
      <c r="M60" s="23">
        <v>24.997998084223536</v>
      </c>
      <c r="N60" s="23">
        <v>26.213563202124451</v>
      </c>
      <c r="O60" s="23">
        <v>24.565088778220719</v>
      </c>
      <c r="P60" s="23">
        <v>24.564841744171986</v>
      </c>
      <c r="Q60" s="23">
        <v>24.373092456601871</v>
      </c>
      <c r="R60" s="23">
        <v>28.312560813113034</v>
      </c>
    </row>
    <row r="61" spans="2:38">
      <c r="F61" s="57"/>
      <c r="G61" s="57"/>
    </row>
    <row r="62" spans="2:38" ht="21">
      <c r="B62" s="57" t="s">
        <v>72</v>
      </c>
      <c r="C62" s="57"/>
      <c r="D62" s="57"/>
      <c r="E62" s="57"/>
      <c r="F62" s="57"/>
      <c r="G62" s="57"/>
    </row>
    <row r="63" spans="2:38">
      <c r="B63" s="57" t="s">
        <v>71</v>
      </c>
      <c r="C63" s="57"/>
      <c r="D63" s="57"/>
      <c r="E63" s="57"/>
    </row>
    <row r="64" spans="2:38">
      <c r="B64" s="57" t="s">
        <v>164</v>
      </c>
      <c r="C64" s="57"/>
      <c r="D64" s="57"/>
      <c r="E64" s="57"/>
    </row>
  </sheetData>
  <printOptions horizontalCentered="1" verticalCentered="1"/>
  <pageMargins left="0" right="0" top="0" bottom="0" header="0" footer="0"/>
  <pageSetup paperSize="9" scale="4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9" customWidth="1" outlineLevel="1"/>
    <col min="11" max="11" width="10" style="39" customWidth="1"/>
    <col min="12" max="12" width="9.54296875" style="39" customWidth="1" outlineLevel="1"/>
    <col min="13" max="14" width="10.54296875" style="39" customWidth="1" outlineLevel="1"/>
    <col min="15" max="15" width="9.54296875" style="39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</row>
    <row r="2" spans="1:16" ht="14.5" customHeight="1"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</row>
    <row r="3" spans="1:16" ht="14.5" customHeight="1"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</row>
    <row r="4" spans="1:16" ht="22.5" customHeight="1">
      <c r="B4" s="3"/>
      <c r="C4" s="3"/>
      <c r="D4" s="3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spans="1:16" ht="2.25" customHeight="1">
      <c r="B5" s="3"/>
      <c r="C5" s="3"/>
      <c r="D5" s="3"/>
      <c r="E5" s="3"/>
      <c r="F5" s="3"/>
      <c r="G5" s="3"/>
      <c r="H5" s="3"/>
      <c r="I5" s="15"/>
      <c r="J5" s="15"/>
      <c r="K5" s="15"/>
      <c r="L5" s="15"/>
      <c r="M5" s="15"/>
      <c r="N5" s="15"/>
      <c r="O5" s="15"/>
    </row>
    <row r="6" spans="1:16" ht="15">
      <c r="B6" s="28" t="s">
        <v>308</v>
      </c>
      <c r="C6" s="31" t="s">
        <v>148</v>
      </c>
      <c r="D6" s="31" t="s">
        <v>92</v>
      </c>
      <c r="E6" s="31" t="s">
        <v>93</v>
      </c>
      <c r="F6" s="31">
        <v>2019</v>
      </c>
      <c r="G6" s="31" t="s">
        <v>94</v>
      </c>
      <c r="H6" s="31" t="s">
        <v>149</v>
      </c>
      <c r="I6" s="31" t="s">
        <v>150</v>
      </c>
      <c r="J6" s="31" t="s">
        <v>151</v>
      </c>
      <c r="K6" s="31">
        <v>2018</v>
      </c>
      <c r="L6" s="31" t="s">
        <v>152</v>
      </c>
      <c r="M6" s="31" t="s">
        <v>153</v>
      </c>
      <c r="N6" s="31" t="s">
        <v>154</v>
      </c>
      <c r="O6" s="31" t="s">
        <v>155</v>
      </c>
    </row>
    <row r="7" spans="1:16">
      <c r="A7" s="19"/>
      <c r="B7" s="17" t="s">
        <v>95</v>
      </c>
      <c r="C7" s="18">
        <v>23455.090030043451</v>
      </c>
      <c r="D7" s="18">
        <v>22912.276022912898</v>
      </c>
      <c r="E7" s="18">
        <v>21644.349393497625</v>
      </c>
      <c r="F7" s="18">
        <v>61542.979715480426</v>
      </c>
      <c r="G7" s="18">
        <v>18925.801055400421</v>
      </c>
      <c r="H7" s="18">
        <v>14570.868126830002</v>
      </c>
      <c r="I7" s="18">
        <v>14218.732566500001</v>
      </c>
      <c r="J7" s="18">
        <v>13827.577966749997</v>
      </c>
      <c r="K7" s="18">
        <v>53615.496614560005</v>
      </c>
      <c r="L7" s="18">
        <v>15236.775696750006</v>
      </c>
      <c r="M7" s="18">
        <v>13306.545989869996</v>
      </c>
      <c r="N7" s="18">
        <v>12772.294640119999</v>
      </c>
      <c r="O7" s="18">
        <v>12299.88028782</v>
      </c>
      <c r="P7" s="4"/>
    </row>
    <row r="8" spans="1:16">
      <c r="A8" s="19"/>
      <c r="B8" s="17" t="s">
        <v>96</v>
      </c>
      <c r="C8" s="18">
        <v>21289.4701515698</v>
      </c>
      <c r="D8" s="18">
        <v>20765.591228404232</v>
      </c>
      <c r="E8" s="18">
        <v>19682.301884690769</v>
      </c>
      <c r="F8" s="18">
        <v>56635.153221251407</v>
      </c>
      <c r="G8" s="18">
        <v>17320.759468381402</v>
      </c>
      <c r="H8" s="18">
        <v>13524.335002850003</v>
      </c>
      <c r="I8" s="18">
        <v>13081.277416230001</v>
      </c>
      <c r="J8" s="18">
        <v>12708.781333790001</v>
      </c>
      <c r="K8" s="18">
        <v>49388.299777980006</v>
      </c>
      <c r="L8" s="18">
        <v>14011.722484380003</v>
      </c>
      <c r="M8" s="18">
        <v>12258.189098979994</v>
      </c>
      <c r="N8" s="18">
        <v>11775.040935870005</v>
      </c>
      <c r="O8" s="18">
        <v>11343.34725875</v>
      </c>
      <c r="P8" s="4"/>
    </row>
    <row r="9" spans="1:16">
      <c r="A9" s="19"/>
      <c r="B9" s="19" t="s">
        <v>97</v>
      </c>
      <c r="C9" s="20">
        <v>-16596.549345436524</v>
      </c>
      <c r="D9" s="20">
        <v>-16191.944919774664</v>
      </c>
      <c r="E9" s="20">
        <v>-15465.293562641955</v>
      </c>
      <c r="F9" s="20">
        <v>-44297.249265708735</v>
      </c>
      <c r="G9" s="20">
        <v>-13585.867239170466</v>
      </c>
      <c r="H9" s="20">
        <v>-10606.236880006934</v>
      </c>
      <c r="I9" s="20">
        <v>-10227.737350176822</v>
      </c>
      <c r="J9" s="20">
        <v>-9877.4077963545151</v>
      </c>
      <c r="K9" s="20">
        <v>-37656.152731567025</v>
      </c>
      <c r="L9" s="20">
        <v>-10765.166459548254</v>
      </c>
      <c r="M9" s="20">
        <v>-9501.2768157415012</v>
      </c>
      <c r="N9" s="20">
        <v>-8635.2162276912568</v>
      </c>
      <c r="O9" s="20">
        <v>-8754.4932285860086</v>
      </c>
      <c r="P9" s="4"/>
    </row>
    <row r="10" spans="1:16">
      <c r="A10" s="19"/>
      <c r="B10" s="19" t="s">
        <v>98</v>
      </c>
      <c r="C10" s="20">
        <v>-81.961105484954999</v>
      </c>
      <c r="D10" s="20">
        <v>-69.473807714246718</v>
      </c>
      <c r="E10" s="20">
        <v>-60.93112453675549</v>
      </c>
      <c r="F10" s="20">
        <v>-146.76518613426458</v>
      </c>
      <c r="G10" s="20">
        <v>-44.430420279540201</v>
      </c>
      <c r="H10" s="20">
        <v>-35.203512775453653</v>
      </c>
      <c r="I10" s="20">
        <v>-33.919083372937429</v>
      </c>
      <c r="J10" s="20">
        <v>-33.212169706333313</v>
      </c>
      <c r="K10" s="20">
        <v>-123.6721541923671</v>
      </c>
      <c r="L10" s="20">
        <v>-29.32788907583166</v>
      </c>
      <c r="M10" s="20">
        <v>-30.04450210075845</v>
      </c>
      <c r="N10" s="20">
        <v>-33.082487495941393</v>
      </c>
      <c r="O10" s="20">
        <v>-31.217275519835596</v>
      </c>
      <c r="P10" s="4"/>
    </row>
    <row r="11" spans="1:16">
      <c r="A11" s="19"/>
      <c r="B11" s="17" t="s">
        <v>99</v>
      </c>
      <c r="C11" s="18">
        <v>4610.9597006483209</v>
      </c>
      <c r="D11" s="18">
        <v>4504.1725009153215</v>
      </c>
      <c r="E11" s="18">
        <v>4156.0771975120588</v>
      </c>
      <c r="F11" s="18">
        <v>12191.138769408404</v>
      </c>
      <c r="G11" s="18">
        <v>3690.4618089313963</v>
      </c>
      <c r="H11" s="18">
        <v>2882.8946100676144</v>
      </c>
      <c r="I11" s="18">
        <v>2819.6209826802419</v>
      </c>
      <c r="J11" s="18">
        <v>2798.1613677291521</v>
      </c>
      <c r="K11" s="18">
        <v>11608.474892220614</v>
      </c>
      <c r="L11" s="18">
        <v>3217.2281357559173</v>
      </c>
      <c r="M11" s="18">
        <v>2726.8677811377343</v>
      </c>
      <c r="N11" s="18">
        <v>3106.742220682806</v>
      </c>
      <c r="O11" s="18">
        <v>2557.636754644157</v>
      </c>
      <c r="P11" s="4"/>
    </row>
    <row r="12" spans="1:16">
      <c r="A12" s="19"/>
      <c r="B12" s="19" t="s">
        <v>100</v>
      </c>
      <c r="C12" s="20">
        <v>-2603.9212405981802</v>
      </c>
      <c r="D12" s="20">
        <v>-2525.7280312395337</v>
      </c>
      <c r="E12" s="20">
        <v>-2459.2327661503659</v>
      </c>
      <c r="F12" s="20">
        <v>-7431.289626937536</v>
      </c>
      <c r="G12" s="20">
        <v>-2315.3236219949276</v>
      </c>
      <c r="H12" s="20">
        <v>-1704.3066830088401</v>
      </c>
      <c r="I12" s="20">
        <v>-1728.2816836232</v>
      </c>
      <c r="J12" s="20">
        <v>-1683.377638310569</v>
      </c>
      <c r="K12" s="20">
        <v>-6553.2313853622527</v>
      </c>
      <c r="L12" s="20">
        <v>-1740.9467273715291</v>
      </c>
      <c r="M12" s="20">
        <v>-1622.3248416667789</v>
      </c>
      <c r="N12" s="20">
        <v>-1617.6731503835679</v>
      </c>
      <c r="O12" s="20">
        <v>-1572.2866659403769</v>
      </c>
      <c r="P12" s="4"/>
    </row>
    <row r="13" spans="1:16">
      <c r="A13" s="19"/>
      <c r="B13" s="19" t="s">
        <v>101</v>
      </c>
      <c r="C13" s="20">
        <v>-517.25849675278198</v>
      </c>
      <c r="D13" s="20">
        <v>-507.76112560526502</v>
      </c>
      <c r="E13" s="20">
        <v>-500.96610052787406</v>
      </c>
      <c r="F13" s="20">
        <v>-922.73612022195016</v>
      </c>
      <c r="G13" s="20">
        <v>-119.64468841057497</v>
      </c>
      <c r="H13" s="20">
        <v>-278.65235347263109</v>
      </c>
      <c r="I13" s="20">
        <v>-255.06528379731208</v>
      </c>
      <c r="J13" s="20">
        <v>-269.37379454143201</v>
      </c>
      <c r="K13" s="20">
        <v>-1048.7746731271959</v>
      </c>
      <c r="L13" s="20">
        <v>-312.88082337722142</v>
      </c>
      <c r="M13" s="20">
        <v>-247.67498900799058</v>
      </c>
      <c r="N13" s="20">
        <v>-248.66909795395205</v>
      </c>
      <c r="O13" s="20">
        <v>-239.54976278803201</v>
      </c>
      <c r="P13" s="4"/>
    </row>
    <row r="14" spans="1:16">
      <c r="A14" s="19"/>
      <c r="B14" s="19" t="s">
        <v>102</v>
      </c>
      <c r="C14" s="20">
        <v>-3121.1797373509621</v>
      </c>
      <c r="D14" s="20">
        <v>-3033.4891568447988</v>
      </c>
      <c r="E14" s="20">
        <v>-2960.1988666782399</v>
      </c>
      <c r="F14" s="20">
        <v>-8354.0257471594869</v>
      </c>
      <c r="G14" s="20">
        <v>-2434.9683104055025</v>
      </c>
      <c r="H14" s="20">
        <v>-1982.9590364814712</v>
      </c>
      <c r="I14" s="20">
        <v>-1983.3469674205121</v>
      </c>
      <c r="J14" s="20">
        <v>-1952.751432852001</v>
      </c>
      <c r="K14" s="20">
        <v>-7602.0060584894491</v>
      </c>
      <c r="L14" s="20">
        <v>-2053.8275507487506</v>
      </c>
      <c r="M14" s="20">
        <v>-1869.9998306747693</v>
      </c>
      <c r="N14" s="20">
        <v>-1866.34224833752</v>
      </c>
      <c r="O14" s="20">
        <v>-1811.8364287284089</v>
      </c>
      <c r="P14" s="4"/>
    </row>
    <row r="15" spans="1:16" ht="15">
      <c r="A15" s="19"/>
      <c r="B15" s="19" t="s">
        <v>158</v>
      </c>
      <c r="C15" s="20">
        <v>90.891081834240907</v>
      </c>
      <c r="D15" s="20">
        <v>30.493921549729006</v>
      </c>
      <c r="E15" s="20">
        <v>-66.158363561416806</v>
      </c>
      <c r="F15" s="20">
        <v>2.4985170269388988</v>
      </c>
      <c r="G15" s="20">
        <v>11.335317846938793</v>
      </c>
      <c r="H15" s="20">
        <v>17.912649599999604</v>
      </c>
      <c r="I15" s="20">
        <v>-9.3027885899991922</v>
      </c>
      <c r="J15" s="20">
        <v>-17.446661830000306</v>
      </c>
      <c r="K15" s="20">
        <v>28.167793049681215</v>
      </c>
      <c r="L15" s="20">
        <v>90.821122919688378</v>
      </c>
      <c r="M15" s="20">
        <v>-18.595093273377145</v>
      </c>
      <c r="N15" s="20">
        <v>-8.1874102080500251</v>
      </c>
      <c r="O15" s="20">
        <v>-35.870826388579985</v>
      </c>
      <c r="P15" s="4"/>
    </row>
    <row r="16" spans="1:16">
      <c r="A16" s="19"/>
      <c r="B16" s="19" t="s">
        <v>103</v>
      </c>
      <c r="C16" s="20">
        <v>-33.039918726459206</v>
      </c>
      <c r="D16" s="20">
        <v>-34.734876506872496</v>
      </c>
      <c r="E16" s="20">
        <v>-273.18437160523922</v>
      </c>
      <c r="F16" s="20">
        <v>-458.52369633589825</v>
      </c>
      <c r="G16" s="20">
        <v>-216.61900687076843</v>
      </c>
      <c r="H16" s="20">
        <v>-121.29824650752127</v>
      </c>
      <c r="I16" s="20">
        <v>-69.641546614416342</v>
      </c>
      <c r="J16" s="20">
        <v>-50.964896343192152</v>
      </c>
      <c r="K16" s="20">
        <v>-202.13772087553039</v>
      </c>
      <c r="L16" s="20">
        <v>-19.591277006095801</v>
      </c>
      <c r="M16" s="20">
        <v>-52.478242144189394</v>
      </c>
      <c r="N16" s="20">
        <v>-87.976978334120886</v>
      </c>
      <c r="O16" s="20">
        <v>-42.091223391124331</v>
      </c>
      <c r="P16" s="4"/>
    </row>
    <row r="17" spans="1:16">
      <c r="A17" s="19"/>
      <c r="B17" s="17" t="s">
        <v>104</v>
      </c>
      <c r="C17" s="21">
        <v>-3063.3285742431804</v>
      </c>
      <c r="D17" s="21">
        <v>-3037.7301118019423</v>
      </c>
      <c r="E17" s="21">
        <v>-3299.5416018448959</v>
      </c>
      <c r="F17" s="21">
        <v>-8810.0509264684461</v>
      </c>
      <c r="G17" s="21">
        <v>-2640.251999429332</v>
      </c>
      <c r="H17" s="21">
        <v>-2086.3446333889929</v>
      </c>
      <c r="I17" s="21">
        <v>-2062.2913026249275</v>
      </c>
      <c r="J17" s="21">
        <v>-2021.1629910251934</v>
      </c>
      <c r="K17" s="21">
        <v>-7775.9759863152985</v>
      </c>
      <c r="L17" s="21">
        <v>-1982.5977048351581</v>
      </c>
      <c r="M17" s="21">
        <v>-1941.0731660923359</v>
      </c>
      <c r="N17" s="21">
        <v>-1962.5066368796911</v>
      </c>
      <c r="O17" s="21">
        <v>-1889.7984785081135</v>
      </c>
      <c r="P17" s="4"/>
    </row>
    <row r="18" spans="1:16">
      <c r="A18" s="19"/>
      <c r="B18" s="19" t="s">
        <v>105</v>
      </c>
      <c r="C18" s="22">
        <v>-574.57554308384101</v>
      </c>
      <c r="D18" s="22">
        <v>-557.97430463324304</v>
      </c>
      <c r="E18" s="22">
        <v>-547.24639162121207</v>
      </c>
      <c r="F18" s="22">
        <v>-1413.2984496510398</v>
      </c>
      <c r="G18" s="22">
        <v>-416.1693933284389</v>
      </c>
      <c r="H18" s="22">
        <v>-341.23832239761998</v>
      </c>
      <c r="I18" s="22">
        <v>-331.34960892323392</v>
      </c>
      <c r="J18" s="22">
        <v>-324.5411250017471</v>
      </c>
      <c r="K18" s="22">
        <v>-1202.098672759643</v>
      </c>
      <c r="L18" s="22">
        <v>-310.50640787750649</v>
      </c>
      <c r="M18" s="22">
        <v>-290.3154669665181</v>
      </c>
      <c r="N18" s="22">
        <v>-300.59355427278024</v>
      </c>
      <c r="O18" s="22">
        <v>-300.68324364283819</v>
      </c>
      <c r="P18" s="4"/>
    </row>
    <row r="19" spans="1:16">
      <c r="A19" s="19"/>
      <c r="B19" s="17" t="s">
        <v>3</v>
      </c>
      <c r="C19" s="21">
        <v>973.05558332129954</v>
      </c>
      <c r="D19" s="21">
        <v>908.46808448013621</v>
      </c>
      <c r="E19" s="21">
        <v>309.28920404595084</v>
      </c>
      <c r="F19" s="21">
        <v>1967.7893932889187</v>
      </c>
      <c r="G19" s="21">
        <v>634.04041617362532</v>
      </c>
      <c r="H19" s="21">
        <v>455.31165428100155</v>
      </c>
      <c r="I19" s="21">
        <v>425.98007113208041</v>
      </c>
      <c r="J19" s="21">
        <v>452.45725170221152</v>
      </c>
      <c r="K19" s="21">
        <v>2630.4002331456732</v>
      </c>
      <c r="L19" s="21">
        <v>924.12402304325281</v>
      </c>
      <c r="M19" s="21">
        <v>495.47914807888026</v>
      </c>
      <c r="N19" s="21">
        <v>843.64202953033464</v>
      </c>
      <c r="O19" s="21">
        <v>367.15503249320528</v>
      </c>
      <c r="P19" s="4"/>
    </row>
    <row r="20" spans="1:16">
      <c r="A20" s="19"/>
      <c r="B20" s="19" t="s">
        <v>106</v>
      </c>
      <c r="C20" s="22">
        <v>48.0021999066714</v>
      </c>
      <c r="D20" s="22">
        <v>159.28828307718703</v>
      </c>
      <c r="E20" s="22">
        <v>201.96995955380069</v>
      </c>
      <c r="F20" s="22">
        <v>448.65256913388703</v>
      </c>
      <c r="G20" s="22">
        <v>103.64648344388696</v>
      </c>
      <c r="H20" s="22">
        <v>240.99936619000002</v>
      </c>
      <c r="I20" s="22">
        <v>68.203537309999987</v>
      </c>
      <c r="J20" s="22">
        <v>35.803182190000001</v>
      </c>
      <c r="K20" s="22">
        <v>231.21871156999998</v>
      </c>
      <c r="L20" s="22">
        <v>104.25386899999998</v>
      </c>
      <c r="M20" s="22">
        <v>47.870154219999989</v>
      </c>
      <c r="N20" s="22">
        <v>38.710652000000032</v>
      </c>
      <c r="O20" s="22">
        <v>40.384036349999995</v>
      </c>
      <c r="P20" s="4"/>
    </row>
    <row r="21" spans="1:16">
      <c r="A21" s="19"/>
      <c r="B21" s="19" t="s">
        <v>107</v>
      </c>
      <c r="C21" s="22">
        <v>-534.38833352064319</v>
      </c>
      <c r="D21" s="22">
        <v>-632.08181247226423</v>
      </c>
      <c r="E21" s="22">
        <v>-628.20672137155987</v>
      </c>
      <c r="F21" s="22">
        <v>-1655.1016923867953</v>
      </c>
      <c r="G21" s="22">
        <v>-545.53971052874408</v>
      </c>
      <c r="H21" s="22">
        <v>-403.71835244597401</v>
      </c>
      <c r="I21" s="22">
        <v>-368.05853183851957</v>
      </c>
      <c r="J21" s="22">
        <v>-337.78509757355749</v>
      </c>
      <c r="K21" s="22">
        <v>-1291.484016937123</v>
      </c>
      <c r="L21" s="22">
        <v>-316.05038377306698</v>
      </c>
      <c r="M21" s="22">
        <v>-357.09887446051391</v>
      </c>
      <c r="N21" s="22">
        <v>-316.04525979505189</v>
      </c>
      <c r="O21" s="22">
        <v>-302.28949890849026</v>
      </c>
      <c r="P21" s="4"/>
    </row>
    <row r="22" spans="1:16">
      <c r="A22" s="19"/>
      <c r="B22" s="17" t="s">
        <v>108</v>
      </c>
      <c r="C22" s="21">
        <v>-486.38613361397177</v>
      </c>
      <c r="D22" s="21">
        <v>-472.7935293950772</v>
      </c>
      <c r="E22" s="21">
        <v>-426.2367618177592</v>
      </c>
      <c r="F22" s="21">
        <v>-1206.4491232529081</v>
      </c>
      <c r="G22" s="21">
        <v>-441.89322708485713</v>
      </c>
      <c r="H22" s="21">
        <v>-162.71898625597399</v>
      </c>
      <c r="I22" s="21">
        <v>-299.85499452851957</v>
      </c>
      <c r="J22" s="21">
        <v>-301.98191538355752</v>
      </c>
      <c r="K22" s="21">
        <v>-1060.2653053671229</v>
      </c>
      <c r="L22" s="21">
        <v>-211.796514773067</v>
      </c>
      <c r="M22" s="21">
        <v>-309.22872024051389</v>
      </c>
      <c r="N22" s="21">
        <v>-277.33460779505185</v>
      </c>
      <c r="O22" s="21">
        <v>-261.90546255849029</v>
      </c>
      <c r="P22" s="4"/>
    </row>
    <row r="23" spans="1:16">
      <c r="A23" s="19"/>
      <c r="B23" s="17" t="s">
        <v>109</v>
      </c>
      <c r="C23" s="21">
        <v>486.66944970732777</v>
      </c>
      <c r="D23" s="21">
        <v>435.67455508505901</v>
      </c>
      <c r="E23" s="21">
        <v>-116.94755777180836</v>
      </c>
      <c r="F23" s="21">
        <v>761.34027003601068</v>
      </c>
      <c r="G23" s="21">
        <v>192.14718908876819</v>
      </c>
      <c r="H23" s="21">
        <v>292.59266802502759</v>
      </c>
      <c r="I23" s="21">
        <v>126.12507660356084</v>
      </c>
      <c r="J23" s="21">
        <v>150.475336318654</v>
      </c>
      <c r="K23" s="21">
        <v>1570.1349277785503</v>
      </c>
      <c r="L23" s="21">
        <v>712.32750827018583</v>
      </c>
      <c r="M23" s="21">
        <v>186.25042783836636</v>
      </c>
      <c r="N23" s="21">
        <v>566.30742173528347</v>
      </c>
      <c r="O23" s="21">
        <v>105.24956993471497</v>
      </c>
      <c r="P23" s="4"/>
    </row>
    <row r="24" spans="1:16">
      <c r="A24" s="19"/>
      <c r="B24" s="19" t="s">
        <v>110</v>
      </c>
      <c r="C24" s="22">
        <v>-106.06272302879186</v>
      </c>
      <c r="D24" s="22">
        <v>-109.8089208030929</v>
      </c>
      <c r="E24" s="22">
        <v>3.4704994003672982</v>
      </c>
      <c r="F24" s="22">
        <v>-271.69393351769179</v>
      </c>
      <c r="G24" s="22">
        <v>-75.755846362733365</v>
      </c>
      <c r="H24" s="22">
        <v>-120.4076509795181</v>
      </c>
      <c r="I24" s="22">
        <v>-61.361625609820621</v>
      </c>
      <c r="J24" s="22">
        <v>-14.168810565619694</v>
      </c>
      <c r="K24" s="22">
        <v>-413.7887237489615</v>
      </c>
      <c r="L24" s="22">
        <v>-168.04647143123813</v>
      </c>
      <c r="M24" s="22">
        <v>-54.271904592163835</v>
      </c>
      <c r="N24" s="22">
        <v>-161.44771038241427</v>
      </c>
      <c r="O24" s="22">
        <v>-30.022637343145252</v>
      </c>
      <c r="P24" s="4"/>
    </row>
    <row r="25" spans="1:16">
      <c r="A25" s="19"/>
      <c r="B25" s="19" t="s">
        <v>111</v>
      </c>
      <c r="C25" s="22">
        <v>380.60672667853589</v>
      </c>
      <c r="D25" s="22">
        <v>325.86563428196609</v>
      </c>
      <c r="E25" s="22">
        <v>-113.47705837144106</v>
      </c>
      <c r="F25" s="22">
        <v>489.64633651831878</v>
      </c>
      <c r="G25" s="22">
        <v>116.39134272603482</v>
      </c>
      <c r="H25" s="22">
        <v>172.18501704550948</v>
      </c>
      <c r="I25" s="22">
        <v>64.763450993740221</v>
      </c>
      <c r="J25" s="22">
        <v>136.30652575303429</v>
      </c>
      <c r="K25" s="22">
        <v>1156.3462040295888</v>
      </c>
      <c r="L25" s="22">
        <v>544.28103683894767</v>
      </c>
      <c r="M25" s="22">
        <v>131.97852324620254</v>
      </c>
      <c r="N25" s="22">
        <v>404.85971135286923</v>
      </c>
      <c r="O25" s="22">
        <v>75.226932591569721</v>
      </c>
      <c r="P25" s="4"/>
    </row>
    <row r="26" spans="1:16">
      <c r="A26" s="19"/>
      <c r="B26" s="19" t="s">
        <v>112</v>
      </c>
      <c r="C26" s="22">
        <v>47.54302259459638</v>
      </c>
      <c r="D26" s="22">
        <v>58.767537279361328</v>
      </c>
      <c r="E26" s="22">
        <v>-6.0210779190712973</v>
      </c>
      <c r="F26" s="22">
        <v>348.22371715787472</v>
      </c>
      <c r="G26" s="22">
        <v>-9.8535216152095391</v>
      </c>
      <c r="H26" s="22">
        <v>-18.520472017957047</v>
      </c>
      <c r="I26" s="22">
        <v>323.06016627659704</v>
      </c>
      <c r="J26" s="22">
        <v>53.537544514444292</v>
      </c>
      <c r="K26" s="22">
        <v>130.09396076464429</v>
      </c>
      <c r="L26" s="22">
        <v>-203.80681056593232</v>
      </c>
      <c r="M26" s="22">
        <v>3.8791958660442774</v>
      </c>
      <c r="N26" s="22">
        <v>156.60628107278382</v>
      </c>
      <c r="O26" s="22">
        <v>173.41529439174855</v>
      </c>
      <c r="P26" s="4"/>
    </row>
    <row r="27" spans="1:16">
      <c r="A27" s="19"/>
      <c r="B27" s="17" t="s">
        <v>113</v>
      </c>
      <c r="C27" s="21">
        <v>428.14974927313227</v>
      </c>
      <c r="D27" s="21">
        <v>384.6331715613274</v>
      </c>
      <c r="E27" s="21">
        <v>-119.49813629051236</v>
      </c>
      <c r="F27" s="21">
        <v>837.87005367619349</v>
      </c>
      <c r="G27" s="21">
        <v>106.53782111082528</v>
      </c>
      <c r="H27" s="21">
        <v>153.66454502755244</v>
      </c>
      <c r="I27" s="21">
        <v>387.82361727033725</v>
      </c>
      <c r="J27" s="21">
        <v>189.84407026747857</v>
      </c>
      <c r="K27" s="21">
        <v>1286.4401647942332</v>
      </c>
      <c r="L27" s="21">
        <v>340.47422627301535</v>
      </c>
      <c r="M27" s="21">
        <v>135.85771911224683</v>
      </c>
      <c r="N27" s="21">
        <v>561.46599242565298</v>
      </c>
      <c r="O27" s="21">
        <v>248.64222698331824</v>
      </c>
      <c r="P27" s="4"/>
    </row>
    <row r="28" spans="1:16">
      <c r="A28" s="19"/>
      <c r="B28" s="17" t="s">
        <v>114</v>
      </c>
      <c r="C28" s="21">
        <v>41.873567390082904</v>
      </c>
      <c r="D28" s="21">
        <v>49.693047605303484</v>
      </c>
      <c r="E28" s="21">
        <v>20.882656758047762</v>
      </c>
      <c r="F28" s="21">
        <v>45.282808447856347</v>
      </c>
      <c r="G28" s="21">
        <v>13.072599624831712</v>
      </c>
      <c r="H28" s="21">
        <v>-0.33302504022937995</v>
      </c>
      <c r="I28" s="21">
        <v>-31.192710769575928</v>
      </c>
      <c r="J28" s="21">
        <v>63.735944632829941</v>
      </c>
      <c r="K28" s="21">
        <v>135.61252400090206</v>
      </c>
      <c r="L28" s="21">
        <v>-98.787870444955573</v>
      </c>
      <c r="M28" s="21">
        <v>26.624330881058089</v>
      </c>
      <c r="N28" s="21">
        <v>91.562390831253893</v>
      </c>
      <c r="O28" s="21">
        <v>116.21367273354566</v>
      </c>
      <c r="P28" s="4"/>
    </row>
    <row r="29" spans="1:16" ht="15">
      <c r="A29" s="19"/>
      <c r="B29" s="17" t="s">
        <v>159</v>
      </c>
      <c r="C29" s="21">
        <v>386.27618188302756</v>
      </c>
      <c r="D29" s="21">
        <v>334.94012395605893</v>
      </c>
      <c r="E29" s="21">
        <v>-140.38079304856427</v>
      </c>
      <c r="F29" s="21">
        <v>792.37615722834403</v>
      </c>
      <c r="G29" s="21">
        <v>93.738107452679671</v>
      </c>
      <c r="H29" s="21">
        <v>153.72468410114681</v>
      </c>
      <c r="I29" s="21">
        <v>417.80524003986613</v>
      </c>
      <c r="J29" s="21">
        <v>127.10812563465136</v>
      </c>
      <c r="K29" s="21">
        <v>1150.8278568099963</v>
      </c>
      <c r="L29" s="21">
        <v>439.2620967179688</v>
      </c>
      <c r="M29" s="21">
        <v>109.23338823118993</v>
      </c>
      <c r="N29" s="21">
        <v>469.90360159439746</v>
      </c>
      <c r="O29" s="21">
        <v>132.42855424977256</v>
      </c>
      <c r="P29" s="4"/>
    </row>
    <row r="30" spans="1:16">
      <c r="A30" s="19"/>
      <c r="B30" s="19" t="s">
        <v>115</v>
      </c>
      <c r="C30" s="20">
        <v>-1.0026728805948897E-2</v>
      </c>
      <c r="D30" s="20">
        <v>-2.6923675147244103E-2</v>
      </c>
      <c r="E30" s="20">
        <v>-1.0972114128517101E-2</v>
      </c>
      <c r="F30" s="20">
        <v>32.993595316165774</v>
      </c>
      <c r="G30" s="20">
        <v>0.32662035639515202</v>
      </c>
      <c r="H30" s="20">
        <v>-0.33302504022937995</v>
      </c>
      <c r="I30" s="20">
        <v>-31</v>
      </c>
      <c r="J30" s="20">
        <v>64</v>
      </c>
      <c r="K30" s="20">
        <v>135.61252400090206</v>
      </c>
      <c r="L30" s="20">
        <v>-98.787870444955573</v>
      </c>
      <c r="M30" s="20">
        <v>0</v>
      </c>
      <c r="N30" s="20">
        <v>91.464781241220109</v>
      </c>
      <c r="O30" s="20">
        <v>116.21367273354566</v>
      </c>
      <c r="P30" s="4"/>
    </row>
    <row r="31" spans="1:16" ht="15">
      <c r="A31" s="19"/>
      <c r="B31" s="19" t="s">
        <v>160</v>
      </c>
      <c r="C31" s="20">
        <v>47.553049323402327</v>
      </c>
      <c r="D31" s="20">
        <v>58.794460954508573</v>
      </c>
      <c r="E31" s="20">
        <v>-6.0101058049427802</v>
      </c>
      <c r="F31" s="20">
        <v>315.0190338416997</v>
      </c>
      <c r="G31" s="20">
        <v>-9.9072560049254008</v>
      </c>
      <c r="H31" s="20">
        <v>-18.460332944406957</v>
      </c>
      <c r="I31" s="20">
        <v>352.84907827658776</v>
      </c>
      <c r="J31" s="20">
        <v>-9.4624554855557079</v>
      </c>
      <c r="K31" s="20">
        <v>-5.515235699568791</v>
      </c>
      <c r="L31" s="20">
        <v>-105.01561258428774</v>
      </c>
      <c r="M31" s="20">
        <v>-24.46367285199846</v>
      </c>
      <c r="N31" s="20">
        <v>65.141499831563692</v>
      </c>
      <c r="O31" s="20">
        <v>57.201621658202868</v>
      </c>
      <c r="P31" s="4"/>
    </row>
    <row r="32" spans="1:16">
      <c r="A32" s="19"/>
      <c r="B32" s="17" t="s">
        <v>116</v>
      </c>
      <c r="C32" s="18">
        <v>1629.5922318900955</v>
      </c>
      <c r="D32" s="18">
        <v>1535.916196827626</v>
      </c>
      <c r="E32" s="18">
        <v>917.46672020391838</v>
      </c>
      <c r="F32" s="18">
        <v>3527.8530290742233</v>
      </c>
      <c r="G32" s="18">
        <v>1094.6402297816044</v>
      </c>
      <c r="H32" s="18">
        <v>831.75348945407518</v>
      </c>
      <c r="I32" s="18">
        <v>791.24876342825178</v>
      </c>
      <c r="J32" s="18">
        <v>810.21054641029195</v>
      </c>
      <c r="K32" s="18">
        <v>3956.171060097683</v>
      </c>
      <c r="L32" s="18">
        <v>1263.9583199965909</v>
      </c>
      <c r="M32" s="18">
        <v>815.83911714615681</v>
      </c>
      <c r="N32" s="18">
        <v>1177.3180712990563</v>
      </c>
      <c r="O32" s="18">
        <v>699.05555165587907</v>
      </c>
      <c r="P32" s="4"/>
    </row>
    <row r="33" spans="1:16">
      <c r="A33" s="19"/>
      <c r="B33" s="17" t="s">
        <v>117</v>
      </c>
      <c r="C33" s="18">
        <v>1662.6321506165548</v>
      </c>
      <c r="D33" s="18">
        <v>1570.6510733344985</v>
      </c>
      <c r="E33" s="18">
        <v>1190.6510918091576</v>
      </c>
      <c r="F33" s="18">
        <v>3986.3767254101213</v>
      </c>
      <c r="G33" s="18">
        <v>1311.2592366523727</v>
      </c>
      <c r="H33" s="18">
        <v>953.05173596159648</v>
      </c>
      <c r="I33" s="18">
        <v>860.89031004266815</v>
      </c>
      <c r="J33" s="18">
        <v>861.17544275348405</v>
      </c>
      <c r="K33" s="18">
        <v>4158.3087809732133</v>
      </c>
      <c r="L33" s="18">
        <v>1283.5495970026868</v>
      </c>
      <c r="M33" s="18">
        <v>868.31735929034619</v>
      </c>
      <c r="N33" s="18">
        <v>1265.2950496331773</v>
      </c>
      <c r="O33" s="18">
        <v>741.14677504700342</v>
      </c>
      <c r="P33" s="4"/>
    </row>
    <row r="34" spans="1:16">
      <c r="A34" s="19"/>
      <c r="B34" s="17" t="s">
        <v>118</v>
      </c>
      <c r="C34" s="18">
        <v>1662.6321506165548</v>
      </c>
      <c r="D34" s="18">
        <v>1570.6510733344985</v>
      </c>
      <c r="E34" s="18">
        <v>1190.6510918091576</v>
      </c>
      <c r="F34" s="18">
        <v>3986.3767254101213</v>
      </c>
      <c r="G34" s="18">
        <v>1311.2592366523727</v>
      </c>
      <c r="H34" s="18">
        <v>953.05173596159648</v>
      </c>
      <c r="I34" s="18">
        <v>860.89031004266815</v>
      </c>
      <c r="J34" s="18">
        <v>861.17544275348405</v>
      </c>
      <c r="K34" s="18">
        <v>3677.3087809732133</v>
      </c>
      <c r="L34" s="18">
        <v>1138.8664333776096</v>
      </c>
      <c r="M34" s="18">
        <v>868.31735929034619</v>
      </c>
      <c r="N34" s="18">
        <v>851.86845349812438</v>
      </c>
      <c r="O34" s="18">
        <v>741.14677504700342</v>
      </c>
      <c r="P34" s="4"/>
    </row>
    <row r="35" spans="1:16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30"/>
      <c r="L35" s="30"/>
      <c r="M35" s="30"/>
      <c r="N35" s="30"/>
      <c r="O35" s="30"/>
    </row>
    <row r="36" spans="1:16">
      <c r="A36" s="19"/>
      <c r="B36" s="17" t="s">
        <v>119</v>
      </c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</row>
    <row r="37" spans="1:16">
      <c r="A37" s="19"/>
      <c r="B37" s="17" t="s">
        <v>120</v>
      </c>
      <c r="C37" s="23">
        <v>21.658405154382518</v>
      </c>
      <c r="D37" s="23">
        <v>21.690557477382512</v>
      </c>
      <c r="E37" s="23">
        <v>21.11580861761259</v>
      </c>
      <c r="F37" s="23">
        <v>21.525745188297435</v>
      </c>
      <c r="G37" s="23">
        <v>21.306581940983815</v>
      </c>
      <c r="H37" s="23">
        <v>21.316350189936127</v>
      </c>
      <c r="I37" s="23">
        <v>21.554630277788661</v>
      </c>
      <c r="J37" s="23">
        <v>22.017542785864325</v>
      </c>
      <c r="K37" s="23">
        <v>23.504503990632017</v>
      </c>
      <c r="L37" s="23">
        <v>22.960975278681268</v>
      </c>
      <c r="M37" s="23">
        <v>22.245274233570417</v>
      </c>
      <c r="N37" s="23">
        <v>26.384130956341874</v>
      </c>
      <c r="O37" s="23">
        <v>22.547460606667528</v>
      </c>
    </row>
    <row r="38" spans="1:16">
      <c r="A38" s="19"/>
      <c r="B38" s="19" t="s">
        <v>121</v>
      </c>
      <c r="C38" s="24">
        <v>12.231028870421078</v>
      </c>
      <c r="D38" s="24">
        <v>12.163044160210159</v>
      </c>
      <c r="E38" s="24">
        <v>12.494640009882174</v>
      </c>
      <c r="F38" s="24">
        <v>13.121337551443347</v>
      </c>
      <c r="G38" s="24">
        <v>13.367333148534803</v>
      </c>
      <c r="H38" s="24">
        <v>12.601778073744024</v>
      </c>
      <c r="I38" s="24">
        <v>13.211872423704682</v>
      </c>
      <c r="J38" s="24">
        <v>13.24578332176366</v>
      </c>
      <c r="K38" s="24">
        <v>13.268793246217477</v>
      </c>
      <c r="L38" s="24">
        <v>12.424930120563712</v>
      </c>
      <c r="M38" s="24">
        <v>13.23462077935943</v>
      </c>
      <c r="N38" s="24">
        <v>13.738153091728892</v>
      </c>
      <c r="O38" s="24">
        <v>13.860870429824413</v>
      </c>
    </row>
    <row r="39" spans="1:16">
      <c r="A39" s="19"/>
      <c r="B39" s="19" t="s">
        <v>122</v>
      </c>
      <c r="C39" s="24">
        <v>2.429644763679764</v>
      </c>
      <c r="D39" s="24">
        <v>2.445204280582792</v>
      </c>
      <c r="E39" s="24">
        <v>2.5452617456169295</v>
      </c>
      <c r="F39" s="24">
        <v>1.6292639248580838</v>
      </c>
      <c r="G39" s="24">
        <v>0.69075890482160007</v>
      </c>
      <c r="H39" s="24">
        <v>2.0603774855762613</v>
      </c>
      <c r="I39" s="24">
        <v>1.9498499701630929</v>
      </c>
      <c r="J39" s="24">
        <v>2.1195879248093066</v>
      </c>
      <c r="K39" s="24">
        <v>2.1235286046327855</v>
      </c>
      <c r="L39" s="24">
        <v>2.2329932934799053</v>
      </c>
      <c r="M39" s="24">
        <v>2.0204859543943536</v>
      </c>
      <c r="N39" s="24">
        <v>2.1118321312704547</v>
      </c>
      <c r="O39" s="24">
        <v>2.1118084223618281</v>
      </c>
    </row>
    <row r="40" spans="1:16">
      <c r="A40" s="19"/>
      <c r="B40" s="19" t="s">
        <v>123</v>
      </c>
      <c r="C40" s="24">
        <v>14.66067363410084</v>
      </c>
      <c r="D40" s="24">
        <v>14.60824844079295</v>
      </c>
      <c r="E40" s="24">
        <v>15.039901755499102</v>
      </c>
      <c r="F40" s="24">
        <v>14.750601476301432</v>
      </c>
      <c r="G40" s="24">
        <v>14.058092053356402</v>
      </c>
      <c r="H40" s="24">
        <v>14.662155559320286</v>
      </c>
      <c r="I40" s="24">
        <v>15.161722393867777</v>
      </c>
      <c r="J40" s="24">
        <v>15.365371246572964</v>
      </c>
      <c r="K40" s="24">
        <v>15.392321850850262</v>
      </c>
      <c r="L40" s="24">
        <v>14.657923414043616</v>
      </c>
      <c r="M40" s="24">
        <v>15.255106733753784</v>
      </c>
      <c r="N40" s="24">
        <v>15.849985222999349</v>
      </c>
      <c r="O40" s="24">
        <v>15.97267885218624</v>
      </c>
    </row>
    <row r="41" spans="1:16">
      <c r="A41" s="19"/>
      <c r="B41" s="19" t="s">
        <v>124</v>
      </c>
      <c r="C41" s="24">
        <v>0.42692975065675354</v>
      </c>
      <c r="D41" s="24">
        <v>0.14684831852038899</v>
      </c>
      <c r="E41" s="24">
        <v>0.33613123073209189</v>
      </c>
      <c r="F41" s="24">
        <v>4.4116010725320527E-3</v>
      </c>
      <c r="G41" s="24">
        <v>6.5443538244562088E-2</v>
      </c>
      <c r="H41" s="24">
        <v>0.13244754434302941</v>
      </c>
      <c r="I41" s="24">
        <v>7.1115291679826165E-2</v>
      </c>
      <c r="J41" s="24">
        <v>0.13728036836713264</v>
      </c>
      <c r="K41" s="24">
        <v>5.7033332137989397E-2</v>
      </c>
      <c r="L41" s="24">
        <v>0.6481795726466465</v>
      </c>
      <c r="M41" s="24">
        <v>0.15169527181567499</v>
      </c>
      <c r="N41" s="24">
        <v>6.9531904412399342E-2</v>
      </c>
      <c r="O41" s="24">
        <v>0.31622787851187439</v>
      </c>
    </row>
    <row r="42" spans="1:16">
      <c r="A42" s="19"/>
      <c r="B42" s="19" t="s">
        <v>125</v>
      </c>
      <c r="C42" s="24">
        <v>0.15519371074635682</v>
      </c>
      <c r="D42" s="24">
        <v>0.16727131014387092</v>
      </c>
      <c r="E42" s="24">
        <v>1.3879696247201996</v>
      </c>
      <c r="F42" s="24">
        <v>0.80960970396711984</v>
      </c>
      <c r="G42" s="24">
        <v>1.2506322674025976</v>
      </c>
      <c r="H42" s="24">
        <v>0.89688880438084317</v>
      </c>
      <c r="I42" s="24">
        <v>0.53237573364212698</v>
      </c>
      <c r="J42" s="24">
        <v>0.40102111291888476</v>
      </c>
      <c r="K42" s="24">
        <v>0.40928260698226016</v>
      </c>
      <c r="L42" s="24">
        <v>0.13982061825686154</v>
      </c>
      <c r="M42" s="24">
        <v>0.42810762438438904</v>
      </c>
      <c r="N42" s="24">
        <v>0.74714796163569053</v>
      </c>
      <c r="O42" s="24">
        <v>0.37106528109378045</v>
      </c>
    </row>
    <row r="43" spans="1:16">
      <c r="A43" s="19"/>
      <c r="B43" s="17" t="s">
        <v>126</v>
      </c>
      <c r="C43" s="23">
        <v>14.388937594190446</v>
      </c>
      <c r="D43" s="23">
        <v>14.628671432416432</v>
      </c>
      <c r="E43" s="23">
        <v>16.764002610951394</v>
      </c>
      <c r="F43" s="23">
        <v>15.555799579196016</v>
      </c>
      <c r="G43" s="23">
        <v>15.243280782514438</v>
      </c>
      <c r="H43" s="23">
        <v>15.426596819358101</v>
      </c>
      <c r="I43" s="23">
        <v>15.765213419189728</v>
      </c>
      <c r="J43" s="23">
        <v>15.903672727858984</v>
      </c>
      <c r="K43" s="23">
        <v>15.744571125694536</v>
      </c>
      <c r="L43" s="23">
        <v>14.149564459653833</v>
      </c>
      <c r="M43" s="23">
        <v>15.834909629953847</v>
      </c>
      <c r="N43" s="23">
        <v>16.666665089047438</v>
      </c>
      <c r="O43" s="23">
        <v>16.659972011791897</v>
      </c>
    </row>
    <row r="44" spans="1:16">
      <c r="A44" s="19"/>
      <c r="B44" s="19" t="s">
        <v>127</v>
      </c>
      <c r="C44" s="24">
        <v>2.6988719728258439</v>
      </c>
      <c r="D44" s="24">
        <v>2.6870138128791505</v>
      </c>
      <c r="E44" s="24">
        <v>2.7803983234647451</v>
      </c>
      <c r="F44" s="24">
        <v>2.4954438529191143</v>
      </c>
      <c r="G44" s="24">
        <v>2.4027202391912743</v>
      </c>
      <c r="H44" s="24">
        <v>2.523143077465253</v>
      </c>
      <c r="I44" s="24">
        <v>2.5330065128970274</v>
      </c>
      <c r="J44" s="24">
        <v>2.5536762060643836</v>
      </c>
      <c r="K44" s="24">
        <v>2.4339746016031194</v>
      </c>
      <c r="L44" s="24">
        <v>2.216047371931988</v>
      </c>
      <c r="M44" s="24">
        <v>2.3683389497611462</v>
      </c>
      <c r="N44" s="24">
        <v>2.5528026264188162</v>
      </c>
      <c r="O44" s="24">
        <v>2.6507452939951035</v>
      </c>
    </row>
    <row r="45" spans="1:16">
      <c r="A45" s="19"/>
      <c r="B45" s="17" t="s">
        <v>24</v>
      </c>
      <c r="C45" s="23">
        <v>4.5705955873662285</v>
      </c>
      <c r="D45" s="23">
        <v>4.3748722320869318</v>
      </c>
      <c r="E45" s="23">
        <v>1.5714076831964523</v>
      </c>
      <c r="F45" s="23">
        <v>3.4745017561823035</v>
      </c>
      <c r="G45" s="23">
        <v>3.6605809192781051</v>
      </c>
      <c r="H45" s="23">
        <v>3.3666102931127706</v>
      </c>
      <c r="I45" s="23">
        <v>3.2564103457019038</v>
      </c>
      <c r="J45" s="23">
        <v>3.5601938519409568</v>
      </c>
      <c r="K45" s="23">
        <v>5.3259582633343632</v>
      </c>
      <c r="L45" s="23">
        <v>6.5953634470954468</v>
      </c>
      <c r="M45" s="23">
        <v>4.0420256538554229</v>
      </c>
      <c r="N45" s="23">
        <v>7.1646632408756181</v>
      </c>
      <c r="O45" s="23">
        <v>3.2367433008805251</v>
      </c>
    </row>
    <row r="46" spans="1:16">
      <c r="A46" s="19"/>
      <c r="B46" s="17" t="s">
        <v>128</v>
      </c>
      <c r="C46" s="23">
        <v>2.2846324034894199</v>
      </c>
      <c r="D46" s="23">
        <v>2.276812271775658</v>
      </c>
      <c r="E46" s="23">
        <v>2.1655839053525212</v>
      </c>
      <c r="F46" s="23">
        <v>2.130212517550333</v>
      </c>
      <c r="G46" s="23">
        <v>2.5512347070665218</v>
      </c>
      <c r="H46" s="23">
        <v>1.203157021928871</v>
      </c>
      <c r="I46" s="23">
        <v>2.292245512326557</v>
      </c>
      <c r="J46" s="23">
        <v>2.3761673716161167</v>
      </c>
      <c r="K46" s="23">
        <v>2.1467945042316416</v>
      </c>
      <c r="L46" s="23">
        <v>1.5115665829748888</v>
      </c>
      <c r="M46" s="23">
        <v>2.522629710992506</v>
      </c>
      <c r="N46" s="23">
        <v>2.3552751052458301</v>
      </c>
      <c r="O46" s="23">
        <v>2.3088904587352941</v>
      </c>
    </row>
    <row r="47" spans="1:16">
      <c r="A47" s="19"/>
      <c r="B47" s="17" t="s">
        <v>129</v>
      </c>
      <c r="C47" s="23">
        <v>2.2859631838768086</v>
      </c>
      <c r="D47" s="23">
        <v>2.0980599603112728</v>
      </c>
      <c r="E47" s="23">
        <v>0.59417622215606891</v>
      </c>
      <c r="F47" s="23">
        <v>1.3442892386319709</v>
      </c>
      <c r="G47" s="23">
        <v>1.1093462122115829</v>
      </c>
      <c r="H47" s="23">
        <v>2.1634532711839003</v>
      </c>
      <c r="I47" s="23">
        <v>0.96416483337534664</v>
      </c>
      <c r="J47" s="23">
        <v>1.1840264803248399</v>
      </c>
      <c r="K47" s="23">
        <v>3.179163759102722</v>
      </c>
      <c r="L47" s="23">
        <v>5.0837968641205586</v>
      </c>
      <c r="M47" s="23">
        <v>1.5193959428629169</v>
      </c>
      <c r="N47" s="23">
        <v>4.8093881356297938</v>
      </c>
      <c r="O47" s="23">
        <v>0.92785284214523045</v>
      </c>
    </row>
    <row r="48" spans="1:16">
      <c r="A48" s="19"/>
      <c r="B48" s="19" t="s">
        <v>130</v>
      </c>
      <c r="C48" s="24">
        <v>0.49819334287646055</v>
      </c>
      <c r="D48" s="24">
        <v>0.52880228448728528</v>
      </c>
      <c r="E48" s="24">
        <v>1.7632589016768979E-2</v>
      </c>
      <c r="F48" s="24">
        <v>0.47972666809303016</v>
      </c>
      <c r="G48" s="24">
        <v>0.4373702348388574</v>
      </c>
      <c r="H48" s="24">
        <v>0.89030367078414152</v>
      </c>
      <c r="I48" s="24">
        <v>0.46907976688644315</v>
      </c>
      <c r="J48" s="24">
        <v>0.11148834961813199</v>
      </c>
      <c r="K48" s="24">
        <v>0.83782743202156373</v>
      </c>
      <c r="L48" s="24">
        <v>1.1993277173350607</v>
      </c>
      <c r="M48" s="24">
        <v>0.44273998511476553</v>
      </c>
      <c r="N48" s="24">
        <v>1.3711010540150246</v>
      </c>
      <c r="O48" s="24">
        <v>0.26467176450043417</v>
      </c>
    </row>
    <row r="49" spans="1:16">
      <c r="A49" s="19"/>
      <c r="B49" s="17" t="s">
        <v>131</v>
      </c>
      <c r="C49" s="23">
        <v>2.0110869186735596</v>
      </c>
      <c r="D49" s="23">
        <v>1.8522620778319405</v>
      </c>
      <c r="E49" s="23">
        <v>0.60713496312877946</v>
      </c>
      <c r="F49" s="23">
        <v>1.4794169451664811</v>
      </c>
      <c r="G49" s="23">
        <v>0.61508746949178128</v>
      </c>
      <c r="H49" s="23">
        <v>1.136207769144808</v>
      </c>
      <c r="I49" s="23">
        <v>2.9647228243104355</v>
      </c>
      <c r="J49" s="23">
        <v>1.4938023188952254</v>
      </c>
      <c r="K49" s="23">
        <v>2.60474681367306</v>
      </c>
      <c r="L49" s="23">
        <v>2.4299241342566513</v>
      </c>
      <c r="M49" s="23">
        <v>1.108301707660486</v>
      </c>
      <c r="N49" s="23">
        <v>4.7682721060890199</v>
      </c>
      <c r="O49" s="23">
        <v>2.1919652225362429</v>
      </c>
    </row>
    <row r="50" spans="1:16">
      <c r="A50" s="19"/>
      <c r="B50" s="17" t="s">
        <v>132</v>
      </c>
      <c r="C50" s="23">
        <v>0.19668675214538073</v>
      </c>
      <c r="D50" s="23">
        <v>0.23930475688710853</v>
      </c>
      <c r="E50" s="23">
        <v>0.10609865086100853</v>
      </c>
      <c r="F50" s="23">
        <v>7.9955303150596443E-2</v>
      </c>
      <c r="G50" s="23">
        <v>7.5473593687940793E-2</v>
      </c>
      <c r="H50" s="23">
        <v>2.4624134211345778E-3</v>
      </c>
      <c r="I50" s="23">
        <v>0.23845309427407285</v>
      </c>
      <c r="J50" s="23">
        <v>0.50151106513548505</v>
      </c>
      <c r="K50" s="23">
        <v>0.27458431371505831</v>
      </c>
      <c r="L50" s="23">
        <v>0.70503730397945275</v>
      </c>
      <c r="M50" s="23">
        <v>0.21719628132734101</v>
      </c>
      <c r="N50" s="23">
        <v>0.77759721881161137</v>
      </c>
      <c r="O50" s="23">
        <v>1.0245095215955862</v>
      </c>
    </row>
    <row r="51" spans="1:16">
      <c r="A51" s="19"/>
      <c r="B51" s="17" t="s">
        <v>133</v>
      </c>
      <c r="C51" s="23">
        <v>1.8144001665280765</v>
      </c>
      <c r="D51" s="23">
        <v>1.6129573209450008</v>
      </c>
      <c r="E51" s="23">
        <v>0.71323361398980911</v>
      </c>
      <c r="F51" s="23">
        <v>1.3990889265061932</v>
      </c>
      <c r="G51" s="23">
        <v>0.54118936080023605</v>
      </c>
      <c r="H51" s="23">
        <v>1.1366524421995772</v>
      </c>
      <c r="I51" s="23">
        <v>3.1939177401856278</v>
      </c>
      <c r="J51" s="23">
        <v>1.0001598288318752</v>
      </c>
      <c r="K51" s="23">
        <v>2.3301629373422936</v>
      </c>
      <c r="L51" s="23">
        <v>3.1349614382360889</v>
      </c>
      <c r="M51" s="23">
        <v>0.89110542633315437</v>
      </c>
      <c r="N51" s="23">
        <v>3.9906748872773949</v>
      </c>
      <c r="O51" s="23">
        <v>1.1674557009406565</v>
      </c>
    </row>
    <row r="52" spans="1:16">
      <c r="A52" s="19"/>
      <c r="B52" s="17" t="s">
        <v>31</v>
      </c>
      <c r="C52" s="23">
        <v>7.6544518031132673</v>
      </c>
      <c r="D52" s="23">
        <v>7.3964481913075604</v>
      </c>
      <c r="E52" s="23">
        <v>4.6613791698700631</v>
      </c>
      <c r="F52" s="23">
        <v>6.2290871100715144</v>
      </c>
      <c r="G52" s="23">
        <v>6.3198165864484279</v>
      </c>
      <c r="H52" s="23">
        <v>6.1500509213857733</v>
      </c>
      <c r="I52" s="23">
        <v>6.0487117446691085</v>
      </c>
      <c r="J52" s="23">
        <v>6.3752025086473942</v>
      </c>
      <c r="K52" s="23">
        <v>8.0103406634410188</v>
      </c>
      <c r="L52" s="23">
        <v>9.0207204817653732</v>
      </c>
      <c r="M52" s="23">
        <v>6.6554619981677625</v>
      </c>
      <c r="N52" s="23">
        <v>9.9984201983758929</v>
      </c>
      <c r="O52" s="23">
        <v>6.162691978918688</v>
      </c>
    </row>
    <row r="53" spans="1:16">
      <c r="A53" s="19"/>
      <c r="B53" s="17" t="s">
        <v>134</v>
      </c>
      <c r="C53" s="23">
        <v>7.8096455138596257</v>
      </c>
      <c r="D53" s="23">
        <v>7.5637195014514313</v>
      </c>
      <c r="E53" s="23">
        <v>6.0493487945902622</v>
      </c>
      <c r="F53" s="23">
        <v>7.0386968140386337</v>
      </c>
      <c r="G53" s="23">
        <v>7.5704488538510253</v>
      </c>
      <c r="H53" s="23">
        <v>7.0469397257666166</v>
      </c>
      <c r="I53" s="23">
        <v>6.5810874783112361</v>
      </c>
      <c r="J53" s="23">
        <v>6.7762236215662792</v>
      </c>
      <c r="K53" s="23">
        <v>8.4196232704232798</v>
      </c>
      <c r="L53" s="23">
        <v>9.1605411000222343</v>
      </c>
      <c r="M53" s="23">
        <v>7.0835696225521518</v>
      </c>
      <c r="N53" s="23">
        <v>10.745568160011585</v>
      </c>
      <c r="O53" s="23">
        <v>6.533757260012468</v>
      </c>
    </row>
    <row r="54" spans="1:16">
      <c r="A54" s="19"/>
      <c r="B54" s="17" t="s">
        <v>135</v>
      </c>
      <c r="C54" s="25">
        <v>7.8096455138596257</v>
      </c>
      <c r="D54" s="25">
        <v>7.5637195014514313</v>
      </c>
      <c r="E54" s="25">
        <v>6.0493487945902622</v>
      </c>
      <c r="F54" s="25">
        <v>7.0386968140386337</v>
      </c>
      <c r="G54" s="25">
        <v>7.5704488538510253</v>
      </c>
      <c r="H54" s="25">
        <v>7.0469397257666166</v>
      </c>
      <c r="I54" s="25">
        <v>6.5810874783112361</v>
      </c>
      <c r="J54" s="25">
        <v>6.7762236215662792</v>
      </c>
      <c r="K54" s="25">
        <v>7.4457083914695881</v>
      </c>
      <c r="L54" s="25">
        <v>8.1279545369757074</v>
      </c>
      <c r="M54" s="25">
        <v>7.0835696225521518</v>
      </c>
      <c r="N54" s="25">
        <v>7.2345264711827824</v>
      </c>
      <c r="O54" s="25">
        <v>6.533757260012468</v>
      </c>
      <c r="P54" s="7"/>
    </row>
    <row r="55" spans="1:16">
      <c r="A55" s="19"/>
      <c r="B55" s="17" t="s">
        <v>136</v>
      </c>
      <c r="C55" s="23">
        <v>21.658405154382518</v>
      </c>
      <c r="D55" s="23">
        <v>21.690557477382512</v>
      </c>
      <c r="E55" s="23">
        <v>21.11580861761259</v>
      </c>
      <c r="F55" s="23">
        <v>21.525745188297435</v>
      </c>
      <c r="G55" s="23">
        <v>21.306581940983815</v>
      </c>
      <c r="H55" s="23">
        <v>21.316350189936127</v>
      </c>
      <c r="I55" s="23">
        <v>21.554630277788661</v>
      </c>
      <c r="J55" s="23">
        <v>22.017542785864325</v>
      </c>
      <c r="K55" s="23">
        <v>22.530589111678324</v>
      </c>
      <c r="L55" s="23">
        <v>21.928388715634739</v>
      </c>
      <c r="M55" s="23">
        <v>22.245274233570417</v>
      </c>
      <c r="N55" s="23">
        <v>22.873089267513073</v>
      </c>
      <c r="O55" s="23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>
      <c r="B57" s="57" t="s">
        <v>165</v>
      </c>
    </row>
    <row r="58" spans="1:16">
      <c r="B58" s="57" t="s">
        <v>137</v>
      </c>
    </row>
    <row r="59" spans="1:16">
      <c r="B59" s="9" t="s">
        <v>138</v>
      </c>
    </row>
    <row r="60" spans="1:16">
      <c r="B60" s="9" t="s">
        <v>139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pageSetUpPr fitToPage="1"/>
  </sheetPr>
  <dimension ref="A1:AB58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9" customFormat="1">
      <c r="B6" s="38" t="s">
        <v>309</v>
      </c>
      <c r="C6" s="31">
        <v>2019</v>
      </c>
      <c r="D6" s="31" t="s">
        <v>94</v>
      </c>
      <c r="E6" s="31" t="s">
        <v>149</v>
      </c>
      <c r="F6" s="31" t="s">
        <v>150</v>
      </c>
      <c r="G6" s="31" t="s">
        <v>151</v>
      </c>
      <c r="H6" s="31">
        <v>2018</v>
      </c>
      <c r="I6" s="31" t="s">
        <v>152</v>
      </c>
      <c r="J6" s="31" t="s">
        <v>153</v>
      </c>
      <c r="K6" s="31" t="s">
        <v>154</v>
      </c>
      <c r="L6" s="31" t="s">
        <v>155</v>
      </c>
      <c r="M6" s="31">
        <v>2017</v>
      </c>
      <c r="N6" s="31" t="s">
        <v>166</v>
      </c>
      <c r="O6" s="31" t="s">
        <v>167</v>
      </c>
      <c r="P6" s="31" t="s">
        <v>168</v>
      </c>
      <c r="Q6" s="31" t="s">
        <v>169</v>
      </c>
      <c r="R6" s="31">
        <v>2016</v>
      </c>
      <c r="S6" s="31" t="s">
        <v>170</v>
      </c>
      <c r="T6" s="31" t="s">
        <v>171</v>
      </c>
      <c r="U6" s="31" t="s">
        <v>172</v>
      </c>
      <c r="V6" s="31" t="s">
        <v>173</v>
      </c>
      <c r="W6" s="31">
        <v>2015</v>
      </c>
      <c r="X6" s="31" t="s">
        <v>174</v>
      </c>
      <c r="Y6" s="31" t="s">
        <v>175</v>
      </c>
      <c r="Z6" s="31" t="s">
        <v>176</v>
      </c>
      <c r="AA6" s="31" t="s">
        <v>177</v>
      </c>
    </row>
    <row r="7" spans="1:28">
      <c r="A7" s="19"/>
      <c r="B7" s="17" t="s">
        <v>95</v>
      </c>
      <c r="C7" s="18">
        <v>61541.674989920422</v>
      </c>
      <c r="D7" s="18">
        <v>18925.801055400421</v>
      </c>
      <c r="E7" s="18">
        <v>14569.563401270001</v>
      </c>
      <c r="F7" s="18">
        <v>14218.975889789999</v>
      </c>
      <c r="G7" s="18">
        <v>13827.334643460001</v>
      </c>
      <c r="H7" s="18">
        <v>53615.496614560005</v>
      </c>
      <c r="I7" s="18">
        <v>15236.775696750006</v>
      </c>
      <c r="J7" s="18">
        <v>13306.545989869996</v>
      </c>
      <c r="K7" s="18">
        <v>12772.294640119999</v>
      </c>
      <c r="L7" s="18">
        <v>12299.88028782</v>
      </c>
      <c r="M7" s="18">
        <v>48440</v>
      </c>
      <c r="N7" s="18">
        <v>13595</v>
      </c>
      <c r="O7" s="18">
        <v>11791</v>
      </c>
      <c r="P7" s="18">
        <v>11623</v>
      </c>
      <c r="Q7" s="18">
        <v>11430</v>
      </c>
      <c r="R7" s="18">
        <v>44969</v>
      </c>
      <c r="S7" s="18">
        <v>12741</v>
      </c>
      <c r="T7" s="18">
        <v>10946</v>
      </c>
      <c r="U7" s="18">
        <v>10561</v>
      </c>
      <c r="V7" s="18">
        <v>10721</v>
      </c>
      <c r="W7" s="18">
        <v>40242</v>
      </c>
      <c r="X7" s="18">
        <v>11329</v>
      </c>
      <c r="Y7" s="18">
        <v>15933</v>
      </c>
      <c r="Z7" s="18">
        <v>17904</v>
      </c>
      <c r="AA7" s="18">
        <v>19200</v>
      </c>
      <c r="AB7" s="19"/>
    </row>
    <row r="8" spans="1:28">
      <c r="A8" s="19"/>
      <c r="B8" s="17" t="s">
        <v>96</v>
      </c>
      <c r="C8" s="18">
        <v>56634.034419061398</v>
      </c>
      <c r="D8" s="18">
        <v>17320.759468381402</v>
      </c>
      <c r="E8" s="18">
        <v>13523.216200659997</v>
      </c>
      <c r="F8" s="18">
        <v>13081.277416230001</v>
      </c>
      <c r="G8" s="18">
        <v>12708.781333789999</v>
      </c>
      <c r="H8" s="18">
        <v>49388.299777980006</v>
      </c>
      <c r="I8" s="18">
        <v>14011.722484380003</v>
      </c>
      <c r="J8" s="18">
        <v>12258.189098979994</v>
      </c>
      <c r="K8" s="18">
        <v>11775.040935870005</v>
      </c>
      <c r="L8" s="18">
        <v>11343.34725875</v>
      </c>
      <c r="M8" s="18">
        <v>44634</v>
      </c>
      <c r="N8" s="18">
        <v>12510</v>
      </c>
      <c r="O8" s="18">
        <v>10909</v>
      </c>
      <c r="P8" s="18">
        <v>10663</v>
      </c>
      <c r="Q8" s="18">
        <v>10552</v>
      </c>
      <c r="R8" s="18">
        <v>41454</v>
      </c>
      <c r="S8" s="18">
        <v>11740</v>
      </c>
      <c r="T8" s="18">
        <v>10090</v>
      </c>
      <c r="U8" s="18">
        <v>9735</v>
      </c>
      <c r="V8" s="18">
        <v>9888</v>
      </c>
      <c r="W8" s="18">
        <v>37198</v>
      </c>
      <c r="X8" s="18">
        <v>10477</v>
      </c>
      <c r="Y8" s="18">
        <v>14458</v>
      </c>
      <c r="Z8" s="18">
        <v>16112</v>
      </c>
      <c r="AA8" s="18">
        <v>17237</v>
      </c>
      <c r="AB8" s="19"/>
    </row>
    <row r="9" spans="1:28">
      <c r="A9" s="19"/>
      <c r="B9" s="19" t="s">
        <v>97</v>
      </c>
      <c r="C9" s="20">
        <v>-44447.289669266836</v>
      </c>
      <c r="D9" s="20">
        <v>-13643.588081323311</v>
      </c>
      <c r="E9" s="20">
        <v>-10637.87595369</v>
      </c>
      <c r="F9" s="20">
        <v>-10257.298742170478</v>
      </c>
      <c r="G9" s="20">
        <v>-9908.5268920830476</v>
      </c>
      <c r="H9" s="20">
        <v>-37784.519826688003</v>
      </c>
      <c r="I9" s="20">
        <v>-10804.228719015849</v>
      </c>
      <c r="J9" s="20">
        <v>-9532.6881735446732</v>
      </c>
      <c r="K9" s="20">
        <v>-8664.9440383659785</v>
      </c>
      <c r="L9" s="20">
        <v>-8783.6588957614986</v>
      </c>
      <c r="M9" s="20">
        <v>-33591.485582849506</v>
      </c>
      <c r="N9" s="20">
        <v>-9302</v>
      </c>
      <c r="O9" s="20">
        <v>-8455</v>
      </c>
      <c r="P9" s="20">
        <v>-7713</v>
      </c>
      <c r="Q9" s="20">
        <v>-8121</v>
      </c>
      <c r="R9" s="20">
        <v>-31878</v>
      </c>
      <c r="S9" s="20">
        <v>-9025</v>
      </c>
      <c r="T9" s="20">
        <v>-7832</v>
      </c>
      <c r="U9" s="20">
        <v>-7338</v>
      </c>
      <c r="V9" s="20">
        <v>-7683</v>
      </c>
      <c r="W9" s="20">
        <v>-28066</v>
      </c>
      <c r="X9" s="20">
        <v>-7813</v>
      </c>
      <c r="Y9" s="20">
        <v>-10821</v>
      </c>
      <c r="Z9" s="20">
        <v>-12212</v>
      </c>
      <c r="AA9" s="20">
        <v>-13073</v>
      </c>
      <c r="AB9" s="19"/>
    </row>
    <row r="10" spans="1:28">
      <c r="A10" s="19"/>
      <c r="B10" s="19" t="s">
        <v>98</v>
      </c>
      <c r="C10" s="20">
        <v>-54.085042877201687</v>
      </c>
      <c r="D10" s="20">
        <v>-17.023851797201687</v>
      </c>
      <c r="E10" s="20">
        <v>-12.16424958</v>
      </c>
      <c r="F10" s="20">
        <v>-12.675069539999999</v>
      </c>
      <c r="G10" s="20">
        <v>-12.221871960000001</v>
      </c>
      <c r="H10" s="20">
        <v>-47.852849920000004</v>
      </c>
      <c r="I10" s="20">
        <v>-11.136494340000006</v>
      </c>
      <c r="J10" s="20">
        <v>-11.956454499999996</v>
      </c>
      <c r="K10" s="20">
        <v>-12.302584730000003</v>
      </c>
      <c r="L10" s="20">
        <v>-12.457316350000001</v>
      </c>
      <c r="M10" s="20">
        <v>-54</v>
      </c>
      <c r="N10" s="20">
        <v>-14</v>
      </c>
      <c r="O10" s="20">
        <v>-14</v>
      </c>
      <c r="P10" s="20">
        <v>-14</v>
      </c>
      <c r="Q10" s="20">
        <v>-12</v>
      </c>
      <c r="R10" s="20">
        <v>-55</v>
      </c>
      <c r="S10" s="20">
        <v>-14</v>
      </c>
      <c r="T10" s="20">
        <v>-14</v>
      </c>
      <c r="U10" s="20">
        <v>-14</v>
      </c>
      <c r="V10" s="20">
        <v>-14</v>
      </c>
      <c r="W10" s="20">
        <v>-57</v>
      </c>
      <c r="X10" s="20">
        <v>-15</v>
      </c>
      <c r="Y10" s="20">
        <v>-32</v>
      </c>
      <c r="Z10" s="20">
        <v>-36</v>
      </c>
      <c r="AA10" s="20">
        <v>-32</v>
      </c>
      <c r="AB10" s="19"/>
    </row>
    <row r="11" spans="1:28">
      <c r="A11" s="19"/>
      <c r="B11" s="17" t="s">
        <v>99</v>
      </c>
      <c r="C11" s="18">
        <v>12132.659706917359</v>
      </c>
      <c r="D11" s="18">
        <v>3660.14753526089</v>
      </c>
      <c r="E11" s="18">
        <v>2873.1759973899975</v>
      </c>
      <c r="F11" s="18">
        <v>2811.3036045195217</v>
      </c>
      <c r="G11" s="18">
        <v>2788.0325697469498</v>
      </c>
      <c r="H11" s="18">
        <v>11555.927101372003</v>
      </c>
      <c r="I11" s="18">
        <v>3196.3572710241538</v>
      </c>
      <c r="J11" s="18">
        <v>2713.544470935321</v>
      </c>
      <c r="K11" s="18">
        <v>3097.7943127740264</v>
      </c>
      <c r="L11" s="18">
        <v>2547.2310466385024</v>
      </c>
      <c r="M11" s="18">
        <v>10989.275404270502</v>
      </c>
      <c r="N11" s="18">
        <v>3193</v>
      </c>
      <c r="O11" s="18">
        <v>2441</v>
      </c>
      <c r="P11" s="18">
        <v>2936</v>
      </c>
      <c r="Q11" s="18">
        <v>2419</v>
      </c>
      <c r="R11" s="18">
        <v>9520</v>
      </c>
      <c r="S11" s="18">
        <v>2701</v>
      </c>
      <c r="T11" s="18">
        <v>2245</v>
      </c>
      <c r="U11" s="18">
        <v>2383</v>
      </c>
      <c r="V11" s="18">
        <v>2191</v>
      </c>
      <c r="W11" s="18">
        <v>9075</v>
      </c>
      <c r="X11" s="18">
        <v>2649</v>
      </c>
      <c r="Y11" s="18">
        <v>3605</v>
      </c>
      <c r="Z11" s="18">
        <v>3864</v>
      </c>
      <c r="AA11" s="18">
        <v>4132</v>
      </c>
      <c r="AB11" s="19"/>
    </row>
    <row r="12" spans="1:28">
      <c r="A12" s="19"/>
      <c r="B12" s="19" t="s">
        <v>100</v>
      </c>
      <c r="C12" s="20">
        <v>-8262.0097172772166</v>
      </c>
      <c r="D12" s="20">
        <v>-2593.7612673707667</v>
      </c>
      <c r="E12" s="20">
        <v>-1877.9486146100003</v>
      </c>
      <c r="F12" s="20">
        <v>-1919.4341527978254</v>
      </c>
      <c r="G12" s="20">
        <v>-1870.8656824986249</v>
      </c>
      <c r="H12" s="20">
        <v>-7297.3039568740396</v>
      </c>
      <c r="I12" s="20">
        <v>-1973.453949969939</v>
      </c>
      <c r="J12" s="20">
        <v>-1797.5084451626012</v>
      </c>
      <c r="K12" s="20">
        <v>-1787.2910015519994</v>
      </c>
      <c r="L12" s="20">
        <v>-1739.0505601895004</v>
      </c>
      <c r="M12" s="20">
        <v>-7027.4130321445282</v>
      </c>
      <c r="N12" s="20">
        <v>-1948</v>
      </c>
      <c r="O12" s="20">
        <v>-1657</v>
      </c>
      <c r="P12" s="20">
        <v>-1722</v>
      </c>
      <c r="Q12" s="20">
        <v>-1700</v>
      </c>
      <c r="R12" s="20">
        <v>-6567</v>
      </c>
      <c r="S12" s="20">
        <v>-1760</v>
      </c>
      <c r="T12" s="20">
        <v>-1563</v>
      </c>
      <c r="U12" s="20">
        <v>-1642</v>
      </c>
      <c r="V12" s="20">
        <v>-1602</v>
      </c>
      <c r="W12" s="20">
        <v>-5922</v>
      </c>
      <c r="X12" s="20">
        <v>-1600</v>
      </c>
      <c r="Y12" s="20">
        <v>-2594</v>
      </c>
      <c r="Z12" s="20">
        <v>-2770</v>
      </c>
      <c r="AA12" s="20">
        <v>-2716</v>
      </c>
      <c r="AB12" s="19"/>
    </row>
    <row r="13" spans="1:28">
      <c r="A13" s="19"/>
      <c r="B13" s="19" t="s">
        <v>101</v>
      </c>
      <c r="C13" s="20">
        <v>-932.23747901194974</v>
      </c>
      <c r="D13" s="20">
        <v>-122.45519116782999</v>
      </c>
      <c r="E13" s="20">
        <v>-280.84336759999985</v>
      </c>
      <c r="F13" s="20">
        <v>-257.3785045599999</v>
      </c>
      <c r="G13" s="20">
        <v>-271.56041568411996</v>
      </c>
      <c r="H13" s="20">
        <v>-1056.7232366979206</v>
      </c>
      <c r="I13" s="20">
        <v>-314.96107346000053</v>
      </c>
      <c r="J13" s="20">
        <v>-250.4350375199999</v>
      </c>
      <c r="K13" s="20">
        <v>-249.90605244792008</v>
      </c>
      <c r="L13" s="20">
        <v>-241.42107326999999</v>
      </c>
      <c r="M13" s="20">
        <v>-1033.905493080571</v>
      </c>
      <c r="N13" s="20">
        <v>-298</v>
      </c>
      <c r="O13" s="20">
        <v>-247</v>
      </c>
      <c r="P13" s="20">
        <v>-246</v>
      </c>
      <c r="Q13" s="20">
        <v>-243</v>
      </c>
      <c r="R13" s="20">
        <v>-884</v>
      </c>
      <c r="S13" s="20">
        <v>-231</v>
      </c>
      <c r="T13" s="20">
        <v>-224</v>
      </c>
      <c r="U13" s="20">
        <v>-219</v>
      </c>
      <c r="V13" s="20">
        <v>-210</v>
      </c>
      <c r="W13" s="20">
        <v>-766</v>
      </c>
      <c r="X13" s="20">
        <v>-208</v>
      </c>
      <c r="Y13" s="20">
        <v>-379</v>
      </c>
      <c r="Z13" s="20">
        <v>-396</v>
      </c>
      <c r="AA13" s="20">
        <v>-459</v>
      </c>
      <c r="AB13" s="19"/>
    </row>
    <row r="14" spans="1:28">
      <c r="A14" s="19"/>
      <c r="B14" s="19" t="s">
        <v>102</v>
      </c>
      <c r="C14" s="20">
        <v>-9194.2471962891668</v>
      </c>
      <c r="D14" s="20">
        <v>-2716.2164585385967</v>
      </c>
      <c r="E14" s="20">
        <v>-2158.7919822100002</v>
      </c>
      <c r="F14" s="20">
        <v>-2176.8126573578252</v>
      </c>
      <c r="G14" s="20">
        <v>-2142.4260981827447</v>
      </c>
      <c r="H14" s="20">
        <v>-8354.0271935719611</v>
      </c>
      <c r="I14" s="20">
        <v>-2288.4150234299395</v>
      </c>
      <c r="J14" s="20">
        <v>-2047.9434826826011</v>
      </c>
      <c r="K14" s="20">
        <v>-2037.1970539999195</v>
      </c>
      <c r="L14" s="20">
        <v>-1980.4716334595005</v>
      </c>
      <c r="M14" s="20">
        <v>-8061.3185252250987</v>
      </c>
      <c r="N14" s="20">
        <v>-2245</v>
      </c>
      <c r="O14" s="20">
        <v>-1904</v>
      </c>
      <c r="P14" s="20">
        <v>-1969</v>
      </c>
      <c r="Q14" s="20">
        <v>-1943</v>
      </c>
      <c r="R14" s="20">
        <v>-7451</v>
      </c>
      <c r="S14" s="20">
        <v>-1991</v>
      </c>
      <c r="T14" s="20">
        <v>-1787</v>
      </c>
      <c r="U14" s="20">
        <v>-1861</v>
      </c>
      <c r="V14" s="20">
        <v>-1812</v>
      </c>
      <c r="W14" s="20">
        <v>-6689</v>
      </c>
      <c r="X14" s="20">
        <v>-1809</v>
      </c>
      <c r="Y14" s="20">
        <v>-2973</v>
      </c>
      <c r="Z14" s="20">
        <v>-3167</v>
      </c>
      <c r="AA14" s="20">
        <v>-3175</v>
      </c>
      <c r="AB14" s="19"/>
    </row>
    <row r="15" spans="1:28" ht="15">
      <c r="A15" s="19"/>
      <c r="B15" s="19" t="s">
        <v>158</v>
      </c>
      <c r="C15" s="20">
        <v>-3.3852483441203205</v>
      </c>
      <c r="D15" s="20">
        <v>11.335317846938793</v>
      </c>
      <c r="E15" s="20">
        <v>10.920463928940869</v>
      </c>
      <c r="F15" s="20">
        <v>-8.1943682899999928</v>
      </c>
      <c r="G15" s="20">
        <v>-17.446661829999989</v>
      </c>
      <c r="H15" s="20">
        <v>28.241793049681206</v>
      </c>
      <c r="I15" s="20">
        <v>80.050001661877019</v>
      </c>
      <c r="J15" s="20">
        <v>-7.7499720155658451</v>
      </c>
      <c r="K15" s="20">
        <v>-10.909603896629932</v>
      </c>
      <c r="L15" s="20">
        <v>-33.148632700000036</v>
      </c>
      <c r="M15" s="20">
        <v>-88.001167857900981</v>
      </c>
      <c r="N15" s="20">
        <v>-36</v>
      </c>
      <c r="O15" s="20">
        <v>-12</v>
      </c>
      <c r="P15" s="20">
        <v>-29</v>
      </c>
      <c r="Q15" s="20">
        <v>-12</v>
      </c>
      <c r="R15" s="20">
        <v>60</v>
      </c>
      <c r="S15" s="20">
        <v>2</v>
      </c>
      <c r="T15" s="20">
        <v>14</v>
      </c>
      <c r="U15" s="20">
        <v>21</v>
      </c>
      <c r="V15" s="20">
        <v>23</v>
      </c>
      <c r="W15" s="20">
        <v>81</v>
      </c>
      <c r="X15" s="20">
        <v>20</v>
      </c>
      <c r="Y15" s="20">
        <v>22</v>
      </c>
      <c r="Z15" s="20">
        <v>34</v>
      </c>
      <c r="AA15" s="20">
        <v>28</v>
      </c>
      <c r="AB15" s="19"/>
    </row>
    <row r="16" spans="1:28">
      <c r="A16" s="19"/>
      <c r="B16" s="19" t="s">
        <v>103</v>
      </c>
      <c r="C16" s="20">
        <v>-419.6257302252759</v>
      </c>
      <c r="D16" s="20">
        <v>-156.54027388665509</v>
      </c>
      <c r="E16" s="20">
        <v>-121.9963201756559</v>
      </c>
      <c r="F16" s="20">
        <v>-84.953332862964942</v>
      </c>
      <c r="G16" s="20">
        <v>-56.135803299999992</v>
      </c>
      <c r="H16" s="20">
        <v>-215.011581409988</v>
      </c>
      <c r="I16" s="20">
        <v>-22.334291159988037</v>
      </c>
      <c r="J16" s="20">
        <v>-59.279138189999983</v>
      </c>
      <c r="K16" s="20">
        <v>-90.475034949999994</v>
      </c>
      <c r="L16" s="20">
        <v>-42.92311711</v>
      </c>
      <c r="M16" s="20">
        <v>-579.46781508999993</v>
      </c>
      <c r="N16" s="20">
        <v>-175</v>
      </c>
      <c r="O16" s="20">
        <v>-130</v>
      </c>
      <c r="P16" s="20">
        <v>-307</v>
      </c>
      <c r="Q16" s="20">
        <v>34</v>
      </c>
      <c r="R16" s="20">
        <v>-567</v>
      </c>
      <c r="S16" s="20">
        <v>-260</v>
      </c>
      <c r="T16" s="20">
        <v>-31</v>
      </c>
      <c r="U16" s="20">
        <v>-232</v>
      </c>
      <c r="V16" s="20">
        <v>-45</v>
      </c>
      <c r="W16" s="20">
        <v>-205</v>
      </c>
      <c r="X16" s="20">
        <v>-95</v>
      </c>
      <c r="Y16" s="20">
        <v>-203</v>
      </c>
      <c r="Z16" s="20">
        <v>-85</v>
      </c>
      <c r="AA16" s="20">
        <v>-68</v>
      </c>
      <c r="AB16" s="19"/>
    </row>
    <row r="17" spans="1:28">
      <c r="A17" s="19"/>
      <c r="B17" s="17" t="s">
        <v>104</v>
      </c>
      <c r="C17" s="21">
        <v>-9617.2581748585635</v>
      </c>
      <c r="D17" s="21">
        <v>-2861.421414578313</v>
      </c>
      <c r="E17" s="21">
        <v>-2269.8678384567152</v>
      </c>
      <c r="F17" s="21">
        <v>-2269.9603585107898</v>
      </c>
      <c r="G17" s="21">
        <v>-2216.0085633127451</v>
      </c>
      <c r="H17" s="21">
        <v>-8540.796981932268</v>
      </c>
      <c r="I17" s="18">
        <v>-2230.6993129280504</v>
      </c>
      <c r="J17" s="18">
        <v>-2114.9725928881671</v>
      </c>
      <c r="K17" s="18">
        <v>-2138.5816928465497</v>
      </c>
      <c r="L17" s="18">
        <v>-2056.5433832695007</v>
      </c>
      <c r="M17" s="18">
        <v>-8729</v>
      </c>
      <c r="N17" s="18">
        <v>-2456</v>
      </c>
      <c r="O17" s="18">
        <v>-2046</v>
      </c>
      <c r="P17" s="18">
        <v>-2305</v>
      </c>
      <c r="Q17" s="18">
        <v>-1921</v>
      </c>
      <c r="R17" s="18">
        <v>-7958</v>
      </c>
      <c r="S17" s="18">
        <v>-2248</v>
      </c>
      <c r="T17" s="18">
        <v>-1804</v>
      </c>
      <c r="U17" s="18">
        <v>-2072</v>
      </c>
      <c r="V17" s="18">
        <v>-1834</v>
      </c>
      <c r="W17" s="18">
        <v>-6813</v>
      </c>
      <c r="X17" s="18">
        <v>-1883</v>
      </c>
      <c r="Y17" s="18">
        <v>-3154</v>
      </c>
      <c r="Z17" s="18">
        <v>-3217</v>
      </c>
      <c r="AA17" s="18">
        <v>-3215</v>
      </c>
      <c r="AB17" s="19"/>
    </row>
    <row r="18" spans="1:28">
      <c r="A18" s="19"/>
      <c r="B18" s="19" t="s">
        <v>105</v>
      </c>
      <c r="C18" s="22">
        <v>-965.17743449033128</v>
      </c>
      <c r="D18" s="22">
        <v>-279.23901215033129</v>
      </c>
      <c r="E18" s="22">
        <v>-232.33681816999996</v>
      </c>
      <c r="F18" s="22">
        <v>-229.71411507000008</v>
      </c>
      <c r="G18" s="22">
        <v>-223.88748909999998</v>
      </c>
      <c r="H18" s="22">
        <v>-839.63407869000093</v>
      </c>
      <c r="I18" s="20">
        <v>-214.79056682000092</v>
      </c>
      <c r="J18" s="20">
        <v>-206.13425174999992</v>
      </c>
      <c r="K18" s="20">
        <v>-208.90148070000004</v>
      </c>
      <c r="L18" s="20">
        <v>-209.80777942</v>
      </c>
      <c r="M18" s="20">
        <v>-778.66234592000001</v>
      </c>
      <c r="N18" s="20">
        <v>-204</v>
      </c>
      <c r="O18" s="20">
        <v>-194</v>
      </c>
      <c r="P18" s="20">
        <v>-190</v>
      </c>
      <c r="Q18" s="20">
        <v>-190</v>
      </c>
      <c r="R18" s="20">
        <v>-707</v>
      </c>
      <c r="S18" s="20">
        <v>-185</v>
      </c>
      <c r="T18" s="20">
        <v>-178</v>
      </c>
      <c r="U18" s="20">
        <v>-174</v>
      </c>
      <c r="V18" s="20">
        <v>-170</v>
      </c>
      <c r="W18" s="20">
        <v>-650</v>
      </c>
      <c r="X18" s="20">
        <v>-168</v>
      </c>
      <c r="Y18" s="20">
        <v>-225</v>
      </c>
      <c r="Z18" s="20">
        <v>-239</v>
      </c>
      <c r="AA18" s="20">
        <v>-231</v>
      </c>
      <c r="AB18" s="19"/>
    </row>
    <row r="19" spans="1:28">
      <c r="A19" s="19"/>
      <c r="B19" s="17" t="s">
        <v>3</v>
      </c>
      <c r="C19" s="21">
        <v>1550.2240975684651</v>
      </c>
      <c r="D19" s="21">
        <v>519.48710853224566</v>
      </c>
      <c r="E19" s="21">
        <v>370.97134076328246</v>
      </c>
      <c r="F19" s="21">
        <v>311.62913093873192</v>
      </c>
      <c r="G19" s="21">
        <v>348.13651733420511</v>
      </c>
      <c r="H19" s="21">
        <v>2175.4960407497338</v>
      </c>
      <c r="I19" s="18">
        <v>750.86739127610247</v>
      </c>
      <c r="J19" s="18">
        <v>392.43762629715388</v>
      </c>
      <c r="K19" s="18">
        <v>750.31113922747659</v>
      </c>
      <c r="L19" s="18">
        <v>280.87988394900179</v>
      </c>
      <c r="M19" s="18">
        <v>1481.8255501775027</v>
      </c>
      <c r="N19" s="18">
        <v>532</v>
      </c>
      <c r="O19" s="18">
        <v>201</v>
      </c>
      <c r="P19" s="18">
        <v>441</v>
      </c>
      <c r="Q19" s="18">
        <v>308</v>
      </c>
      <c r="R19" s="18">
        <v>856</v>
      </c>
      <c r="S19" s="18">
        <v>268</v>
      </c>
      <c r="T19" s="18">
        <v>263</v>
      </c>
      <c r="U19" s="18">
        <v>138</v>
      </c>
      <c r="V19" s="18">
        <v>187</v>
      </c>
      <c r="W19" s="18">
        <v>1611</v>
      </c>
      <c r="X19" s="18">
        <v>598</v>
      </c>
      <c r="Y19" s="18">
        <v>226</v>
      </c>
      <c r="Z19" s="18">
        <v>407</v>
      </c>
      <c r="AA19" s="18">
        <v>686</v>
      </c>
      <c r="AB19" s="19"/>
    </row>
    <row r="20" spans="1:28">
      <c r="A20" s="19"/>
      <c r="B20" s="19" t="s">
        <v>106</v>
      </c>
      <c r="C20" s="22">
        <v>448.68241372388707</v>
      </c>
      <c r="D20" s="22">
        <v>103.64648344388696</v>
      </c>
      <c r="E20" s="22">
        <v>241.02921078000011</v>
      </c>
      <c r="F20" s="22">
        <v>68.203537310000016</v>
      </c>
      <c r="G20" s="22">
        <v>35.803182189999994</v>
      </c>
      <c r="H20" s="22">
        <v>231.21871156999998</v>
      </c>
      <c r="I20" s="20">
        <v>104.25386899999998</v>
      </c>
      <c r="J20" s="20">
        <v>47.870154219999989</v>
      </c>
      <c r="K20" s="20">
        <v>38.710652000000032</v>
      </c>
      <c r="L20" s="20">
        <v>40.384036349999995</v>
      </c>
      <c r="M20" s="20">
        <v>181.17739581697509</v>
      </c>
      <c r="N20" s="20">
        <v>46</v>
      </c>
      <c r="O20" s="20">
        <v>37</v>
      </c>
      <c r="P20" s="20">
        <v>41</v>
      </c>
      <c r="Q20" s="20">
        <v>58</v>
      </c>
      <c r="R20" s="20">
        <v>231</v>
      </c>
      <c r="S20" s="20">
        <v>63</v>
      </c>
      <c r="T20" s="20">
        <v>55</v>
      </c>
      <c r="U20" s="20">
        <v>49</v>
      </c>
      <c r="V20" s="20">
        <v>64</v>
      </c>
      <c r="W20" s="20">
        <v>354</v>
      </c>
      <c r="X20" s="20">
        <v>66</v>
      </c>
      <c r="Y20" s="20">
        <v>168</v>
      </c>
      <c r="Z20" s="20">
        <v>234</v>
      </c>
      <c r="AA20" s="20">
        <v>216</v>
      </c>
      <c r="AB20" s="19"/>
    </row>
    <row r="21" spans="1:28">
      <c r="A21" s="19"/>
      <c r="B21" s="19" t="s">
        <v>107</v>
      </c>
      <c r="C21" s="22">
        <v>-1001.8514662537564</v>
      </c>
      <c r="D21" s="22">
        <v>-364.11473217153133</v>
      </c>
      <c r="E21" s="22">
        <v>-246.67408559632503</v>
      </c>
      <c r="F21" s="22">
        <v>-212.03976364010006</v>
      </c>
      <c r="G21" s="22">
        <v>-179.02288484579992</v>
      </c>
      <c r="H21" s="22">
        <v>-704.69284888282255</v>
      </c>
      <c r="I21" s="20">
        <v>-163.81900476902263</v>
      </c>
      <c r="J21" s="20">
        <v>-182.62747836842499</v>
      </c>
      <c r="K21" s="20">
        <v>-186.24646760092492</v>
      </c>
      <c r="L21" s="20">
        <v>-171.99989814445001</v>
      </c>
      <c r="M21" s="20">
        <v>-911.00521454904504</v>
      </c>
      <c r="N21" s="20">
        <v>-252</v>
      </c>
      <c r="O21" s="20">
        <v>-191</v>
      </c>
      <c r="P21" s="20">
        <v>-229</v>
      </c>
      <c r="Q21" s="20">
        <v>-240</v>
      </c>
      <c r="R21" s="20">
        <v>-1134</v>
      </c>
      <c r="S21" s="20">
        <v>-314</v>
      </c>
      <c r="T21" s="20">
        <v>-291</v>
      </c>
      <c r="U21" s="20">
        <v>-286</v>
      </c>
      <c r="V21" s="20">
        <v>-243</v>
      </c>
      <c r="W21" s="20">
        <v>-1121</v>
      </c>
      <c r="X21" s="20">
        <v>-302</v>
      </c>
      <c r="Y21" s="20">
        <v>-513</v>
      </c>
      <c r="Z21" s="20">
        <v>-650</v>
      </c>
      <c r="AA21" s="20">
        <v>-497</v>
      </c>
      <c r="AB21" s="19"/>
    </row>
    <row r="22" spans="1:28">
      <c r="A22" s="19"/>
      <c r="B22" s="17" t="s">
        <v>108</v>
      </c>
      <c r="C22" s="21">
        <v>-553.1690525298693</v>
      </c>
      <c r="D22" s="21">
        <v>-260.46824872764438</v>
      </c>
      <c r="E22" s="21">
        <v>-5.6448748163249149</v>
      </c>
      <c r="F22" s="21">
        <v>-143.83622633010006</v>
      </c>
      <c r="G22" s="21">
        <v>-143.21970265579992</v>
      </c>
      <c r="H22" s="21">
        <v>-473.47413731282256</v>
      </c>
      <c r="I22" s="18">
        <v>-59.565135769022646</v>
      </c>
      <c r="J22" s="18">
        <v>-134.757324148425</v>
      </c>
      <c r="K22" s="18">
        <v>-147.53581560092488</v>
      </c>
      <c r="L22" s="18">
        <v>-131.61586179445001</v>
      </c>
      <c r="M22" s="18">
        <v>-729.82781873207</v>
      </c>
      <c r="N22" s="18">
        <v>-206</v>
      </c>
      <c r="O22" s="18">
        <v>-154</v>
      </c>
      <c r="P22" s="18">
        <v>-188</v>
      </c>
      <c r="Q22" s="18">
        <v>-182</v>
      </c>
      <c r="R22" s="18">
        <v>-903</v>
      </c>
      <c r="S22" s="18">
        <v>-251</v>
      </c>
      <c r="T22" s="18">
        <v>-236</v>
      </c>
      <c r="U22" s="18">
        <v>-237</v>
      </c>
      <c r="V22" s="18">
        <v>-179</v>
      </c>
      <c r="W22" s="18">
        <v>-768</v>
      </c>
      <c r="X22" s="18">
        <v>-236</v>
      </c>
      <c r="Y22" s="18">
        <v>-345</v>
      </c>
      <c r="Z22" s="18">
        <v>-416</v>
      </c>
      <c r="AA22" s="18">
        <v>-281</v>
      </c>
      <c r="AB22" s="19"/>
    </row>
    <row r="23" spans="1:28">
      <c r="A23" s="19"/>
      <c r="B23" s="17" t="s">
        <v>109</v>
      </c>
      <c r="C23" s="21">
        <v>997.05504503859515</v>
      </c>
      <c r="D23" s="21">
        <v>259.01885980460128</v>
      </c>
      <c r="E23" s="21">
        <v>365.32646594695757</v>
      </c>
      <c r="F23" s="21">
        <v>167.79290460863101</v>
      </c>
      <c r="G23" s="21">
        <v>204.91681467840519</v>
      </c>
      <c r="H23" s="21">
        <v>1702.0219034369111</v>
      </c>
      <c r="I23" s="18">
        <v>691.30225550707985</v>
      </c>
      <c r="J23" s="18">
        <v>257.68030214872886</v>
      </c>
      <c r="K23" s="18">
        <v>602.77532362655154</v>
      </c>
      <c r="L23" s="18">
        <v>149.26402215455178</v>
      </c>
      <c r="M23" s="18">
        <v>751.99773144543269</v>
      </c>
      <c r="N23" s="18">
        <v>326</v>
      </c>
      <c r="O23" s="18">
        <v>47</v>
      </c>
      <c r="P23" s="18">
        <v>253</v>
      </c>
      <c r="Q23" s="18">
        <v>126</v>
      </c>
      <c r="R23" s="18">
        <v>-47</v>
      </c>
      <c r="S23" s="18">
        <v>17</v>
      </c>
      <c r="T23" s="18">
        <v>26</v>
      </c>
      <c r="U23" s="18">
        <v>-99</v>
      </c>
      <c r="V23" s="18">
        <v>9</v>
      </c>
      <c r="W23" s="18">
        <v>844</v>
      </c>
      <c r="X23" s="18">
        <v>362</v>
      </c>
      <c r="Y23" s="18">
        <v>-119</v>
      </c>
      <c r="Z23" s="18">
        <v>-9</v>
      </c>
      <c r="AA23" s="18">
        <v>405</v>
      </c>
      <c r="AB23" s="19"/>
    </row>
    <row r="24" spans="1:28">
      <c r="A24" s="19"/>
      <c r="B24" s="19" t="s">
        <v>110</v>
      </c>
      <c r="C24" s="22">
        <v>-345.09527143361055</v>
      </c>
      <c r="D24" s="22">
        <v>-106.82273637899408</v>
      </c>
      <c r="E24" s="22">
        <v>-140.43467779218622</v>
      </c>
      <c r="F24" s="22">
        <v>-69.050122126089249</v>
      </c>
      <c r="G24" s="22">
        <v>-28.787735136340999</v>
      </c>
      <c r="H24" s="22">
        <v>-448.09347132449966</v>
      </c>
      <c r="I24" s="20">
        <v>-164.71182795356216</v>
      </c>
      <c r="J24" s="20">
        <v>-70.125973363575056</v>
      </c>
      <c r="K24" s="20">
        <v>-172.16855311822496</v>
      </c>
      <c r="L24" s="20">
        <v>-41.087116889137505</v>
      </c>
      <c r="M24" s="20">
        <v>-297.96529924775501</v>
      </c>
      <c r="N24" s="20">
        <v>-119</v>
      </c>
      <c r="O24" s="20">
        <v>-37</v>
      </c>
      <c r="P24" s="20">
        <v>-93</v>
      </c>
      <c r="Q24" s="20">
        <v>-49</v>
      </c>
      <c r="R24" s="20">
        <v>-25</v>
      </c>
      <c r="S24" s="20">
        <v>-25</v>
      </c>
      <c r="T24" s="20">
        <v>-14</v>
      </c>
      <c r="U24" s="20">
        <v>14</v>
      </c>
      <c r="V24" s="20">
        <v>0</v>
      </c>
      <c r="W24" s="20">
        <v>-229</v>
      </c>
      <c r="X24" s="20">
        <v>-105</v>
      </c>
      <c r="Y24" s="20">
        <v>63</v>
      </c>
      <c r="Z24" s="20">
        <v>-4</v>
      </c>
      <c r="AA24" s="20">
        <v>-153</v>
      </c>
      <c r="AB24" s="19"/>
    </row>
    <row r="25" spans="1:28">
      <c r="A25" s="19"/>
      <c r="B25" s="19" t="s">
        <v>111</v>
      </c>
      <c r="C25" s="22">
        <v>651.95977360498455</v>
      </c>
      <c r="D25" s="22">
        <v>152.1961234256072</v>
      </c>
      <c r="E25" s="22">
        <v>224.89178815477135</v>
      </c>
      <c r="F25" s="22">
        <v>98.742782482541756</v>
      </c>
      <c r="G25" s="22">
        <v>176.12907954206418</v>
      </c>
      <c r="H25" s="22">
        <v>1253.9284321124114</v>
      </c>
      <c r="I25" s="20">
        <v>526.59042755351766</v>
      </c>
      <c r="J25" s="20">
        <v>187.55432878515381</v>
      </c>
      <c r="K25" s="20">
        <v>430.60677050832658</v>
      </c>
      <c r="L25" s="20">
        <v>108.17690526541428</v>
      </c>
      <c r="M25" s="20">
        <v>454.03243219767762</v>
      </c>
      <c r="N25" s="20">
        <v>207</v>
      </c>
      <c r="O25" s="20">
        <v>10</v>
      </c>
      <c r="P25" s="20">
        <v>160</v>
      </c>
      <c r="Q25" s="20">
        <v>77</v>
      </c>
      <c r="R25" s="20">
        <v>-71</v>
      </c>
      <c r="S25" s="20">
        <v>-8</v>
      </c>
      <c r="T25" s="20">
        <v>12</v>
      </c>
      <c r="U25" s="20">
        <v>-85</v>
      </c>
      <c r="V25" s="20">
        <v>9</v>
      </c>
      <c r="W25" s="20">
        <v>615</v>
      </c>
      <c r="X25" s="20">
        <v>256</v>
      </c>
      <c r="Y25" s="20">
        <v>-56</v>
      </c>
      <c r="Z25" s="20">
        <v>-13</v>
      </c>
      <c r="AA25" s="20">
        <v>252</v>
      </c>
      <c r="AB25" s="19"/>
    </row>
    <row r="26" spans="1:28">
      <c r="A26" s="19"/>
      <c r="B26" s="19" t="s">
        <v>112</v>
      </c>
      <c r="C26" s="22">
        <v>217.15468022901237</v>
      </c>
      <c r="D26" s="22">
        <v>-9.8535216152095391</v>
      </c>
      <c r="E26" s="22">
        <v>-25.001001016205336</v>
      </c>
      <c r="F26" s="22">
        <v>266.64805818119487</v>
      </c>
      <c r="G26" s="22">
        <v>-14.638855320767631</v>
      </c>
      <c r="H26" s="22">
        <v>-74.906039235355706</v>
      </c>
      <c r="I26" s="20">
        <v>-237.4216224070089</v>
      </c>
      <c r="J26" s="20">
        <v>-49.895332905220457</v>
      </c>
      <c r="K26" s="20">
        <v>95.073334975147574</v>
      </c>
      <c r="L26" s="20">
        <v>117.33758110172607</v>
      </c>
      <c r="M26" s="20">
        <v>355.6491064143737</v>
      </c>
      <c r="N26" s="20">
        <v>178</v>
      </c>
      <c r="O26" s="20">
        <v>90</v>
      </c>
      <c r="P26" s="20">
        <v>-45</v>
      </c>
      <c r="Q26" s="20">
        <v>132</v>
      </c>
      <c r="R26" s="20">
        <v>-1005</v>
      </c>
      <c r="S26" s="20">
        <v>-22</v>
      </c>
      <c r="T26" s="20">
        <v>-320</v>
      </c>
      <c r="U26" s="20">
        <v>-498</v>
      </c>
      <c r="V26" s="20">
        <v>-165</v>
      </c>
      <c r="W26" s="20">
        <v>-891</v>
      </c>
      <c r="X26" s="20">
        <v>-640</v>
      </c>
      <c r="Y26" s="20">
        <v>-74</v>
      </c>
      <c r="Z26" s="20">
        <v>0</v>
      </c>
      <c r="AA26" s="20">
        <v>0</v>
      </c>
      <c r="AB26" s="19"/>
    </row>
    <row r="27" spans="1:28">
      <c r="A27" s="19"/>
      <c r="B27" s="17" t="s">
        <v>113</v>
      </c>
      <c r="C27" s="21">
        <v>869.11445383399678</v>
      </c>
      <c r="D27" s="21">
        <v>142.34260181039767</v>
      </c>
      <c r="E27" s="21">
        <v>199.890787138566</v>
      </c>
      <c r="F27" s="21">
        <v>365.39084066373658</v>
      </c>
      <c r="G27" s="21">
        <v>161.49022422129656</v>
      </c>
      <c r="H27" s="21">
        <v>1179.0223928770556</v>
      </c>
      <c r="I27" s="18">
        <v>289.16880514650876</v>
      </c>
      <c r="J27" s="18">
        <v>137.65899587993334</v>
      </c>
      <c r="K27" s="18">
        <v>525.68010548347422</v>
      </c>
      <c r="L27" s="18">
        <v>225.51448636714036</v>
      </c>
      <c r="M27" s="18">
        <v>809.68153861205133</v>
      </c>
      <c r="N27" s="18">
        <v>385</v>
      </c>
      <c r="O27" s="18">
        <v>100</v>
      </c>
      <c r="P27" s="18">
        <v>115</v>
      </c>
      <c r="Q27" s="18">
        <v>209</v>
      </c>
      <c r="R27" s="18">
        <v>-1077</v>
      </c>
      <c r="S27" s="18">
        <v>-29</v>
      </c>
      <c r="T27" s="18">
        <v>-308</v>
      </c>
      <c r="U27" s="18">
        <v>-583</v>
      </c>
      <c r="V27" s="18">
        <v>-157</v>
      </c>
      <c r="W27" s="18">
        <v>-276</v>
      </c>
      <c r="X27" s="18">
        <v>-384</v>
      </c>
      <c r="Y27" s="18">
        <v>-130</v>
      </c>
      <c r="Z27" s="18">
        <v>-13</v>
      </c>
      <c r="AA27" s="18">
        <v>252</v>
      </c>
      <c r="AB27" s="19"/>
    </row>
    <row r="28" spans="1:28">
      <c r="A28" s="19"/>
      <c r="B28" s="17" t="s">
        <v>114</v>
      </c>
      <c r="C28" s="21">
        <v>-42.260425415397648</v>
      </c>
      <c r="D28" s="21">
        <v>13.223481759528235</v>
      </c>
      <c r="E28" s="21">
        <v>-0.42466736433338781</v>
      </c>
      <c r="F28" s="21">
        <v>-66.150407658466861</v>
      </c>
      <c r="G28" s="21">
        <v>11.09116784787437</v>
      </c>
      <c r="H28" s="21">
        <v>-14.387475999097932</v>
      </c>
      <c r="I28" s="18">
        <v>-124.74977673965334</v>
      </c>
      <c r="J28" s="18">
        <v>-12.935833823400131</v>
      </c>
      <c r="K28" s="18">
        <v>47.790382067670166</v>
      </c>
      <c r="L28" s="18">
        <v>75.507752496285377</v>
      </c>
      <c r="M28" s="18">
        <v>230.45119346546636</v>
      </c>
      <c r="N28" s="18">
        <v>102</v>
      </c>
      <c r="O28" s="18">
        <v>57</v>
      </c>
      <c r="P28" s="18">
        <v>-17</v>
      </c>
      <c r="Q28" s="18">
        <v>88</v>
      </c>
      <c r="R28" s="18">
        <v>-594</v>
      </c>
      <c r="S28" s="18">
        <v>8</v>
      </c>
      <c r="T28" s="18">
        <v>-189</v>
      </c>
      <c r="U28" s="18">
        <v>-306</v>
      </c>
      <c r="V28" s="18">
        <v>-108</v>
      </c>
      <c r="W28" s="18">
        <v>-540</v>
      </c>
      <c r="X28" s="18">
        <v>-393</v>
      </c>
      <c r="Y28" s="18">
        <v>-52</v>
      </c>
      <c r="Z28" s="18">
        <v>-80</v>
      </c>
      <c r="AA28" s="18">
        <v>60</v>
      </c>
      <c r="AB28" s="19"/>
    </row>
    <row r="29" spans="1:28" ht="15">
      <c r="A29" s="19"/>
      <c r="B29" s="17" t="s">
        <v>159</v>
      </c>
      <c r="C29" s="21">
        <v>911.37487924939001</v>
      </c>
      <c r="D29" s="21">
        <v>129.11912005086558</v>
      </c>
      <c r="E29" s="21">
        <v>200.31545450289826</v>
      </c>
      <c r="F29" s="21">
        <v>431.54124832220373</v>
      </c>
      <c r="G29" s="21">
        <v>150.3990563734225</v>
      </c>
      <c r="H29" s="21">
        <v>1191.4098688761549</v>
      </c>
      <c r="I29" s="18">
        <v>412.91858188615947</v>
      </c>
      <c r="J29" s="18">
        <v>178.01442896439673</v>
      </c>
      <c r="K29" s="18">
        <v>477.88972341580376</v>
      </c>
      <c r="L29" s="18">
        <v>150.00673387085402</v>
      </c>
      <c r="M29" s="18">
        <v>579.10855389371329</v>
      </c>
      <c r="N29" s="18">
        <v>282</v>
      </c>
      <c r="O29" s="18">
        <v>44</v>
      </c>
      <c r="P29" s="18">
        <v>133</v>
      </c>
      <c r="Q29" s="18">
        <v>121</v>
      </c>
      <c r="R29" s="18">
        <v>-482</v>
      </c>
      <c r="S29" s="18">
        <v>-38</v>
      </c>
      <c r="T29" s="18">
        <v>-119</v>
      </c>
      <c r="U29" s="18">
        <v>-277</v>
      </c>
      <c r="V29" s="18">
        <v>-49</v>
      </c>
      <c r="W29" s="18">
        <v>264</v>
      </c>
      <c r="X29" s="18">
        <v>9</v>
      </c>
      <c r="Y29" s="18">
        <v>-10</v>
      </c>
      <c r="Z29" s="18">
        <v>66</v>
      </c>
      <c r="AA29" s="18">
        <v>192</v>
      </c>
      <c r="AB29" s="19"/>
    </row>
    <row r="30" spans="1:28">
      <c r="A30" s="19"/>
      <c r="B30" s="19" t="s">
        <v>4</v>
      </c>
      <c r="C30" s="20">
        <v>-55.006404683834205</v>
      </c>
      <c r="D30" s="20">
        <v>0.47750249109167547</v>
      </c>
      <c r="E30" s="20">
        <v>-0.42466736433338781</v>
      </c>
      <c r="F30" s="20">
        <v>-66.150407658466861</v>
      </c>
      <c r="G30" s="20">
        <v>11.09116784787437</v>
      </c>
      <c r="H30" s="20">
        <v>-14.387475999097932</v>
      </c>
      <c r="I30" s="29">
        <v>-124.74977673965334</v>
      </c>
      <c r="J30" s="29">
        <v>-12.935833823400131</v>
      </c>
      <c r="K30" s="29">
        <v>47.790382067670166</v>
      </c>
      <c r="L30" s="29">
        <v>75.507752496285377</v>
      </c>
      <c r="M30" s="20">
        <v>230.45119346546636</v>
      </c>
      <c r="N30" s="20">
        <v>102</v>
      </c>
      <c r="O30" s="20">
        <v>57</v>
      </c>
      <c r="P30" s="20">
        <v>-18</v>
      </c>
      <c r="Q30" s="20">
        <v>89</v>
      </c>
      <c r="R30" s="20">
        <v>-594</v>
      </c>
      <c r="S30" s="20">
        <v>8</v>
      </c>
      <c r="T30" s="20">
        <v>-189</v>
      </c>
      <c r="U30" s="20">
        <v>-306</v>
      </c>
      <c r="V30" s="20">
        <v>-108</v>
      </c>
      <c r="W30" s="20">
        <v>-540</v>
      </c>
      <c r="X30" s="20">
        <v>-393</v>
      </c>
      <c r="Y30" s="20">
        <v>483</v>
      </c>
      <c r="Z30" s="20" t="s">
        <v>46</v>
      </c>
      <c r="AA30" s="20" t="s">
        <v>46</v>
      </c>
      <c r="AB30" s="19"/>
    </row>
    <row r="31" spans="1:28" ht="15">
      <c r="A31" s="19"/>
      <c r="B31" s="19" t="s">
        <v>15</v>
      </c>
      <c r="C31" s="20">
        <v>272.16108491284655</v>
      </c>
      <c r="D31" s="20">
        <v>-10.331024106301214</v>
      </c>
      <c r="E31" s="20">
        <v>-24.576333651871956</v>
      </c>
      <c r="F31" s="20">
        <v>332.79846583966173</v>
      </c>
      <c r="G31" s="20">
        <v>-25.730023168641999</v>
      </c>
      <c r="H31" s="20">
        <v>-60.515235699568791</v>
      </c>
      <c r="I31" s="29">
        <v>-112.66851813066657</v>
      </c>
      <c r="J31" s="29">
        <v>-36.959499081820326</v>
      </c>
      <c r="K31" s="29">
        <v>47.282952907477394</v>
      </c>
      <c r="L31" s="29">
        <v>41.829828605440696</v>
      </c>
      <c r="M31" s="20">
        <v>125</v>
      </c>
      <c r="N31" s="20">
        <v>75</v>
      </c>
      <c r="O31" s="20">
        <v>34</v>
      </c>
      <c r="P31" s="20">
        <v>-27</v>
      </c>
      <c r="Q31" s="20">
        <v>43</v>
      </c>
      <c r="R31" s="20">
        <v>-411</v>
      </c>
      <c r="S31" s="20">
        <v>-30</v>
      </c>
      <c r="T31" s="20">
        <v>-131</v>
      </c>
      <c r="U31" s="20">
        <v>-192</v>
      </c>
      <c r="V31" s="20">
        <v>-57</v>
      </c>
      <c r="W31" s="20">
        <v>-351</v>
      </c>
      <c r="X31" s="20">
        <v>-247</v>
      </c>
      <c r="Y31" s="20">
        <v>-52</v>
      </c>
      <c r="Z31" s="20" t="s">
        <v>46</v>
      </c>
      <c r="AA31" s="20" t="s">
        <v>46</v>
      </c>
      <c r="AB31" s="19"/>
    </row>
    <row r="32" spans="1:28">
      <c r="A32" s="19"/>
      <c r="B32" s="17" t="s">
        <v>5</v>
      </c>
      <c r="C32" s="18">
        <v>2569.4865749359983</v>
      </c>
      <c r="D32" s="18">
        <v>815.74997247977865</v>
      </c>
      <c r="E32" s="18">
        <v>615.4724085132824</v>
      </c>
      <c r="F32" s="18">
        <v>554.01831554873195</v>
      </c>
      <c r="G32" s="18">
        <v>584.24587839420508</v>
      </c>
      <c r="H32" s="18">
        <v>3062.9829693597349</v>
      </c>
      <c r="I32" s="18">
        <v>976.79445243610337</v>
      </c>
      <c r="J32" s="18">
        <v>610.52833254715381</v>
      </c>
      <c r="K32" s="18">
        <v>971.51520465747672</v>
      </c>
      <c r="L32" s="18">
        <v>503.14497971900181</v>
      </c>
      <c r="M32" s="18">
        <v>2314.4878960975029</v>
      </c>
      <c r="N32" s="18">
        <v>751</v>
      </c>
      <c r="O32" s="18">
        <v>409</v>
      </c>
      <c r="P32" s="18">
        <v>645</v>
      </c>
      <c r="Q32" s="18">
        <v>510</v>
      </c>
      <c r="R32" s="18">
        <v>1618</v>
      </c>
      <c r="S32" s="18">
        <v>467</v>
      </c>
      <c r="T32" s="18">
        <v>454</v>
      </c>
      <c r="U32" s="18">
        <v>326</v>
      </c>
      <c r="V32" s="18">
        <v>371</v>
      </c>
      <c r="W32" s="18">
        <v>2319</v>
      </c>
      <c r="X32" s="18">
        <v>781</v>
      </c>
      <c r="Y32" s="18">
        <v>483</v>
      </c>
      <c r="Z32" s="18">
        <v>683</v>
      </c>
      <c r="AA32" s="18">
        <v>949</v>
      </c>
      <c r="AB32" s="19"/>
    </row>
    <row r="33" spans="1:28">
      <c r="A33" s="19"/>
      <c r="B33" s="17" t="s">
        <v>6</v>
      </c>
      <c r="C33" s="18">
        <v>2989.112305161274</v>
      </c>
      <c r="D33" s="18">
        <v>972.29024636643373</v>
      </c>
      <c r="E33" s="18">
        <v>737.46872868893831</v>
      </c>
      <c r="F33" s="18">
        <v>638.97164841169683</v>
      </c>
      <c r="G33" s="18">
        <v>640.3816816942051</v>
      </c>
      <c r="H33" s="18">
        <v>3277.994550769723</v>
      </c>
      <c r="I33" s="18">
        <v>999.12874359609145</v>
      </c>
      <c r="J33" s="18">
        <v>669.80747073715384</v>
      </c>
      <c r="K33" s="18">
        <v>1061.9902396074767</v>
      </c>
      <c r="L33" s="18">
        <v>546.06809682900177</v>
      </c>
      <c r="M33" s="18">
        <v>2893.9557111875029</v>
      </c>
      <c r="N33" s="18">
        <v>926</v>
      </c>
      <c r="O33" s="18">
        <v>539</v>
      </c>
      <c r="P33" s="18">
        <v>952</v>
      </c>
      <c r="Q33" s="18">
        <v>477</v>
      </c>
      <c r="R33" s="18">
        <v>2185</v>
      </c>
      <c r="S33" s="18">
        <v>726</v>
      </c>
      <c r="T33" s="18">
        <v>485</v>
      </c>
      <c r="U33" s="18">
        <v>557</v>
      </c>
      <c r="V33" s="18">
        <v>416</v>
      </c>
      <c r="W33" s="18">
        <v>2524</v>
      </c>
      <c r="X33" s="18">
        <v>875</v>
      </c>
      <c r="Y33" s="18">
        <v>686</v>
      </c>
      <c r="Z33" s="18">
        <v>768</v>
      </c>
      <c r="AA33" s="18">
        <v>1017</v>
      </c>
      <c r="AB33" s="19"/>
    </row>
    <row r="34" spans="1:28">
      <c r="A34" s="19"/>
      <c r="B34" s="17" t="s">
        <v>7</v>
      </c>
      <c r="C34" s="18">
        <v>2989.112305161274</v>
      </c>
      <c r="D34" s="18">
        <v>972.29024636643373</v>
      </c>
      <c r="E34" s="18">
        <v>737.46872868893831</v>
      </c>
      <c r="F34" s="18">
        <v>638.97164841169683</v>
      </c>
      <c r="G34" s="18">
        <v>640.3816816942051</v>
      </c>
      <c r="H34" s="18">
        <v>2797.3113871446458</v>
      </c>
      <c r="I34" s="18">
        <v>854.44557997101424</v>
      </c>
      <c r="J34" s="18">
        <v>669.80747073715384</v>
      </c>
      <c r="K34" s="18">
        <v>648</v>
      </c>
      <c r="L34" s="18">
        <v>546.06809682900177</v>
      </c>
      <c r="M34" s="18">
        <v>2191</v>
      </c>
      <c r="N34" s="18">
        <v>576</v>
      </c>
      <c r="O34" s="18">
        <v>539</v>
      </c>
      <c r="P34" s="18">
        <v>505</v>
      </c>
      <c r="Q34" s="18">
        <v>477</v>
      </c>
      <c r="R34" s="18">
        <v>2185</v>
      </c>
      <c r="S34" s="18">
        <v>726</v>
      </c>
      <c r="T34" s="18">
        <v>485</v>
      </c>
      <c r="U34" s="18">
        <v>557</v>
      </c>
      <c r="V34" s="18">
        <v>416</v>
      </c>
      <c r="W34" s="18">
        <v>2524</v>
      </c>
      <c r="X34" s="18">
        <v>875</v>
      </c>
      <c r="Y34" s="18">
        <v>686</v>
      </c>
      <c r="Z34" s="18">
        <v>768</v>
      </c>
      <c r="AA34" s="18">
        <v>1017</v>
      </c>
      <c r="AB34" s="19"/>
    </row>
    <row r="35" spans="1:28" ht="9" customHeight="1">
      <c r="A35" s="19"/>
      <c r="B35" s="17"/>
      <c r="C35" s="17"/>
      <c r="D35" s="17"/>
      <c r="E35" s="17"/>
      <c r="F35" s="17"/>
      <c r="G35" s="30"/>
      <c r="H35" s="30"/>
      <c r="I35" s="19"/>
      <c r="J35" s="30"/>
      <c r="K35" s="30"/>
      <c r="L35" s="30"/>
      <c r="M35" s="30"/>
      <c r="N35" s="30"/>
      <c r="O35" s="36"/>
      <c r="P35" s="36"/>
      <c r="Q35" s="36"/>
      <c r="R35" s="37"/>
      <c r="S35" s="36"/>
      <c r="T35" s="36"/>
      <c r="U35" s="36"/>
      <c r="V35" s="36"/>
      <c r="W35" s="37"/>
      <c r="X35" s="36"/>
      <c r="Y35" s="36"/>
      <c r="Z35" s="36"/>
      <c r="AA35" s="37"/>
      <c r="AB35" s="19"/>
    </row>
    <row r="36" spans="1:28">
      <c r="A36" s="19"/>
      <c r="B36" s="17" t="s">
        <v>8</v>
      </c>
      <c r="C36" s="17"/>
      <c r="D36" s="17"/>
      <c r="E36" s="17"/>
      <c r="F36" s="17"/>
      <c r="G36" s="21"/>
      <c r="H36" s="18"/>
      <c r="I36" s="18"/>
      <c r="J36" s="18"/>
      <c r="K36" s="18"/>
      <c r="L36" s="18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19"/>
    </row>
    <row r="37" spans="1:28">
      <c r="A37" s="19"/>
      <c r="B37" s="17" t="s">
        <v>16</v>
      </c>
      <c r="C37" s="23">
        <v>21.422912620249164</v>
      </c>
      <c r="D37" s="23">
        <v>21.131564940569696</v>
      </c>
      <c r="E37" s="23">
        <v>21.246247599367472</v>
      </c>
      <c r="F37" s="23">
        <v>21.491047969302482</v>
      </c>
      <c r="G37" s="23">
        <v>21.937843578551096</v>
      </c>
      <c r="H37" s="23">
        <v>23.398106744553825</v>
      </c>
      <c r="I37" s="23">
        <v>22.812022394729777</v>
      </c>
      <c r="J37" s="23">
        <v>22.136585176036448</v>
      </c>
      <c r="K37" s="23">
        <v>26.308140495183292</v>
      </c>
      <c r="L37" s="23">
        <v>22.455726590523149</v>
      </c>
      <c r="M37" s="23">
        <v>24.620861684524133</v>
      </c>
      <c r="N37" s="23">
        <v>25.523581135091927</v>
      </c>
      <c r="O37" s="23">
        <v>22.376019800165</v>
      </c>
      <c r="P37" s="23">
        <v>27.534464972334238</v>
      </c>
      <c r="Q37" s="23">
        <v>22.92456406368461</v>
      </c>
      <c r="R37" s="23">
        <v>22.965214454576159</v>
      </c>
      <c r="S37" s="23">
        <v>23.006814310051109</v>
      </c>
      <c r="T37" s="23">
        <v>22.249752229930625</v>
      </c>
      <c r="U37" s="23">
        <v>24.47868515665126</v>
      </c>
      <c r="V37" s="23">
        <v>22.158171521035598</v>
      </c>
      <c r="W37" s="23">
        <v>24.396472928652077</v>
      </c>
      <c r="X37" s="23">
        <v>25.283955330724446</v>
      </c>
      <c r="Y37" s="23">
        <v>24.934292433254946</v>
      </c>
      <c r="Z37" s="23">
        <v>23.98212512413108</v>
      </c>
      <c r="AA37" s="23">
        <v>23.971688808957474</v>
      </c>
      <c r="AB37" s="19"/>
    </row>
    <row r="38" spans="1:28">
      <c r="A38" s="19"/>
      <c r="B38" s="19" t="s">
        <v>17</v>
      </c>
      <c r="C38" s="24">
        <v>14.588418081153796</v>
      </c>
      <c r="D38" s="24">
        <v>14.974870311579643</v>
      </c>
      <c r="E38" s="24">
        <v>13.886849006513312</v>
      </c>
      <c r="F38" s="24">
        <v>14.673140028483569</v>
      </c>
      <c r="G38" s="24">
        <v>14.721047072581092</v>
      </c>
      <c r="H38" s="24">
        <v>14.775369854152329</v>
      </c>
      <c r="I38" s="24">
        <v>14.084306566661645</v>
      </c>
      <c r="J38" s="24">
        <v>14.663735651721771</v>
      </c>
      <c r="K38" s="24">
        <v>15.178639388907946</v>
      </c>
      <c r="L38" s="24">
        <v>15.331017560518006</v>
      </c>
      <c r="M38" s="24">
        <v>15.744528906538802</v>
      </c>
      <c r="N38" s="24">
        <v>15.571542765787369</v>
      </c>
      <c r="O38" s="24">
        <v>15.189293244110369</v>
      </c>
      <c r="P38" s="24">
        <v>16.149301322329553</v>
      </c>
      <c r="Q38" s="24">
        <v>16.110689916603487</v>
      </c>
      <c r="R38" s="24">
        <v>15.841655811260674</v>
      </c>
      <c r="S38" s="24">
        <v>14.991482112436117</v>
      </c>
      <c r="T38" s="24">
        <v>15.490584737363728</v>
      </c>
      <c r="U38" s="24">
        <v>16.866974833076529</v>
      </c>
      <c r="V38" s="24">
        <v>16.201456310679614</v>
      </c>
      <c r="W38" s="24">
        <v>15.920210764019572</v>
      </c>
      <c r="X38" s="24">
        <v>15.27154719862556</v>
      </c>
      <c r="Y38" s="24">
        <v>17.941624014386498</v>
      </c>
      <c r="Z38" s="24">
        <v>17.192154915590862</v>
      </c>
      <c r="AA38" s="24">
        <v>15.756802227765853</v>
      </c>
      <c r="AB38" s="19"/>
    </row>
    <row r="39" spans="1:28">
      <c r="A39" s="19"/>
      <c r="B39" s="19" t="s">
        <v>18</v>
      </c>
      <c r="C39" s="24">
        <v>1.6460728757444574</v>
      </c>
      <c r="D39" s="24">
        <v>0.70698511454632673</v>
      </c>
      <c r="E39" s="24">
        <v>2.0767498162625939</v>
      </c>
      <c r="F39" s="24">
        <v>1.9675334171926451</v>
      </c>
      <c r="G39" s="24">
        <v>2.1367935174248176</v>
      </c>
      <c r="H39" s="24">
        <v>2.1396226261043823</v>
      </c>
      <c r="I39" s="24">
        <v>2.2478397913683565</v>
      </c>
      <c r="J39" s="24">
        <v>2.0430019107866322</v>
      </c>
      <c r="K39" s="24">
        <v>2.1223370161426591</v>
      </c>
      <c r="L39" s="24">
        <v>2.1283054090032665</v>
      </c>
      <c r="M39" s="24">
        <v>2.3164078798238363</v>
      </c>
      <c r="N39" s="24">
        <v>2.3820943245403678</v>
      </c>
      <c r="O39" s="24">
        <v>2.2641855348794571</v>
      </c>
      <c r="P39" s="24">
        <v>2.3070430460470788</v>
      </c>
      <c r="Q39" s="24">
        <v>2.3028809704321458</v>
      </c>
      <c r="R39" s="24">
        <v>2.1324841993535002</v>
      </c>
      <c r="S39" s="24">
        <v>1.9676320272572403</v>
      </c>
      <c r="T39" s="24">
        <v>2.22001982160555</v>
      </c>
      <c r="U39" s="24">
        <v>2.2496147919876734</v>
      </c>
      <c r="V39" s="24">
        <v>2.1237864077669903</v>
      </c>
      <c r="W39" s="24">
        <v>2.0592504973385664</v>
      </c>
      <c r="X39" s="24">
        <v>1.9853011358213231</v>
      </c>
      <c r="Y39" s="24">
        <v>2.6213860838290222</v>
      </c>
      <c r="Z39" s="24">
        <v>2.4577954319761668</v>
      </c>
      <c r="AA39" s="24">
        <v>2.662876370598132</v>
      </c>
      <c r="AB39" s="19"/>
    </row>
    <row r="40" spans="1:28">
      <c r="A40" s="19"/>
      <c r="B40" s="19" t="s">
        <v>19</v>
      </c>
      <c r="C40" s="24">
        <v>16.234490956898252</v>
      </c>
      <c r="D40" s="24">
        <v>15.681855426125971</v>
      </c>
      <c r="E40" s="24">
        <v>15.963598822775907</v>
      </c>
      <c r="F40" s="24">
        <v>16.640673445676214</v>
      </c>
      <c r="G40" s="24">
        <v>16.857840590005907</v>
      </c>
      <c r="H40" s="24">
        <v>16.914992480256714</v>
      </c>
      <c r="I40" s="24">
        <v>16.332146358030002</v>
      </c>
      <c r="J40" s="24">
        <v>16.706737562508405</v>
      </c>
      <c r="K40" s="24">
        <v>17.300976405050605</v>
      </c>
      <c r="L40" s="24">
        <v>17.459322969521274</v>
      </c>
      <c r="M40" s="24">
        <v>18.060936786362635</v>
      </c>
      <c r="N40" s="24">
        <v>17.945643485211832</v>
      </c>
      <c r="O40" s="24">
        <v>17.453478778989826</v>
      </c>
      <c r="P40" s="24">
        <v>18.465722592141049</v>
      </c>
      <c r="Q40" s="24">
        <v>18.413570887035632</v>
      </c>
      <c r="R40" s="24">
        <v>17.974140010614175</v>
      </c>
      <c r="S40" s="24">
        <v>16.959114139693359</v>
      </c>
      <c r="T40" s="24">
        <v>17.710604558969276</v>
      </c>
      <c r="U40" s="24">
        <v>19.116589625064201</v>
      </c>
      <c r="V40" s="24">
        <v>18.325242718446603</v>
      </c>
      <c r="W40" s="24">
        <v>17.982149577934297</v>
      </c>
      <c r="X40" s="24">
        <v>17.266393051446023</v>
      </c>
      <c r="Y40" s="24">
        <v>20.563010098215521</v>
      </c>
      <c r="Z40" s="24">
        <v>19.656156901688181</v>
      </c>
      <c r="AA40" s="24">
        <v>18.419678598363983</v>
      </c>
      <c r="AB40" s="19"/>
    </row>
    <row r="41" spans="1:28">
      <c r="A41" s="19"/>
      <c r="B41" s="19" t="s">
        <v>20</v>
      </c>
      <c r="C41" s="24">
        <v>5.9774098364091515E-3</v>
      </c>
      <c r="D41" s="24">
        <v>6.5443538244562088E-2</v>
      </c>
      <c r="E41" s="24">
        <v>8.0753452188451272E-2</v>
      </c>
      <c r="F41" s="24">
        <v>6.2641957885804039E-2</v>
      </c>
      <c r="G41" s="24">
        <v>0.13728036836713017</v>
      </c>
      <c r="H41" s="24">
        <v>5.7183165196289944E-2</v>
      </c>
      <c r="I41" s="24">
        <v>0.57130735889977269</v>
      </c>
      <c r="J41" s="24">
        <v>6.3222813361646701E-2</v>
      </c>
      <c r="K41" s="24">
        <v>9.2650241778746478E-2</v>
      </c>
      <c r="L41" s="24">
        <v>0.29222972676279424</v>
      </c>
      <c r="M41" s="24">
        <v>0.19716173288950345</v>
      </c>
      <c r="N41" s="24">
        <v>0.28776978417266186</v>
      </c>
      <c r="O41" s="24">
        <v>0.11000091667430562</v>
      </c>
      <c r="P41" s="24">
        <v>0.27196848916815153</v>
      </c>
      <c r="Q41" s="24">
        <v>0.11372251705837756</v>
      </c>
      <c r="R41" s="24">
        <v>0.14473874656245478</v>
      </c>
      <c r="S41" s="24">
        <v>1.7035775127768313E-2</v>
      </c>
      <c r="T41" s="24">
        <v>0.13875123885034688</v>
      </c>
      <c r="U41" s="24">
        <v>0.21571648690292758</v>
      </c>
      <c r="V41" s="24">
        <v>0.23260517799352753</v>
      </c>
      <c r="W41" s="24">
        <v>0.21775364266896072</v>
      </c>
      <c r="X41" s="24">
        <v>0.19089433998281952</v>
      </c>
      <c r="Y41" s="24">
        <v>0.15216489140960021</v>
      </c>
      <c r="Z41" s="24">
        <v>0.21102284011916583</v>
      </c>
      <c r="AA41" s="24">
        <v>0.16244126008006032</v>
      </c>
      <c r="AB41" s="19"/>
    </row>
    <row r="42" spans="1:28">
      <c r="A42" s="19"/>
      <c r="B42" s="19" t="s">
        <v>21</v>
      </c>
      <c r="C42" s="24">
        <v>0.74094267613052456</v>
      </c>
      <c r="D42" s="24">
        <v>0.90377257517151777</v>
      </c>
      <c r="E42" s="24">
        <v>0.90212504455635267</v>
      </c>
      <c r="F42" s="24">
        <v>0.64942688821477745</v>
      </c>
      <c r="G42" s="24">
        <v>0.44170878249944079</v>
      </c>
      <c r="H42" s="24">
        <v>0.43534922719864894</v>
      </c>
      <c r="I42" s="24">
        <v>0.15939718464225847</v>
      </c>
      <c r="J42" s="24">
        <v>0.48358805457596188</v>
      </c>
      <c r="K42" s="24">
        <v>0.76836280606369878</v>
      </c>
      <c r="L42" s="24">
        <v>0.37839903981507822</v>
      </c>
      <c r="M42" s="24">
        <v>1.2982654816731638</v>
      </c>
      <c r="N42" s="24">
        <v>1.3988808952837728</v>
      </c>
      <c r="O42" s="24">
        <v>1.1916765973049777</v>
      </c>
      <c r="P42" s="24">
        <v>2.8791146956766389</v>
      </c>
      <c r="Q42" s="24">
        <v>0.32221379833206976</v>
      </c>
      <c r="R42" s="24">
        <v>1.3677811550151975</v>
      </c>
      <c r="S42" s="24">
        <v>2.2146507666098807</v>
      </c>
      <c r="T42" s="24">
        <v>0.30723488602576809</v>
      </c>
      <c r="U42" s="24">
        <v>2.3831535695942474</v>
      </c>
      <c r="V42" s="24">
        <v>0.45509708737864074</v>
      </c>
      <c r="W42" s="24">
        <v>0.55110489811280172</v>
      </c>
      <c r="X42" s="24">
        <v>0.90674811491839258</v>
      </c>
      <c r="Y42" s="24">
        <v>1.4040669525522202</v>
      </c>
      <c r="Z42" s="24">
        <v>0.52755710029791458</v>
      </c>
      <c r="AA42" s="24">
        <v>0.39450020305157507</v>
      </c>
      <c r="AB42" s="19"/>
    </row>
    <row r="43" spans="1:28">
      <c r="A43" s="19"/>
      <c r="B43" s="17" t="s">
        <v>22</v>
      </c>
      <c r="C43" s="23">
        <v>16.981411042865187</v>
      </c>
      <c r="D43" s="23">
        <v>16.520184463052924</v>
      </c>
      <c r="E43" s="23">
        <v>16.78497041514381</v>
      </c>
      <c r="F43" s="23">
        <v>17.352742291776792</v>
      </c>
      <c r="G43" s="23">
        <v>17.436829740872483</v>
      </c>
      <c r="H43" s="23">
        <v>17.293158542259071</v>
      </c>
      <c r="I43" s="23">
        <v>15.920236183772484</v>
      </c>
      <c r="J43" s="23">
        <v>17.253548430446013</v>
      </c>
      <c r="K43" s="23">
        <v>18.161989452893053</v>
      </c>
      <c r="L43" s="23">
        <v>18.129951736099148</v>
      </c>
      <c r="M43" s="23">
        <v>19.556840077071293</v>
      </c>
      <c r="N43" s="23">
        <v>19.632294164668266</v>
      </c>
      <c r="O43" s="23">
        <v>18.755156292969108</v>
      </c>
      <c r="P43" s="23">
        <v>21.616805776985839</v>
      </c>
      <c r="Q43" s="23">
        <v>18.205079605761938</v>
      </c>
      <c r="R43" s="23">
        <v>19.19718241906692</v>
      </c>
      <c r="S43" s="23">
        <v>19.148211243611584</v>
      </c>
      <c r="T43" s="23">
        <v>17.879088206144697</v>
      </c>
      <c r="U43" s="23">
        <v>21.284026707755523</v>
      </c>
      <c r="V43" s="23">
        <v>18.547734627831716</v>
      </c>
      <c r="W43" s="23">
        <v>18.315500833378138</v>
      </c>
      <c r="X43" s="23">
        <v>17.972702109382457</v>
      </c>
      <c r="Y43" s="23">
        <v>21.814912159358141</v>
      </c>
      <c r="Z43" s="23">
        <v>19.96648460774578</v>
      </c>
      <c r="AA43" s="23">
        <v>18.6517375413355</v>
      </c>
      <c r="AB43" s="19"/>
    </row>
    <row r="44" spans="1:28">
      <c r="A44" s="19"/>
      <c r="B44" s="19" t="s">
        <v>23</v>
      </c>
      <c r="C44" s="24">
        <v>1.7042357027728896</v>
      </c>
      <c r="D44" s="24">
        <v>1.6121637891229588</v>
      </c>
      <c r="E44" s="24">
        <v>1.7180588901526312</v>
      </c>
      <c r="F44" s="24">
        <v>1.7560526220856132</v>
      </c>
      <c r="G44" s="24">
        <v>1.7616755156903192</v>
      </c>
      <c r="H44" s="24">
        <v>1.7000667819392226</v>
      </c>
      <c r="I44" s="24">
        <v>1.5329347770015092</v>
      </c>
      <c r="J44" s="24">
        <v>1.6816044367202034</v>
      </c>
      <c r="K44" s="24">
        <v>1.7741040718052097</v>
      </c>
      <c r="L44" s="24">
        <v>1.849610830331929</v>
      </c>
      <c r="M44" s="24">
        <v>1.7445497735358695</v>
      </c>
      <c r="N44" s="24">
        <v>1.630695443645084</v>
      </c>
      <c r="O44" s="24">
        <v>1.7783481529012741</v>
      </c>
      <c r="P44" s="24">
        <v>1.7818625152396135</v>
      </c>
      <c r="Q44" s="24">
        <v>1.800606520090978</v>
      </c>
      <c r="R44" s="24">
        <v>1.7055048969942588</v>
      </c>
      <c r="S44" s="24">
        <v>1.5758091993185688</v>
      </c>
      <c r="T44" s="24">
        <v>1.7641228939544105</v>
      </c>
      <c r="U44" s="24">
        <v>1.7873651771956858</v>
      </c>
      <c r="V44" s="24">
        <v>1.7192556634304208</v>
      </c>
      <c r="W44" s="24">
        <v>1.7474057745040055</v>
      </c>
      <c r="X44" s="24">
        <v>1.6035124558556837</v>
      </c>
      <c r="Y44" s="24">
        <v>1.5562318439618206</v>
      </c>
      <c r="Z44" s="24">
        <v>1.4833664349553128</v>
      </c>
      <c r="AA44" s="24">
        <v>1.3401403956604978</v>
      </c>
      <c r="AB44" s="19"/>
    </row>
    <row r="45" spans="1:28">
      <c r="A45" s="19"/>
      <c r="B45" s="17" t="s">
        <v>24</v>
      </c>
      <c r="C45" s="23">
        <v>2.7372658746110874</v>
      </c>
      <c r="D45" s="23">
        <v>2.9992166883938078</v>
      </c>
      <c r="E45" s="23">
        <v>2.7432182940710308</v>
      </c>
      <c r="F45" s="23">
        <v>2.3822530554400765</v>
      </c>
      <c r="G45" s="23">
        <v>2.7393383219882992</v>
      </c>
      <c r="H45" s="23">
        <v>4.4048814203555313</v>
      </c>
      <c r="I45" s="23">
        <v>5.358851433955782</v>
      </c>
      <c r="J45" s="23">
        <v>3.2014323088702286</v>
      </c>
      <c r="K45" s="23">
        <v>6.3720469704850276</v>
      </c>
      <c r="L45" s="23">
        <v>2.4761640240920726</v>
      </c>
      <c r="M45" s="23">
        <v>3.3199479100629627</v>
      </c>
      <c r="N45" s="23">
        <v>4.2525979216626704</v>
      </c>
      <c r="O45" s="23">
        <v>1.8425153542946191</v>
      </c>
      <c r="P45" s="23">
        <v>4.1357966801087871</v>
      </c>
      <c r="Q45" s="23">
        <v>2.9188779378316907</v>
      </c>
      <c r="R45" s="23">
        <v>2.0649394509576879</v>
      </c>
      <c r="S45" s="23">
        <v>2.282793867120954</v>
      </c>
      <c r="T45" s="23">
        <v>2.6065411298315166</v>
      </c>
      <c r="U45" s="23">
        <v>1.4175654853620954</v>
      </c>
      <c r="V45" s="23">
        <v>1.8911812297734629</v>
      </c>
      <c r="W45" s="23">
        <v>4.3308780041937736</v>
      </c>
      <c r="X45" s="23">
        <v>5.7077407654863039</v>
      </c>
      <c r="Y45" s="23">
        <v>1.563148429934984</v>
      </c>
      <c r="Z45" s="23">
        <v>2.5260675273088382</v>
      </c>
      <c r="AA45" s="23">
        <v>3.9798108719614782</v>
      </c>
      <c r="AB45" s="19"/>
    </row>
    <row r="46" spans="1:28">
      <c r="A46" s="19"/>
      <c r="B46" s="17" t="s">
        <v>25</v>
      </c>
      <c r="C46" s="23">
        <v>0.9767431513649828</v>
      </c>
      <c r="D46" s="23">
        <v>1.5037923088945517</v>
      </c>
      <c r="E46" s="23">
        <v>4.1742102859003455E-2</v>
      </c>
      <c r="F46" s="23">
        <v>1.0995579541157179</v>
      </c>
      <c r="G46" s="23">
        <v>1.1269349821529198</v>
      </c>
      <c r="H46" s="23">
        <v>0.95867672999734066</v>
      </c>
      <c r="I46" s="23">
        <v>0.42510930283856752</v>
      </c>
      <c r="J46" s="23">
        <v>1.0993248926110806</v>
      </c>
      <c r="K46" s="23">
        <v>1.2529537383729199</v>
      </c>
      <c r="L46" s="23">
        <v>1.1602912155662388</v>
      </c>
      <c r="M46" s="23">
        <v>1.6351387254829726</v>
      </c>
      <c r="N46" s="23">
        <v>1.6466826538768984</v>
      </c>
      <c r="O46" s="23">
        <v>1.4116784306535888</v>
      </c>
      <c r="P46" s="23">
        <v>1.7631060677107755</v>
      </c>
      <c r="Q46" s="23">
        <v>1.7247915087187264</v>
      </c>
      <c r="R46" s="23">
        <v>2.1783181357649442</v>
      </c>
      <c r="S46" s="23">
        <v>2.1379897785349233</v>
      </c>
      <c r="T46" s="23">
        <v>2.3389494549058472</v>
      </c>
      <c r="U46" s="23">
        <v>2.4345146379044684</v>
      </c>
      <c r="V46" s="23">
        <v>1.810275080906149</v>
      </c>
      <c r="W46" s="23">
        <v>2.0646271304908868</v>
      </c>
      <c r="X46" s="23">
        <v>2.2525532117972702</v>
      </c>
      <c r="Y46" s="23">
        <v>2.386222160741458</v>
      </c>
      <c r="Z46" s="23">
        <v>2.5819265143992056</v>
      </c>
      <c r="AA46" s="23">
        <v>1.6302140743748912</v>
      </c>
      <c r="AB46" s="19"/>
    </row>
    <row r="47" spans="1:28">
      <c r="A47" s="19"/>
      <c r="B47" s="17" t="s">
        <v>26</v>
      </c>
      <c r="C47" s="23">
        <v>1.7605227232461034</v>
      </c>
      <c r="D47" s="23">
        <v>1.4954243794992563</v>
      </c>
      <c r="E47" s="23">
        <v>2.7014761912120275</v>
      </c>
      <c r="F47" s="23">
        <v>1.2826951013243519</v>
      </c>
      <c r="G47" s="23">
        <v>1.612403339835379</v>
      </c>
      <c r="H47" s="23">
        <v>3.4462046903581913</v>
      </c>
      <c r="I47" s="23">
        <v>4.9337421311172145</v>
      </c>
      <c r="J47" s="23">
        <v>2.1021074162591478</v>
      </c>
      <c r="K47" s="23">
        <v>5.1190932321121068</v>
      </c>
      <c r="L47" s="23">
        <v>1.3158728085258335</v>
      </c>
      <c r="M47" s="23">
        <v>1.6848091845799897</v>
      </c>
      <c r="N47" s="23">
        <v>2.6059152677857713</v>
      </c>
      <c r="O47" s="23">
        <v>0.43083692364103032</v>
      </c>
      <c r="P47" s="23">
        <v>2.3726906123980118</v>
      </c>
      <c r="Q47" s="23">
        <v>1.1940864291129643</v>
      </c>
      <c r="R47" s="23">
        <v>0.11337868480725624</v>
      </c>
      <c r="S47" s="23">
        <v>0.14480408858603067</v>
      </c>
      <c r="T47" s="23">
        <v>0.25768087215064422</v>
      </c>
      <c r="U47" s="23">
        <v>1.0169491525423728</v>
      </c>
      <c r="V47" s="23">
        <v>9.1019417475728157E-2</v>
      </c>
      <c r="W47" s="23">
        <v>2.2689391902790472</v>
      </c>
      <c r="X47" s="23">
        <v>3.4551875536890333</v>
      </c>
      <c r="Y47" s="23">
        <v>0.82307373080647384</v>
      </c>
      <c r="Z47" s="23">
        <v>5.5858987090367435E-2</v>
      </c>
      <c r="AA47" s="23">
        <v>2.349596797586587</v>
      </c>
      <c r="AB47" s="19"/>
    </row>
    <row r="48" spans="1:28">
      <c r="A48" s="19"/>
      <c r="B48" s="19" t="s">
        <v>27</v>
      </c>
      <c r="C48" s="24">
        <v>0.60934255341954124</v>
      </c>
      <c r="D48" s="24">
        <v>0.61673240468465729</v>
      </c>
      <c r="E48" s="24">
        <v>1.0384709946834418</v>
      </c>
      <c r="F48" s="24">
        <v>0.52785458123851448</v>
      </c>
      <c r="G48" s="24">
        <v>0.22651845507641569</v>
      </c>
      <c r="H48" s="24">
        <v>0.90728669206848089</v>
      </c>
      <c r="I48" s="24">
        <v>1.1755287626998017</v>
      </c>
      <c r="J48" s="24">
        <v>0.57207449483227713</v>
      </c>
      <c r="K48" s="24">
        <v>1.4621482341836478</v>
      </c>
      <c r="L48" s="24">
        <v>0.36221333925437077</v>
      </c>
      <c r="M48" s="24">
        <v>0.66757471713885153</v>
      </c>
      <c r="N48" s="24">
        <v>0.95123900879296552</v>
      </c>
      <c r="O48" s="24">
        <v>0.33916949307910899</v>
      </c>
      <c r="P48" s="24">
        <v>0.87217481009096887</v>
      </c>
      <c r="Q48" s="24">
        <v>0.46436694465504169</v>
      </c>
      <c r="R48" s="24">
        <v>6.0307811067689489E-2</v>
      </c>
      <c r="S48" s="24">
        <v>0.21294718909710392</v>
      </c>
      <c r="T48" s="24">
        <v>0.13875123885034688</v>
      </c>
      <c r="U48" s="24">
        <v>0.1438109912686184</v>
      </c>
      <c r="V48" s="24">
        <v>0</v>
      </c>
      <c r="W48" s="24">
        <v>0.61562449594064195</v>
      </c>
      <c r="X48" s="24">
        <v>1.0021952849098024</v>
      </c>
      <c r="Y48" s="24">
        <v>0.43574491630930973</v>
      </c>
      <c r="Z48" s="24">
        <v>2.4826216484607744E-2</v>
      </c>
      <c r="AA48" s="24">
        <v>0.88762545686604399</v>
      </c>
      <c r="AB48" s="19"/>
    </row>
    <row r="49" spans="1:28">
      <c r="A49" s="19"/>
      <c r="B49" s="17" t="s">
        <v>28</v>
      </c>
      <c r="C49" s="23">
        <v>1.5346151174804485</v>
      </c>
      <c r="D49" s="23">
        <v>0.82180346693365491</v>
      </c>
      <c r="E49" s="23">
        <v>1.4781305288072697</v>
      </c>
      <c r="F49" s="23">
        <v>2.7932351637952002</v>
      </c>
      <c r="G49" s="23">
        <v>1.2706979526976967</v>
      </c>
      <c r="H49" s="23">
        <v>2.3872504179678766</v>
      </c>
      <c r="I49" s="23">
        <v>2.0637634342877442</v>
      </c>
      <c r="J49" s="23">
        <v>1.1229961845782586</v>
      </c>
      <c r="K49" s="23">
        <v>4.4643590484862639</v>
      </c>
      <c r="L49" s="23">
        <v>1.9880770748086161</v>
      </c>
      <c r="M49" s="23">
        <v>1.814046553327175</v>
      </c>
      <c r="N49" s="23">
        <v>3.0775379696243008</v>
      </c>
      <c r="O49" s="23">
        <v>0.91667430561921359</v>
      </c>
      <c r="P49" s="23">
        <v>1.0784957329081872</v>
      </c>
      <c r="Q49" s="23">
        <v>1.9806671721000757</v>
      </c>
      <c r="R49" s="23">
        <v>2.5980605007960631</v>
      </c>
      <c r="S49" s="23">
        <v>0.24701873935264054</v>
      </c>
      <c r="T49" s="23">
        <v>3.0525272547076314</v>
      </c>
      <c r="U49" s="23">
        <v>5.9887005649717517</v>
      </c>
      <c r="V49" s="23">
        <v>1.5877831715210355</v>
      </c>
      <c r="W49" s="23">
        <v>0.74197537502016231</v>
      </c>
      <c r="X49" s="23">
        <v>3.6651713276701345</v>
      </c>
      <c r="Y49" s="23">
        <v>0.89915617651127411</v>
      </c>
      <c r="Z49" s="23">
        <v>8.0685203574975176E-2</v>
      </c>
      <c r="AA49" s="23">
        <v>1.461971340720543</v>
      </c>
      <c r="AB49" s="19"/>
    </row>
    <row r="50" spans="1:28">
      <c r="A50" s="19"/>
      <c r="B50" s="17" t="s">
        <v>29</v>
      </c>
      <c r="C50" s="23">
        <v>7.462019234351773E-2</v>
      </c>
      <c r="D50" s="23">
        <v>7.6344699455398346E-2</v>
      </c>
      <c r="E50" s="23">
        <v>3.1402837759309213E-3</v>
      </c>
      <c r="F50" s="23">
        <v>0.50568767524487901</v>
      </c>
      <c r="G50" s="23">
        <v>8.7271686848409843E-2</v>
      </c>
      <c r="H50" s="23">
        <v>2.913134500230893E-2</v>
      </c>
      <c r="I50" s="23">
        <v>0.89032434719372999</v>
      </c>
      <c r="J50" s="23">
        <v>0.10552809814686677</v>
      </c>
      <c r="K50" s="23">
        <v>0.40586170636645136</v>
      </c>
      <c r="L50" s="23">
        <v>0.66565671290756279</v>
      </c>
      <c r="M50" s="23">
        <v>0.51631310988364565</v>
      </c>
      <c r="N50" s="23">
        <v>0.815347721822542</v>
      </c>
      <c r="O50" s="23">
        <v>0.52250435420295172</v>
      </c>
      <c r="P50" s="23">
        <v>0.15942980399512333</v>
      </c>
      <c r="Q50" s="23">
        <v>0.83396512509476883</v>
      </c>
      <c r="R50" s="23">
        <v>1.4329135909683022</v>
      </c>
      <c r="S50" s="23">
        <v>6.8143100511073251E-2</v>
      </c>
      <c r="T50" s="23">
        <v>1.8731417244796829</v>
      </c>
      <c r="U50" s="23">
        <v>3.1432973805855164</v>
      </c>
      <c r="V50" s="23">
        <v>1.0922330097087378</v>
      </c>
      <c r="W50" s="23">
        <v>1.4516909511264047</v>
      </c>
      <c r="X50" s="23">
        <v>3.7510737806624035</v>
      </c>
      <c r="Y50" s="23">
        <v>0.35966247060450962</v>
      </c>
      <c r="Z50" s="23">
        <v>0.49652432969215493</v>
      </c>
      <c r="AA50" s="23">
        <v>0.34808841445727212</v>
      </c>
      <c r="AB50" s="19"/>
    </row>
    <row r="51" spans="1:28">
      <c r="A51" s="19"/>
      <c r="B51" s="17" t="s">
        <v>30</v>
      </c>
      <c r="C51" s="23">
        <v>1.6092353098239587</v>
      </c>
      <c r="D51" s="23">
        <v>0.74545876747823436</v>
      </c>
      <c r="E51" s="23">
        <v>1.4812708125831924</v>
      </c>
      <c r="F51" s="23">
        <v>3.2989228390400811</v>
      </c>
      <c r="G51" s="23">
        <v>1.1834262658492893</v>
      </c>
      <c r="H51" s="23">
        <v>2.4123322208539566</v>
      </c>
      <c r="I51" s="23">
        <v>2.9469509001942704</v>
      </c>
      <c r="J51" s="23">
        <v>1.4522082138479113</v>
      </c>
      <c r="K51" s="23">
        <v>4.0584973421198098</v>
      </c>
      <c r="L51" s="23">
        <v>1.3224203619010451</v>
      </c>
      <c r="M51" s="23">
        <v>1.2974605769003749</v>
      </c>
      <c r="N51" s="23">
        <v>2.2541966426858515</v>
      </c>
      <c r="O51" s="23">
        <v>0.4033366944724539</v>
      </c>
      <c r="P51" s="23">
        <v>1.2473037606677295</v>
      </c>
      <c r="Q51" s="23">
        <v>1.1467020470053071</v>
      </c>
      <c r="R51" s="23">
        <v>1.1627345973850534</v>
      </c>
      <c r="S51" s="23">
        <v>0.32367972742759793</v>
      </c>
      <c r="T51" s="23">
        <v>1.1793855302279486</v>
      </c>
      <c r="U51" s="23">
        <v>2.8454031843862353</v>
      </c>
      <c r="V51" s="23">
        <v>0.49555016181229772</v>
      </c>
      <c r="W51" s="23">
        <v>0.70971557610624236</v>
      </c>
      <c r="X51" s="23">
        <v>8.5902452992268771E-2</v>
      </c>
      <c r="Y51" s="23">
        <v>6.9165859731636456E-2</v>
      </c>
      <c r="Z51" s="23">
        <v>0.40963257199602776</v>
      </c>
      <c r="AA51" s="23">
        <v>1.1138829262632708</v>
      </c>
      <c r="AB51" s="19"/>
    </row>
    <row r="52" spans="1:28">
      <c r="A52" s="19"/>
      <c r="B52" s="17" t="s">
        <v>31</v>
      </c>
      <c r="C52" s="23">
        <v>4.5370007651638931</v>
      </c>
      <c r="D52" s="23">
        <v>4.7096663051577448</v>
      </c>
      <c r="E52" s="23">
        <v>4.5512280465000954</v>
      </c>
      <c r="F52" s="23">
        <v>4.2352004159881123</v>
      </c>
      <c r="G52" s="23">
        <v>4.5971825547176355</v>
      </c>
      <c r="H52" s="23">
        <v>6.2018392678611294</v>
      </c>
      <c r="I52" s="23">
        <v>6.9712660490172773</v>
      </c>
      <c r="J52" s="23">
        <v>4.9805752515104853</v>
      </c>
      <c r="K52" s="23">
        <v>8.25063122878813</v>
      </c>
      <c r="L52" s="23">
        <v>4.4355953162845054</v>
      </c>
      <c r="M52" s="23">
        <v>5.1854816868250726</v>
      </c>
      <c r="N52" s="23">
        <v>6.0031974420463632</v>
      </c>
      <c r="O52" s="23">
        <v>3.7491979099825832</v>
      </c>
      <c r="P52" s="23">
        <v>6.0489543280502671</v>
      </c>
      <c r="Q52" s="23">
        <v>4.8332069749810458</v>
      </c>
      <c r="R52" s="23">
        <v>3.9031215323008634</v>
      </c>
      <c r="S52" s="23">
        <v>3.9778534923339013</v>
      </c>
      <c r="T52" s="23">
        <v>4.4995044598612495</v>
      </c>
      <c r="U52" s="23">
        <v>3.3487416538263997</v>
      </c>
      <c r="V52" s="23">
        <v>3.7520226537216832</v>
      </c>
      <c r="W52" s="23">
        <v>6.2342061401150595</v>
      </c>
      <c r="X52" s="23">
        <v>7.4544239763291014</v>
      </c>
      <c r="Y52" s="23">
        <v>3.3407110250380416</v>
      </c>
      <c r="Z52" s="23">
        <v>4.2390764647467725</v>
      </c>
      <c r="AA52" s="23">
        <v>5.5055984219991885</v>
      </c>
      <c r="AB52" s="19"/>
    </row>
    <row r="53" spans="1:28">
      <c r="A53" s="19"/>
      <c r="B53" s="17" t="s">
        <v>32</v>
      </c>
      <c r="C53" s="23">
        <v>5.2779434412944175</v>
      </c>
      <c r="D53" s="23">
        <v>5.6134388803292623</v>
      </c>
      <c r="E53" s="23">
        <v>5.4533530910564485</v>
      </c>
      <c r="F53" s="23">
        <v>4.8846273042028887</v>
      </c>
      <c r="G53" s="23">
        <v>5.0388913372170769</v>
      </c>
      <c r="H53" s="23">
        <v>6.637188495059779</v>
      </c>
      <c r="I53" s="23">
        <v>7.1306632336595355</v>
      </c>
      <c r="J53" s="23">
        <v>5.4641633060864478</v>
      </c>
      <c r="K53" s="23">
        <v>9.0189940348518274</v>
      </c>
      <c r="L53" s="23">
        <v>4.8139943560995828</v>
      </c>
      <c r="M53" s="23">
        <v>6.4837471684982368</v>
      </c>
      <c r="N53" s="23">
        <v>7.4020783373301358</v>
      </c>
      <c r="O53" s="23">
        <v>4.9408745072875604</v>
      </c>
      <c r="P53" s="23">
        <v>8.9280690237269056</v>
      </c>
      <c r="Q53" s="23">
        <v>4.5204700530705075</v>
      </c>
      <c r="R53" s="23">
        <v>5.2709026873160614</v>
      </c>
      <c r="S53" s="23">
        <v>6.1839863713798984</v>
      </c>
      <c r="T53" s="23">
        <v>4.8067393458870171</v>
      </c>
      <c r="U53" s="23">
        <v>5.7216230097586029</v>
      </c>
      <c r="V53" s="23">
        <v>4.2071197411003238</v>
      </c>
      <c r="W53" s="23">
        <v>6.7853110382278619</v>
      </c>
      <c r="X53" s="23">
        <v>8.3516273742483538</v>
      </c>
      <c r="Y53" s="23">
        <v>4.7447779775902612</v>
      </c>
      <c r="Z53" s="23">
        <v>4.7666335650446872</v>
      </c>
      <c r="AA53" s="23">
        <v>5.900098625050763</v>
      </c>
      <c r="AB53" s="19"/>
    </row>
    <row r="54" spans="1:28">
      <c r="A54" s="19"/>
      <c r="B54" s="17" t="s">
        <v>47</v>
      </c>
      <c r="C54" s="25">
        <v>5.2779434412944175</v>
      </c>
      <c r="D54" s="25">
        <v>5.6134388803292623</v>
      </c>
      <c r="E54" s="25">
        <v>5.4533530910564485</v>
      </c>
      <c r="F54" s="25">
        <v>4.8846273042028887</v>
      </c>
      <c r="G54" s="25">
        <v>5.0388913372170769</v>
      </c>
      <c r="H54" s="25">
        <v>5.6639151372281891</v>
      </c>
      <c r="I54" s="25">
        <v>6.0980766706130067</v>
      </c>
      <c r="J54" s="25">
        <v>5.4641633060864478</v>
      </c>
      <c r="K54" s="25">
        <v>5.5031655815820919</v>
      </c>
      <c r="L54" s="25">
        <v>4.8139943560995828</v>
      </c>
      <c r="M54" s="25">
        <v>4.9088139086794813</v>
      </c>
      <c r="N54" s="25">
        <v>4.6043165467625897</v>
      </c>
      <c r="O54" s="25">
        <v>4.9408745072875604</v>
      </c>
      <c r="P54" s="25">
        <v>4.7360030010316043</v>
      </c>
      <c r="Q54" s="25">
        <v>4.5204700530705075</v>
      </c>
      <c r="R54" s="25">
        <v>5.2709026873160614</v>
      </c>
      <c r="S54" s="25">
        <v>6.1839863713798984</v>
      </c>
      <c r="T54" s="25">
        <v>4.8067393458870171</v>
      </c>
      <c r="U54" s="25">
        <v>5.7216230097586029</v>
      </c>
      <c r="V54" s="25">
        <v>4.2071197411003238</v>
      </c>
      <c r="W54" s="25">
        <v>6.7853110382278619</v>
      </c>
      <c r="X54" s="25">
        <v>8.3516273742483538</v>
      </c>
      <c r="Y54" s="25">
        <v>4.7447779775902612</v>
      </c>
      <c r="Z54" s="25">
        <v>4.7666335650446872</v>
      </c>
      <c r="AA54" s="25">
        <v>5.900098625050763</v>
      </c>
      <c r="AB54" s="19"/>
    </row>
    <row r="55" spans="1:28">
      <c r="A55" s="19"/>
      <c r="B55" s="17" t="s">
        <v>33</v>
      </c>
      <c r="C55" s="23">
        <v>21.422912620249164</v>
      </c>
      <c r="D55" s="23">
        <v>21.131564940569696</v>
      </c>
      <c r="E55" s="23">
        <v>21.246247599367472</v>
      </c>
      <c r="F55" s="23">
        <v>21.491047969302482</v>
      </c>
      <c r="G55" s="23">
        <v>21.937843578551096</v>
      </c>
      <c r="H55" s="23">
        <v>22.424833386722238</v>
      </c>
      <c r="I55" s="23">
        <v>21.779435831683248</v>
      </c>
      <c r="J55" s="23">
        <v>22.136585176036448</v>
      </c>
      <c r="K55" s="23">
        <v>22.792312041913554</v>
      </c>
      <c r="L55" s="23">
        <v>22.455726590523149</v>
      </c>
      <c r="M55" s="23">
        <v>23.045928424705377</v>
      </c>
      <c r="N55" s="23">
        <v>22.725819344524382</v>
      </c>
      <c r="O55" s="23">
        <v>22.376019800165</v>
      </c>
      <c r="P55" s="23">
        <v>23.342398949638937</v>
      </c>
      <c r="Q55" s="23">
        <v>22.92456406368461</v>
      </c>
      <c r="R55" s="23">
        <v>22.965214454576159</v>
      </c>
      <c r="S55" s="23">
        <v>23.006814310051109</v>
      </c>
      <c r="T55" s="23">
        <v>22.249752229930625</v>
      </c>
      <c r="U55" s="23">
        <v>24.47868515665126</v>
      </c>
      <c r="V55" s="23">
        <v>22.158171521035598</v>
      </c>
      <c r="W55" s="23">
        <v>24.396472928652077</v>
      </c>
      <c r="X55" s="23">
        <v>25.283955330724446</v>
      </c>
      <c r="Y55" s="23">
        <v>24.934292433254946</v>
      </c>
      <c r="Z55" s="23">
        <v>23.98212512413108</v>
      </c>
      <c r="AA55" s="23">
        <v>23.971688808957474</v>
      </c>
      <c r="AB55" s="19"/>
    </row>
    <row r="56" spans="1:28" ht="4.5" customHeight="1">
      <c r="B56" s="8"/>
      <c r="C56" s="9"/>
      <c r="D56" s="9"/>
      <c r="E56" s="9"/>
      <c r="F56" s="9"/>
    </row>
    <row r="57" spans="1:28" ht="31.5">
      <c r="B57" s="52" t="s">
        <v>69</v>
      </c>
    </row>
    <row r="58" spans="1:28" ht="21">
      <c r="B58" s="52" t="s">
        <v>70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7"/>
  <dimension ref="A1:AA9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26" width="10.453125" style="4" customWidth="1"/>
    <col min="27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6"/>
    </row>
    <row r="6" spans="1:27">
      <c r="B6" s="42" t="s">
        <v>265</v>
      </c>
      <c r="C6" s="56" t="s">
        <v>332</v>
      </c>
      <c r="D6" s="56" t="s">
        <v>330</v>
      </c>
      <c r="E6" s="56" t="s">
        <v>314</v>
      </c>
      <c r="F6" s="32" t="s">
        <v>306</v>
      </c>
      <c r="G6" s="53" t="s">
        <v>299</v>
      </c>
      <c r="H6" s="53" t="s">
        <v>297</v>
      </c>
      <c r="I6" s="53" t="s">
        <v>89</v>
      </c>
      <c r="J6" s="53" t="s">
        <v>90</v>
      </c>
      <c r="K6" s="53" t="s">
        <v>91</v>
      </c>
      <c r="L6" s="53" t="s">
        <v>148</v>
      </c>
      <c r="M6" s="53" t="s">
        <v>92</v>
      </c>
      <c r="N6" s="53" t="s">
        <v>93</v>
      </c>
      <c r="O6" s="53" t="s">
        <v>94</v>
      </c>
      <c r="P6" s="53" t="s">
        <v>149</v>
      </c>
      <c r="Q6" s="53" t="s">
        <v>150</v>
      </c>
      <c r="R6" s="53" t="s">
        <v>151</v>
      </c>
      <c r="S6" s="53" t="s">
        <v>152</v>
      </c>
      <c r="T6" s="53" t="s">
        <v>153</v>
      </c>
      <c r="U6" s="53" t="s">
        <v>154</v>
      </c>
      <c r="V6" s="53" t="s">
        <v>155</v>
      </c>
      <c r="W6" s="53" t="s">
        <v>166</v>
      </c>
      <c r="X6" s="53" t="s">
        <v>167</v>
      </c>
      <c r="Y6" s="53" t="s">
        <v>168</v>
      </c>
      <c r="Z6" s="53" t="s">
        <v>169</v>
      </c>
    </row>
    <row r="7" spans="1:27" ht="6" customHeight="1">
      <c r="B7" s="40"/>
      <c r="C7" s="41"/>
      <c r="D7" s="40"/>
      <c r="E7" s="40"/>
      <c r="F7" s="1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41"/>
      <c r="Z7" s="41"/>
    </row>
    <row r="8" spans="1:27">
      <c r="A8" s="22"/>
      <c r="B8" s="45" t="s">
        <v>199</v>
      </c>
      <c r="C8" s="120">
        <v>8345.3101376131999</v>
      </c>
      <c r="D8" s="45">
        <v>7503.7661574131989</v>
      </c>
      <c r="E8" s="45">
        <v>8988.6896376939985</v>
      </c>
      <c r="F8" s="45">
        <v>8288.7182448240001</v>
      </c>
      <c r="G8" s="45">
        <v>9899.0927846540017</v>
      </c>
      <c r="H8" s="45">
        <v>8407.7201214440011</v>
      </c>
      <c r="I8" s="45">
        <v>8417.9475060740006</v>
      </c>
      <c r="J8" s="45">
        <v>7627.3634502101886</v>
      </c>
      <c r="K8" s="45">
        <v>9531.3299850555213</v>
      </c>
      <c r="L8" s="45">
        <v>14713.874207832321</v>
      </c>
      <c r="M8" s="45">
        <v>14470.131101295519</v>
      </c>
      <c r="N8" s="45">
        <v>13931.472078107376</v>
      </c>
      <c r="O8" s="45">
        <v>13265.383456385518</v>
      </c>
      <c r="P8" s="45">
        <v>20887.002974302428</v>
      </c>
      <c r="Q8" s="45">
        <v>11995.779399218141</v>
      </c>
      <c r="R8" s="45">
        <v>11976.662195873423</v>
      </c>
      <c r="S8" s="45">
        <v>13897.204767533531</v>
      </c>
      <c r="T8" s="45">
        <v>10134.955600176896</v>
      </c>
      <c r="U8" s="45">
        <v>9786.7486340126397</v>
      </c>
      <c r="V8" s="45">
        <v>8491.4044441702663</v>
      </c>
      <c r="W8" s="45">
        <v>10277.640705778444</v>
      </c>
      <c r="X8" s="45">
        <v>7673.0405894118057</v>
      </c>
      <c r="Y8" s="45">
        <v>8150.8976827567385</v>
      </c>
      <c r="Z8" s="45">
        <v>8100.4992525993293</v>
      </c>
      <c r="AA8" s="22"/>
    </row>
    <row r="9" spans="1:27">
      <c r="A9" s="22"/>
      <c r="B9" s="46" t="s">
        <v>200</v>
      </c>
      <c r="C9" s="121">
        <v>3708.2491798832002</v>
      </c>
      <c r="D9" s="46">
        <v>2446.3047920931999</v>
      </c>
      <c r="E9" s="46">
        <v>2302.662924104</v>
      </c>
      <c r="F9" s="46">
        <v>2103.6892534240001</v>
      </c>
      <c r="G9" s="46">
        <v>4706.0935167039997</v>
      </c>
      <c r="H9" s="46">
        <v>3068.341318714</v>
      </c>
      <c r="I9" s="46">
        <v>3083.7380493239998</v>
      </c>
      <c r="J9" s="46">
        <v>2418.4075108055204</v>
      </c>
      <c r="K9" s="46">
        <v>4961.5093239955204</v>
      </c>
      <c r="L9" s="46">
        <v>5620.2734856455199</v>
      </c>
      <c r="M9" s="46">
        <v>5520.9231914555194</v>
      </c>
      <c r="N9" s="46">
        <v>3454.3297091855202</v>
      </c>
      <c r="O9" s="46">
        <v>4772.7834835887197</v>
      </c>
      <c r="P9" s="46">
        <v>12651.6210235587</v>
      </c>
      <c r="Q9" s="46">
        <v>4703.3284503287196</v>
      </c>
      <c r="R9" s="46">
        <v>2359.4344092687202</v>
      </c>
      <c r="S9" s="46">
        <v>4369.4495469720996</v>
      </c>
      <c r="T9" s="46">
        <v>2624.6974495720997</v>
      </c>
      <c r="U9" s="46">
        <v>3054.4502701720999</v>
      </c>
      <c r="V9" s="46">
        <v>1701.0364072142399</v>
      </c>
      <c r="W9" s="46">
        <v>3792</v>
      </c>
      <c r="X9" s="46">
        <v>1266.4717509899999</v>
      </c>
      <c r="Y9" s="46">
        <v>2365.94990964</v>
      </c>
      <c r="Z9" s="46">
        <v>1683.2976934999999</v>
      </c>
      <c r="AA9" s="22"/>
    </row>
    <row r="10" spans="1:27">
      <c r="A10" s="22"/>
      <c r="B10" s="46" t="s">
        <v>201</v>
      </c>
      <c r="C10" s="121">
        <v>352.09649895000001</v>
      </c>
      <c r="D10" s="46">
        <v>311.92356269000004</v>
      </c>
      <c r="E10" s="46">
        <v>314.5616215</v>
      </c>
      <c r="F10" s="46">
        <v>325.05038964999994</v>
      </c>
      <c r="G10" s="46">
        <v>339.62647285000003</v>
      </c>
      <c r="H10" s="46">
        <v>274.01151877999996</v>
      </c>
      <c r="I10" s="46">
        <v>271.12990947999998</v>
      </c>
      <c r="J10" s="46">
        <v>279.46814158000001</v>
      </c>
      <c r="K10" s="46">
        <v>296.71951306000005</v>
      </c>
      <c r="L10" s="46">
        <v>433.47051031000001</v>
      </c>
      <c r="M10" s="46">
        <v>478.0339275</v>
      </c>
      <c r="N10" s="46">
        <v>716.11857423000004</v>
      </c>
      <c r="O10" s="46">
        <v>422.86701075000906</v>
      </c>
      <c r="P10" s="46">
        <v>363.51391308000007</v>
      </c>
      <c r="Q10" s="46">
        <v>316.89743228000003</v>
      </c>
      <c r="R10" s="46">
        <v>764.55737015000011</v>
      </c>
      <c r="S10" s="46">
        <v>384.10004843999997</v>
      </c>
      <c r="T10" s="46">
        <v>956.84803211999997</v>
      </c>
      <c r="U10" s="46">
        <v>299.5473841999999</v>
      </c>
      <c r="V10" s="46">
        <v>862.17749132999995</v>
      </c>
      <c r="W10" s="46">
        <v>624.62907575794407</v>
      </c>
      <c r="X10" s="46">
        <v>1011.4436535923054</v>
      </c>
      <c r="Y10" s="46">
        <v>481.97503493723883</v>
      </c>
      <c r="Z10" s="46">
        <v>667.9117394283287</v>
      </c>
      <c r="AA10" s="22"/>
    </row>
    <row r="11" spans="1:27">
      <c r="A11" s="22"/>
      <c r="B11" s="46" t="s">
        <v>223</v>
      </c>
      <c r="C11" s="121">
        <v>83.48461857999996</v>
      </c>
      <c r="D11" s="46">
        <v>55.957563570000019</v>
      </c>
      <c r="E11" s="46">
        <v>60.474872919999967</v>
      </c>
      <c r="F11" s="46">
        <v>74.494880560000013</v>
      </c>
      <c r="G11" s="46">
        <v>78.590780550000034</v>
      </c>
      <c r="H11" s="46">
        <v>35.49957784999998</v>
      </c>
      <c r="I11" s="46">
        <v>48.449092339999993</v>
      </c>
      <c r="J11" s="46">
        <v>86.490546129999984</v>
      </c>
      <c r="K11" s="46">
        <v>89.587276019999933</v>
      </c>
      <c r="L11" s="46">
        <v>150.99061108999996</v>
      </c>
      <c r="M11" s="46">
        <v>186.93275724</v>
      </c>
      <c r="N11" s="46">
        <v>432.77213671000004</v>
      </c>
      <c r="O11" s="46">
        <v>65.763491690008038</v>
      </c>
      <c r="P11" s="46">
        <v>101.32217353000004</v>
      </c>
      <c r="Q11" s="46">
        <v>49.30021731000005</v>
      </c>
      <c r="R11" s="46">
        <v>487.84524140999997</v>
      </c>
      <c r="S11" s="46">
        <v>91.944552739999949</v>
      </c>
      <c r="T11" s="46">
        <v>662.84803211999997</v>
      </c>
      <c r="U11" s="46">
        <v>254.5473841999999</v>
      </c>
      <c r="V11" s="46">
        <v>599.17749132999995</v>
      </c>
      <c r="W11" s="46">
        <v>321.74246577800301</v>
      </c>
      <c r="X11" s="46">
        <v>805.53530620278991</v>
      </c>
      <c r="Y11" s="46">
        <v>306.80280701302314</v>
      </c>
      <c r="Z11" s="46">
        <v>404.25953412000007</v>
      </c>
      <c r="AA11" s="22"/>
    </row>
    <row r="12" spans="1:27">
      <c r="A12" s="22"/>
      <c r="B12" s="46" t="s">
        <v>224</v>
      </c>
      <c r="C12" s="121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7">
        <v>0</v>
      </c>
      <c r="U12" s="47">
        <v>0</v>
      </c>
      <c r="V12" s="47">
        <v>0</v>
      </c>
      <c r="W12" s="46">
        <v>0</v>
      </c>
      <c r="X12" s="47">
        <v>0</v>
      </c>
      <c r="Y12" s="47">
        <v>0</v>
      </c>
      <c r="Z12" s="47">
        <v>0</v>
      </c>
      <c r="AA12" s="22"/>
    </row>
    <row r="13" spans="1:27">
      <c r="A13" s="22"/>
      <c r="B13" s="46" t="s">
        <v>225</v>
      </c>
      <c r="C13" s="121">
        <v>228.75126904999999</v>
      </c>
      <c r="D13" s="46">
        <v>201.54434275999998</v>
      </c>
      <c r="E13" s="46">
        <v>198.56118517000002</v>
      </c>
      <c r="F13" s="46">
        <v>204.59981210999999</v>
      </c>
      <c r="G13" s="46">
        <v>198.10623139</v>
      </c>
      <c r="H13" s="46">
        <v>162.54022541999998</v>
      </c>
      <c r="I13" s="46">
        <v>161.44332899</v>
      </c>
      <c r="J13" s="46">
        <v>140.74477243000001</v>
      </c>
      <c r="K13" s="46">
        <v>137.7986235300001</v>
      </c>
      <c r="L13" s="46">
        <v>210.07189901000004</v>
      </c>
      <c r="M13" s="46">
        <v>226.51644958</v>
      </c>
      <c r="N13" s="46">
        <v>205.67522663</v>
      </c>
      <c r="O13" s="46">
        <v>196.728570090001</v>
      </c>
      <c r="P13" s="46">
        <v>185.42698698999999</v>
      </c>
      <c r="Q13" s="46">
        <v>170.95359572999999</v>
      </c>
      <c r="R13" s="46">
        <v>215.81802246000004</v>
      </c>
      <c r="S13" s="46">
        <v>196.12472441</v>
      </c>
      <c r="T13" s="46">
        <v>234</v>
      </c>
      <c r="U13" s="46">
        <v>45</v>
      </c>
      <c r="V13" s="46">
        <v>206</v>
      </c>
      <c r="W13" s="46">
        <v>229.56818802000001</v>
      </c>
      <c r="X13" s="46">
        <v>170.91099723000002</v>
      </c>
      <c r="Y13" s="46">
        <v>132.01925002000002</v>
      </c>
      <c r="Z13" s="46">
        <v>171.34012651000003</v>
      </c>
      <c r="AA13" s="22"/>
    </row>
    <row r="14" spans="1:27">
      <c r="A14" s="22"/>
      <c r="B14" s="49" t="s">
        <v>202</v>
      </c>
      <c r="C14" s="121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7">
        <v>0</v>
      </c>
      <c r="U14" s="47">
        <v>0</v>
      </c>
      <c r="V14" s="47">
        <v>0</v>
      </c>
      <c r="W14" s="49">
        <v>0</v>
      </c>
      <c r="X14" s="47">
        <v>0</v>
      </c>
      <c r="Y14" s="47">
        <v>0</v>
      </c>
      <c r="Z14" s="47">
        <v>0</v>
      </c>
      <c r="AA14" s="22"/>
    </row>
    <row r="15" spans="1:27">
      <c r="A15" s="22"/>
      <c r="B15" s="46" t="s">
        <v>227</v>
      </c>
      <c r="C15" s="121">
        <v>-2.03267285</v>
      </c>
      <c r="D15" s="46">
        <v>-0.52180364999999995</v>
      </c>
      <c r="E15" s="46">
        <v>-0.17602859000000001</v>
      </c>
      <c r="F15" s="46">
        <v>-0.75819638</v>
      </c>
      <c r="G15" s="46">
        <v>-0.40083728000000002</v>
      </c>
      <c r="H15" s="46">
        <v>-0.30304820999999998</v>
      </c>
      <c r="I15" s="46">
        <v>-0.12798228</v>
      </c>
      <c r="J15" s="46">
        <v>-0.64591222999999998</v>
      </c>
      <c r="K15" s="46">
        <v>-0.58813250000000006</v>
      </c>
      <c r="L15" s="46">
        <v>-5.5551776300000002</v>
      </c>
      <c r="M15" s="46">
        <v>-8.7321241999999994</v>
      </c>
      <c r="N15" s="46">
        <v>-5.1551363600000002</v>
      </c>
      <c r="O15" s="46">
        <v>-5.5453759700000003</v>
      </c>
      <c r="P15" s="46">
        <v>-4.9163766799999999</v>
      </c>
      <c r="Q15" s="46">
        <v>-4.3642768900000002</v>
      </c>
      <c r="R15" s="46">
        <v>-4.9756316500000004</v>
      </c>
      <c r="S15" s="46">
        <v>-4.5410004300000004</v>
      </c>
      <c r="T15" s="46">
        <v>-4</v>
      </c>
      <c r="U15" s="46">
        <v>0</v>
      </c>
      <c r="V15" s="46">
        <v>-4</v>
      </c>
      <c r="W15" s="46">
        <v>-5.681578040058934</v>
      </c>
      <c r="X15" s="46">
        <v>-4.8098830804845187</v>
      </c>
      <c r="Y15" s="46">
        <v>-5.7920013757842828</v>
      </c>
      <c r="Z15" s="46">
        <v>-21.728831211671512</v>
      </c>
      <c r="AA15" s="22"/>
    </row>
    <row r="16" spans="1:27">
      <c r="A16" s="22"/>
      <c r="B16" s="46" t="s">
        <v>228</v>
      </c>
      <c r="C16" s="121">
        <v>41.893284170000001</v>
      </c>
      <c r="D16" s="46">
        <v>54.943460010000003</v>
      </c>
      <c r="E16" s="46">
        <v>55.701591999999998</v>
      </c>
      <c r="F16" s="46">
        <v>46.71389336</v>
      </c>
      <c r="G16" s="46">
        <v>63.330298190000001</v>
      </c>
      <c r="H16" s="46">
        <v>76.274763719999996</v>
      </c>
      <c r="I16" s="46">
        <v>61.365470430000002</v>
      </c>
      <c r="J16" s="46">
        <v>52.878735249999998</v>
      </c>
      <c r="K16" s="46">
        <v>69.921746010000007</v>
      </c>
      <c r="L16" s="46">
        <v>77.96317784</v>
      </c>
      <c r="M16" s="46">
        <v>73.316844880000005</v>
      </c>
      <c r="N16" s="46">
        <v>82.826347250000012</v>
      </c>
      <c r="O16" s="46">
        <v>165.92032494</v>
      </c>
      <c r="P16" s="46">
        <v>81.68112923999999</v>
      </c>
      <c r="Q16" s="46">
        <v>101.00789612999999</v>
      </c>
      <c r="R16" s="46">
        <v>65.869737929999999</v>
      </c>
      <c r="S16" s="46">
        <v>100.57177172</v>
      </c>
      <c r="T16" s="46">
        <v>64</v>
      </c>
      <c r="U16" s="46">
        <v>0</v>
      </c>
      <c r="V16" s="46">
        <v>61</v>
      </c>
      <c r="W16" s="46">
        <v>79</v>
      </c>
      <c r="X16" s="46">
        <v>39.807233240000002</v>
      </c>
      <c r="Y16" s="46">
        <v>48.944979279999998</v>
      </c>
      <c r="Z16" s="46">
        <v>114.04091001</v>
      </c>
      <c r="AA16" s="22"/>
    </row>
    <row r="17" spans="1:27">
      <c r="A17" s="22"/>
      <c r="B17" s="46" t="s">
        <v>203</v>
      </c>
      <c r="C17" s="121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7">
        <v>0</v>
      </c>
      <c r="U17" s="47">
        <v>0</v>
      </c>
      <c r="V17" s="47">
        <v>0</v>
      </c>
      <c r="W17" s="46">
        <v>0</v>
      </c>
      <c r="X17" s="47">
        <v>0</v>
      </c>
      <c r="Y17" s="47">
        <v>0</v>
      </c>
      <c r="Z17" s="47">
        <v>0</v>
      </c>
      <c r="AA17" s="22"/>
    </row>
    <row r="18" spans="1:27">
      <c r="A18" s="22"/>
      <c r="B18" s="46" t="s">
        <v>204</v>
      </c>
      <c r="C18" s="121">
        <v>2046.3809121099998</v>
      </c>
      <c r="D18" s="46">
        <v>1981.6842673599999</v>
      </c>
      <c r="E18" s="46">
        <v>2009.0815208000001</v>
      </c>
      <c r="F18" s="46">
        <v>2066.6454714000001</v>
      </c>
      <c r="G18" s="46">
        <v>2339.6797687600001</v>
      </c>
      <c r="H18" s="46">
        <v>3481.8118032800003</v>
      </c>
      <c r="I18" s="46">
        <v>3518.4342838299999</v>
      </c>
      <c r="J18" s="46">
        <v>3669.4527209299999</v>
      </c>
      <c r="K18" s="46">
        <v>3542.3473609899997</v>
      </c>
      <c r="L18" s="46">
        <v>6796.8290487599998</v>
      </c>
      <c r="M18" s="46">
        <v>6116.0297540600004</v>
      </c>
      <c r="N18" s="46">
        <v>6991.7029783199996</v>
      </c>
      <c r="O18" s="46">
        <v>6206.2326459900005</v>
      </c>
      <c r="P18" s="46">
        <v>6045.3759323500008</v>
      </c>
      <c r="Q18" s="46">
        <v>5692.21053132</v>
      </c>
      <c r="R18" s="46">
        <v>5731.5100330599998</v>
      </c>
      <c r="S18" s="46">
        <v>5908.6703834800001</v>
      </c>
      <c r="T18" s="46">
        <v>5539.6537996199995</v>
      </c>
      <c r="U18" s="46">
        <v>5136.4435350499998</v>
      </c>
      <c r="V18" s="46">
        <v>4757.5090569200001</v>
      </c>
      <c r="W18" s="46">
        <v>4821.7658254999997</v>
      </c>
      <c r="X18" s="46">
        <v>4634.4964937700006</v>
      </c>
      <c r="Y18" s="46">
        <v>4426.9955370299995</v>
      </c>
      <c r="Z18" s="46">
        <v>4578.3491165900004</v>
      </c>
      <c r="AA18" s="22"/>
    </row>
    <row r="19" spans="1:27">
      <c r="A19" s="22"/>
      <c r="B19" s="46" t="s">
        <v>205</v>
      </c>
      <c r="C19" s="121">
        <v>1826.38463473</v>
      </c>
      <c r="D19" s="46">
        <v>1128.53478232</v>
      </c>
      <c r="E19" s="46">
        <v>1168.2475199099999</v>
      </c>
      <c r="F19" s="46">
        <v>1391.31660377</v>
      </c>
      <c r="G19" s="46">
        <v>1107.9331679100001</v>
      </c>
      <c r="H19" s="46">
        <v>1094.1885337199999</v>
      </c>
      <c r="I19" s="46">
        <v>1011.2886008300001</v>
      </c>
      <c r="J19" s="46">
        <v>784.15973117999999</v>
      </c>
      <c r="K19" s="46">
        <v>412.24344728</v>
      </c>
      <c r="L19" s="46">
        <v>1217.7845722167999</v>
      </c>
      <c r="M19" s="46">
        <v>1048.72723053</v>
      </c>
      <c r="N19" s="46">
        <v>932.85568217185505</v>
      </c>
      <c r="O19" s="46">
        <v>1212.2811657467998</v>
      </c>
      <c r="P19" s="46">
        <v>908.97872701000006</v>
      </c>
      <c r="Q19" s="46">
        <v>614.87967285000002</v>
      </c>
      <c r="R19" s="46">
        <v>648.36015170000007</v>
      </c>
      <c r="S19" s="46">
        <v>678.83171816000004</v>
      </c>
      <c r="T19" s="46">
        <v>363.10768585999989</v>
      </c>
      <c r="U19" s="46">
        <v>532.40582454000003</v>
      </c>
      <c r="V19" s="46">
        <v>573.08527682000022</v>
      </c>
      <c r="W19" s="46">
        <v>596.87641315000019</v>
      </c>
      <c r="X19" s="46">
        <v>394.69343847999994</v>
      </c>
      <c r="Y19" s="46">
        <v>448.75591649</v>
      </c>
      <c r="Z19" s="46">
        <v>617.14176222000003</v>
      </c>
      <c r="AA19" s="22"/>
    </row>
    <row r="20" spans="1:27">
      <c r="A20" s="22"/>
      <c r="B20" s="46" t="s">
        <v>206</v>
      </c>
      <c r="C20" s="121">
        <v>34.408999549999898</v>
      </c>
      <c r="D20" s="46">
        <v>34.408999549999898</v>
      </c>
      <c r="E20" s="46">
        <v>234.02287369999999</v>
      </c>
      <c r="F20" s="46">
        <v>254.83843210000001</v>
      </c>
      <c r="G20" s="46">
        <v>0</v>
      </c>
      <c r="H20" s="46">
        <v>172.46317295</v>
      </c>
      <c r="I20" s="46">
        <v>203.57119381000001</v>
      </c>
      <c r="J20" s="46">
        <v>78.243682000000305</v>
      </c>
      <c r="K20" s="46">
        <v>78.243682000000305</v>
      </c>
      <c r="L20" s="46">
        <v>78.243682000000305</v>
      </c>
      <c r="M20" s="46">
        <v>554.31070897999996</v>
      </c>
      <c r="N20" s="46">
        <v>982.26131227999997</v>
      </c>
      <c r="O20" s="46">
        <v>171.18717752000001</v>
      </c>
      <c r="P20" s="46">
        <v>94.433473440000313</v>
      </c>
      <c r="Q20" s="46">
        <v>24.495355980000298</v>
      </c>
      <c r="R20" s="46">
        <v>1799.6023537853</v>
      </c>
      <c r="S20" s="46">
        <v>2065.3854693207199</v>
      </c>
      <c r="T20" s="46">
        <v>135.60175344000001</v>
      </c>
      <c r="U20" s="46">
        <v>254.26316575000001</v>
      </c>
      <c r="V20" s="46">
        <v>22.097780670000002</v>
      </c>
      <c r="W20" s="46">
        <v>22.11502934</v>
      </c>
      <c r="X20" s="46">
        <v>0</v>
      </c>
      <c r="Y20" s="46">
        <v>0</v>
      </c>
      <c r="Z20" s="46">
        <v>0</v>
      </c>
      <c r="AA20" s="22"/>
    </row>
    <row r="21" spans="1:27">
      <c r="A21" s="22"/>
      <c r="B21" s="46" t="s">
        <v>329</v>
      </c>
      <c r="C21" s="121" t="s">
        <v>46</v>
      </c>
      <c r="D21" s="46">
        <v>1181.2653520700001</v>
      </c>
      <c r="E21" s="46">
        <v>2119.9474384199998</v>
      </c>
      <c r="F21" s="46">
        <v>1794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22"/>
    </row>
    <row r="22" spans="1:27">
      <c r="A22" s="22"/>
      <c r="B22" s="46" t="s">
        <v>207</v>
      </c>
      <c r="C22" s="121" t="s">
        <v>46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7">
        <v>0</v>
      </c>
      <c r="U22" s="47">
        <v>0</v>
      </c>
      <c r="V22" s="47">
        <v>0</v>
      </c>
      <c r="W22" s="46">
        <v>0</v>
      </c>
      <c r="X22" s="47">
        <v>0</v>
      </c>
      <c r="Y22" s="47">
        <v>0</v>
      </c>
      <c r="Z22" s="47">
        <v>0</v>
      </c>
      <c r="AA22" s="22"/>
    </row>
    <row r="23" spans="1:27">
      <c r="A23" s="22"/>
      <c r="B23" s="46" t="s">
        <v>208</v>
      </c>
      <c r="C23" s="121">
        <v>377.78991238999993</v>
      </c>
      <c r="D23" s="46">
        <v>419.64440132999994</v>
      </c>
      <c r="E23" s="46">
        <v>840.16573926000001</v>
      </c>
      <c r="F23" s="46">
        <v>353.17809448000003</v>
      </c>
      <c r="G23" s="46">
        <v>252.35190643999999</v>
      </c>
      <c r="H23" s="46">
        <v>316.903774</v>
      </c>
      <c r="I23" s="46">
        <v>329.78546879999999</v>
      </c>
      <c r="J23" s="46">
        <v>397.63166371466804</v>
      </c>
      <c r="K23" s="46">
        <v>240.26665772999999</v>
      </c>
      <c r="L23" s="46">
        <v>567.27290889999983</v>
      </c>
      <c r="M23" s="46">
        <v>752.10628876999999</v>
      </c>
      <c r="N23" s="46">
        <v>854.20382192</v>
      </c>
      <c r="O23" s="46">
        <v>480.03197278706102</v>
      </c>
      <c r="P23" s="46">
        <v>823.07990486372603</v>
      </c>
      <c r="Q23" s="46">
        <v>643.96795645942007</v>
      </c>
      <c r="R23" s="46">
        <v>673.197877909402</v>
      </c>
      <c r="S23" s="46">
        <v>490.76760116071301</v>
      </c>
      <c r="T23" s="46">
        <v>515.04687956479734</v>
      </c>
      <c r="U23" s="46">
        <v>509.63845430054005</v>
      </c>
      <c r="V23" s="46">
        <v>575.49843121602623</v>
      </c>
      <c r="W23" s="46">
        <v>420.25436203050003</v>
      </c>
      <c r="X23" s="46">
        <v>365.93525257950006</v>
      </c>
      <c r="Y23" s="46">
        <v>427.2212846595001</v>
      </c>
      <c r="Z23" s="46">
        <v>553.79894086100001</v>
      </c>
      <c r="AA23" s="22"/>
    </row>
    <row r="24" spans="1:27">
      <c r="A24" s="22"/>
      <c r="B24" s="45" t="s">
        <v>209</v>
      </c>
      <c r="C24" s="120">
        <v>13963.505619110001</v>
      </c>
      <c r="D24" s="45">
        <v>13920.819345230002</v>
      </c>
      <c r="E24" s="45">
        <v>14214.801787009999</v>
      </c>
      <c r="F24" s="45">
        <v>14430.756212099997</v>
      </c>
      <c r="G24" s="45">
        <v>13793.995858579998</v>
      </c>
      <c r="H24" s="45">
        <v>16192.876187720001</v>
      </c>
      <c r="I24" s="45">
        <v>16254.078837520001</v>
      </c>
      <c r="J24" s="45">
        <v>16694.265932589999</v>
      </c>
      <c r="K24" s="45">
        <v>16671.987254899996</v>
      </c>
      <c r="L24" s="45">
        <v>23786.284645200001</v>
      </c>
      <c r="M24" s="45">
        <v>23298.071557880001</v>
      </c>
      <c r="N24" s="45">
        <v>23091.210319550002</v>
      </c>
      <c r="O24" s="45">
        <v>23021.816259694599</v>
      </c>
      <c r="P24" s="45">
        <v>22364.041598804968</v>
      </c>
      <c r="Q24" s="45">
        <v>21879.654514572227</v>
      </c>
      <c r="R24" s="45">
        <v>21526.179357828849</v>
      </c>
      <c r="S24" s="45">
        <v>23967.482175996338</v>
      </c>
      <c r="T24" s="45">
        <v>19522.337024734064</v>
      </c>
      <c r="U24" s="45">
        <v>18657.830290387225</v>
      </c>
      <c r="V24" s="45">
        <v>18547.148466761559</v>
      </c>
      <c r="W24" s="45">
        <v>14719.855978186721</v>
      </c>
      <c r="X24" s="45">
        <v>14443.221417228126</v>
      </c>
      <c r="Y24" s="45">
        <v>14065.183524268876</v>
      </c>
      <c r="Z24" s="45">
        <v>13443.068150379773</v>
      </c>
      <c r="AA24" s="22"/>
    </row>
    <row r="25" spans="1:27">
      <c r="A25" s="22"/>
      <c r="B25" s="46" t="s">
        <v>210</v>
      </c>
      <c r="C25" s="121">
        <v>4363.2476357000005</v>
      </c>
      <c r="D25" s="46">
        <v>4624.6110947799998</v>
      </c>
      <c r="E25" s="46">
        <v>5109.7517945700001</v>
      </c>
      <c r="F25" s="46">
        <v>5346.8733133399992</v>
      </c>
      <c r="G25" s="46">
        <v>4730.6551886299994</v>
      </c>
      <c r="H25" s="46">
        <v>4351.1223772800004</v>
      </c>
      <c r="I25" s="46">
        <v>4320.0772414500007</v>
      </c>
      <c r="J25" s="46">
        <v>4475.7926822099998</v>
      </c>
      <c r="K25" s="46">
        <v>4480.4971590800005</v>
      </c>
      <c r="L25" s="46">
        <v>4368.6871267799997</v>
      </c>
      <c r="M25" s="46">
        <v>4438.9701169400014</v>
      </c>
      <c r="N25" s="46">
        <v>4668.0816414300007</v>
      </c>
      <c r="O25" s="46">
        <v>4137.6932569710052</v>
      </c>
      <c r="P25" s="46">
        <v>4259.0155887734418</v>
      </c>
      <c r="Q25" s="46">
        <v>4350.499143933197</v>
      </c>
      <c r="R25" s="46">
        <v>4256.2818609856695</v>
      </c>
      <c r="S25" s="46">
        <v>4047.777117768308</v>
      </c>
      <c r="T25" s="46">
        <v>4734.679251612738</v>
      </c>
      <c r="U25" s="46">
        <v>4287.523211990102</v>
      </c>
      <c r="V25" s="46">
        <v>3816.5928662751085</v>
      </c>
      <c r="W25" s="46">
        <v>3475.1013948467134</v>
      </c>
      <c r="X25" s="46">
        <v>3062.1282498881269</v>
      </c>
      <c r="Y25" s="46">
        <v>2923.1099665955294</v>
      </c>
      <c r="Z25" s="46">
        <v>2222.161663449775</v>
      </c>
      <c r="AA25" s="22"/>
    </row>
    <row r="26" spans="1:27">
      <c r="A26" s="22"/>
      <c r="B26" s="46" t="s">
        <v>211</v>
      </c>
      <c r="C26" s="121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7">
        <v>0</v>
      </c>
      <c r="U26" s="47">
        <v>0</v>
      </c>
      <c r="V26" s="47">
        <v>0</v>
      </c>
      <c r="W26" s="46">
        <v>0</v>
      </c>
      <c r="X26" s="47">
        <v>0</v>
      </c>
      <c r="Y26" s="47">
        <v>0</v>
      </c>
      <c r="Z26" s="47">
        <v>0</v>
      </c>
      <c r="AA26" s="22"/>
    </row>
    <row r="27" spans="1:27">
      <c r="A27" s="22"/>
      <c r="B27" s="46" t="s">
        <v>201</v>
      </c>
      <c r="C27" s="121">
        <v>0</v>
      </c>
      <c r="D27" s="46">
        <v>0</v>
      </c>
      <c r="E27" s="46">
        <v>0</v>
      </c>
      <c r="F27" s="46">
        <v>2.8611103899999999</v>
      </c>
      <c r="G27" s="46">
        <v>1.3522214699999999</v>
      </c>
      <c r="H27" s="46">
        <v>59.091229259999999</v>
      </c>
      <c r="I27" s="46">
        <v>20.682225219999999</v>
      </c>
      <c r="J27" s="46">
        <v>39.037008589999999</v>
      </c>
      <c r="K27" s="46">
        <v>1.38752918</v>
      </c>
      <c r="L27" s="46">
        <v>43.381457619999999</v>
      </c>
      <c r="M27" s="46">
        <v>14.756190010000001</v>
      </c>
      <c r="N27" s="46">
        <v>0.30784449000000003</v>
      </c>
      <c r="O27" s="46">
        <v>0.51637408000000007</v>
      </c>
      <c r="P27" s="46">
        <v>0.58975129000000004</v>
      </c>
      <c r="Q27" s="46">
        <v>70.752008480000001</v>
      </c>
      <c r="R27" s="46">
        <v>59.617811800000005</v>
      </c>
      <c r="S27" s="46">
        <v>3.6860300000000001</v>
      </c>
      <c r="T27" s="46">
        <v>52.568316109999998</v>
      </c>
      <c r="U27" s="46">
        <v>2.5233068700000003</v>
      </c>
      <c r="V27" s="46">
        <v>41.562241329999999</v>
      </c>
      <c r="W27" s="46">
        <v>79.854143690000001</v>
      </c>
      <c r="X27" s="46">
        <v>0</v>
      </c>
      <c r="Y27" s="46">
        <v>0</v>
      </c>
      <c r="Z27" s="46">
        <v>0</v>
      </c>
      <c r="AA27" s="22"/>
    </row>
    <row r="28" spans="1:27">
      <c r="A28" s="22"/>
      <c r="B28" s="46" t="s">
        <v>223</v>
      </c>
      <c r="C28" s="121">
        <v>0</v>
      </c>
      <c r="D28" s="46">
        <v>0</v>
      </c>
      <c r="E28" s="46">
        <v>0</v>
      </c>
      <c r="F28" s="46">
        <v>2.8611103899999999</v>
      </c>
      <c r="G28" s="46">
        <v>1.3522214699999999</v>
      </c>
      <c r="H28" s="46">
        <v>59.091229259999999</v>
      </c>
      <c r="I28" s="46">
        <v>20.682225219999999</v>
      </c>
      <c r="J28" s="46">
        <v>39.037008589999999</v>
      </c>
      <c r="K28" s="46">
        <v>1.38752918</v>
      </c>
      <c r="L28" s="46">
        <v>43.381457619999999</v>
      </c>
      <c r="M28" s="46">
        <v>14.756190010000001</v>
      </c>
      <c r="N28" s="46">
        <v>0.30784449000000003</v>
      </c>
      <c r="O28" s="46">
        <v>0.51637408000000007</v>
      </c>
      <c r="P28" s="46">
        <v>0.58975129000000004</v>
      </c>
      <c r="Q28" s="46">
        <v>70.752008480000001</v>
      </c>
      <c r="R28" s="46">
        <v>59.617811800000005</v>
      </c>
      <c r="S28" s="46">
        <v>3.6860300000000001</v>
      </c>
      <c r="T28" s="46">
        <v>52.568316109999998</v>
      </c>
      <c r="U28" s="46">
        <v>2.5233068700000003</v>
      </c>
      <c r="V28" s="46">
        <v>41.562241329999999</v>
      </c>
      <c r="W28" s="46">
        <v>79.854143690000001</v>
      </c>
      <c r="X28" s="46">
        <v>0</v>
      </c>
      <c r="Y28" s="46">
        <v>0</v>
      </c>
      <c r="Z28" s="46">
        <v>0</v>
      </c>
      <c r="AA28" s="22"/>
    </row>
    <row r="29" spans="1:27">
      <c r="A29" s="22"/>
      <c r="B29" s="46" t="s">
        <v>229</v>
      </c>
      <c r="C29" s="121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22"/>
    </row>
    <row r="30" spans="1:27">
      <c r="A30" s="22"/>
      <c r="B30" s="46" t="s">
        <v>224</v>
      </c>
      <c r="C30" s="121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22"/>
    </row>
    <row r="31" spans="1:27">
      <c r="A31" s="22"/>
      <c r="B31" s="49" t="s">
        <v>213</v>
      </c>
      <c r="C31" s="121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6">
        <v>0</v>
      </c>
      <c r="U31" s="46">
        <v>0</v>
      </c>
      <c r="V31" s="46">
        <v>0</v>
      </c>
      <c r="W31" s="49">
        <v>0</v>
      </c>
      <c r="X31" s="46">
        <v>0</v>
      </c>
      <c r="Y31" s="46">
        <v>0</v>
      </c>
      <c r="Z31" s="46">
        <v>0</v>
      </c>
      <c r="AA31" s="22"/>
    </row>
    <row r="32" spans="1:27">
      <c r="A32" s="22"/>
      <c r="B32" s="46" t="s">
        <v>227</v>
      </c>
      <c r="C32" s="121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22"/>
    </row>
    <row r="33" spans="1:27">
      <c r="A33" s="22"/>
      <c r="B33" s="46" t="s">
        <v>204</v>
      </c>
      <c r="C33" s="121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22"/>
    </row>
    <row r="34" spans="1:27">
      <c r="A34" s="22"/>
      <c r="B34" s="46" t="s">
        <v>205</v>
      </c>
      <c r="C34" s="121">
        <v>2025.3590236500002</v>
      </c>
      <c r="D34" s="46">
        <v>2063.8704410300002</v>
      </c>
      <c r="E34" s="46">
        <v>2013.5701147499999</v>
      </c>
      <c r="F34" s="46">
        <v>2039.17000302</v>
      </c>
      <c r="G34" s="46">
        <v>2409.8345184399996</v>
      </c>
      <c r="H34" s="46">
        <v>2588.07695199</v>
      </c>
      <c r="I34" s="46">
        <v>2683.8346431099999</v>
      </c>
      <c r="J34" s="46">
        <v>2929.7096836799997</v>
      </c>
      <c r="K34" s="46">
        <v>3099.7012044000003</v>
      </c>
      <c r="L34" s="46">
        <v>2441.76861448</v>
      </c>
      <c r="M34" s="46">
        <v>2717.1004644499999</v>
      </c>
      <c r="N34" s="46">
        <v>3166.7752186799999</v>
      </c>
      <c r="O34" s="46">
        <v>2703.01857638</v>
      </c>
      <c r="P34" s="46">
        <v>2902.7286438000001</v>
      </c>
      <c r="Q34" s="46">
        <v>2918.9560372999999</v>
      </c>
      <c r="R34" s="46">
        <v>2875.7477527299998</v>
      </c>
      <c r="S34" s="46">
        <v>2745.0867740200001</v>
      </c>
      <c r="T34" s="46">
        <v>2661.63883356</v>
      </c>
      <c r="U34" s="46">
        <v>2334.6298941700002</v>
      </c>
      <c r="V34" s="46">
        <v>1785.0802553600004</v>
      </c>
      <c r="W34" s="46">
        <v>1746.6778020199999</v>
      </c>
      <c r="X34" s="46">
        <v>1350.3785806899998</v>
      </c>
      <c r="Y34" s="46">
        <v>1278.3860045599999</v>
      </c>
      <c r="Z34" s="46">
        <v>652.60709513999996</v>
      </c>
      <c r="AA34" s="22"/>
    </row>
    <row r="35" spans="1:27">
      <c r="A35" s="22"/>
      <c r="B35" s="46" t="s">
        <v>214</v>
      </c>
      <c r="C35" s="121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22"/>
    </row>
    <row r="36" spans="1:27">
      <c r="A36" s="22"/>
      <c r="B36" s="46" t="s">
        <v>215</v>
      </c>
      <c r="C36" s="121">
        <v>451.56434337999997</v>
      </c>
      <c r="D36" s="46">
        <v>633.0692259299999</v>
      </c>
      <c r="E36" s="46">
        <v>541.83928344000003</v>
      </c>
      <c r="F36" s="46">
        <v>450.65491327000001</v>
      </c>
      <c r="G36" s="46">
        <v>566.87204911000003</v>
      </c>
      <c r="H36" s="46">
        <v>288.15576483000001</v>
      </c>
      <c r="I36" s="46">
        <v>67.219305520000404</v>
      </c>
      <c r="J36" s="46">
        <v>63.766480010000102</v>
      </c>
      <c r="K36" s="46">
        <v>2.3283064365386999E-13</v>
      </c>
      <c r="L36" s="46">
        <v>336.58623622000005</v>
      </c>
      <c r="M36" s="46">
        <v>340.24278101000101</v>
      </c>
      <c r="N36" s="46">
        <v>397.94509671000003</v>
      </c>
      <c r="O36" s="46">
        <v>337.82906879100403</v>
      </c>
      <c r="P36" s="46">
        <v>335.19697198344096</v>
      </c>
      <c r="Q36" s="46">
        <v>318.763667093197</v>
      </c>
      <c r="R36" s="46">
        <v>316.145149186526</v>
      </c>
      <c r="S36" s="46">
        <v>300.97021710830796</v>
      </c>
      <c r="T36" s="46">
        <v>352.54997831314876</v>
      </c>
      <c r="U36" s="46">
        <v>325.28158527643461</v>
      </c>
      <c r="V36" s="46">
        <v>413.99083567136859</v>
      </c>
      <c r="W36" s="46">
        <v>125.88075496671314</v>
      </c>
      <c r="X36" s="46">
        <v>170.30318370812685</v>
      </c>
      <c r="Y36" s="46">
        <v>175.70539053552946</v>
      </c>
      <c r="Z36" s="46">
        <v>187.882674259775</v>
      </c>
      <c r="AA36" s="22"/>
    </row>
    <row r="37" spans="1:27">
      <c r="A37" s="22"/>
      <c r="B37" s="46" t="s">
        <v>216</v>
      </c>
      <c r="C37" s="121">
        <v>300.81625682000004</v>
      </c>
      <c r="D37" s="46">
        <v>283.56351626000003</v>
      </c>
      <c r="E37" s="46">
        <v>996.21117091999997</v>
      </c>
      <c r="F37" s="46">
        <v>1572.2446013599999</v>
      </c>
      <c r="G37" s="46">
        <v>446.73729080999999</v>
      </c>
      <c r="H37" s="46">
        <v>185.02182834999999</v>
      </c>
      <c r="I37" s="46">
        <v>182.15763972000002</v>
      </c>
      <c r="J37" s="46">
        <v>137.94336171</v>
      </c>
      <c r="K37" s="46">
        <v>96.798169349999995</v>
      </c>
      <c r="L37" s="46">
        <v>57.941392509999787</v>
      </c>
      <c r="M37" s="46">
        <v>52.830490340000324</v>
      </c>
      <c r="N37" s="46">
        <v>50.865332610000223</v>
      </c>
      <c r="O37" s="46">
        <v>40.551084810001797</v>
      </c>
      <c r="P37" s="46">
        <v>37.836899539999997</v>
      </c>
      <c r="Q37" s="46">
        <v>36.880832269999999</v>
      </c>
      <c r="R37" s="46">
        <v>38.718485520000002</v>
      </c>
      <c r="S37" s="46">
        <v>34.051818990000001</v>
      </c>
      <c r="T37" s="46">
        <v>71.831451989999977</v>
      </c>
      <c r="U37" s="46">
        <v>66.124904420000007</v>
      </c>
      <c r="V37" s="46">
        <v>77.538104329999982</v>
      </c>
      <c r="W37" s="46">
        <v>47.799550789999984</v>
      </c>
      <c r="X37" s="46">
        <v>49.847222009999996</v>
      </c>
      <c r="Y37" s="46">
        <v>47.540846719999998</v>
      </c>
      <c r="Z37" s="46">
        <v>47.310194309999993</v>
      </c>
      <c r="AA37" s="22"/>
    </row>
    <row r="38" spans="1:27">
      <c r="A38" s="22"/>
      <c r="B38" s="46" t="s">
        <v>217</v>
      </c>
      <c r="C38" s="121">
        <v>758.54263621000007</v>
      </c>
      <c r="D38" s="46">
        <v>735.75508115999992</v>
      </c>
      <c r="E38" s="46">
        <v>728.17385763999994</v>
      </c>
      <c r="F38" s="46">
        <v>732.73446868000008</v>
      </c>
      <c r="G38" s="46">
        <v>730.37494412000001</v>
      </c>
      <c r="H38" s="46">
        <v>645.69967524999993</v>
      </c>
      <c r="I38" s="46">
        <v>610.70987216000003</v>
      </c>
      <c r="J38" s="46">
        <v>587.47456967999995</v>
      </c>
      <c r="K38" s="46">
        <v>559.91932438000003</v>
      </c>
      <c r="L38" s="46">
        <v>758.16931145000001</v>
      </c>
      <c r="M38" s="46">
        <v>730.31797603999996</v>
      </c>
      <c r="N38" s="46">
        <v>793.56417339999996</v>
      </c>
      <c r="O38" s="46">
        <v>794.77504766000004</v>
      </c>
      <c r="P38" s="46">
        <v>827.35322524000003</v>
      </c>
      <c r="Q38" s="46">
        <v>811.36481396000011</v>
      </c>
      <c r="R38" s="46">
        <v>785.10216790000004</v>
      </c>
      <c r="S38" s="46">
        <v>775.84032616000002</v>
      </c>
      <c r="T38" s="46">
        <v>798.55169473000001</v>
      </c>
      <c r="U38" s="46">
        <v>783.71228442999995</v>
      </c>
      <c r="V38" s="46">
        <v>787.87966652</v>
      </c>
      <c r="W38" s="46">
        <v>761.96233821999999</v>
      </c>
      <c r="X38" s="46">
        <v>789.48012973000004</v>
      </c>
      <c r="Y38" s="46">
        <v>737.53836191999994</v>
      </c>
      <c r="Z38" s="46">
        <v>679.65888606999988</v>
      </c>
      <c r="AA38" s="22"/>
    </row>
    <row r="39" spans="1:27">
      <c r="A39" s="22"/>
      <c r="B39" s="46" t="s">
        <v>218</v>
      </c>
      <c r="C39" s="121">
        <v>826.96537563999993</v>
      </c>
      <c r="D39" s="46">
        <v>908.35283040000002</v>
      </c>
      <c r="E39" s="46">
        <v>829.95736781999994</v>
      </c>
      <c r="F39" s="46">
        <v>549.20821662000003</v>
      </c>
      <c r="G39" s="46">
        <v>575.48416467999994</v>
      </c>
      <c r="H39" s="46">
        <v>585.07692760000009</v>
      </c>
      <c r="I39" s="46">
        <v>755.47355571999992</v>
      </c>
      <c r="J39" s="46">
        <v>717.8615785400001</v>
      </c>
      <c r="K39" s="46">
        <v>722.69093176999991</v>
      </c>
      <c r="L39" s="46">
        <v>730.84011450000003</v>
      </c>
      <c r="M39" s="46">
        <v>583.72221509000008</v>
      </c>
      <c r="N39" s="46">
        <v>258.62397554</v>
      </c>
      <c r="O39" s="46">
        <v>261.00310524999998</v>
      </c>
      <c r="P39" s="46">
        <v>155.31009692000001</v>
      </c>
      <c r="Q39" s="46">
        <v>193.78178482999999</v>
      </c>
      <c r="R39" s="46">
        <v>180.95049384914401</v>
      </c>
      <c r="S39" s="46">
        <v>188.14195149</v>
      </c>
      <c r="T39" s="46">
        <v>797.53897690958922</v>
      </c>
      <c r="U39" s="46">
        <v>775.25123682366791</v>
      </c>
      <c r="V39" s="46">
        <v>710.54176306373938</v>
      </c>
      <c r="W39" s="46">
        <v>712.92680516000007</v>
      </c>
      <c r="X39" s="46">
        <v>702.11913374999995</v>
      </c>
      <c r="Y39" s="46">
        <v>683.93936285999996</v>
      </c>
      <c r="Z39" s="46">
        <v>654.70281367000007</v>
      </c>
      <c r="AA39" s="22"/>
    </row>
    <row r="40" spans="1:27">
      <c r="A40" s="22"/>
      <c r="B40" s="46" t="s">
        <v>219</v>
      </c>
      <c r="C40" s="121">
        <v>833.49732021000102</v>
      </c>
      <c r="D40" s="46">
        <v>823.85059201000092</v>
      </c>
      <c r="E40" s="46">
        <v>807.43249110999898</v>
      </c>
      <c r="F40" s="46">
        <v>797.57276181999998</v>
      </c>
      <c r="G40" s="46">
        <v>790.65227738000101</v>
      </c>
      <c r="H40" s="46">
        <v>811.00119787999995</v>
      </c>
      <c r="I40" s="46">
        <v>798.979216229999</v>
      </c>
      <c r="J40" s="46">
        <v>785.02367443999799</v>
      </c>
      <c r="K40" s="46">
        <v>770.051380289995</v>
      </c>
      <c r="L40" s="46">
        <v>363.211792029999</v>
      </c>
      <c r="M40" s="46">
        <v>326.29081814</v>
      </c>
      <c r="N40" s="46">
        <v>302.935338150002</v>
      </c>
      <c r="O40" s="46">
        <v>290.62107859999304</v>
      </c>
      <c r="P40" s="46">
        <v>271.43419889999905</v>
      </c>
      <c r="Q40" s="46">
        <v>233.09413571000098</v>
      </c>
      <c r="R40" s="46">
        <v>214.869169449997</v>
      </c>
      <c r="S40" s="46">
        <v>203.24532627999699</v>
      </c>
      <c r="T40" s="46">
        <v>227.80798370267485</v>
      </c>
      <c r="U40" s="46">
        <v>208.673178326629</v>
      </c>
      <c r="V40" s="46">
        <v>188.25940671689096</v>
      </c>
      <c r="W40" s="46">
        <v>176.90103932787747</v>
      </c>
      <c r="X40" s="46">
        <v>281.90423439441685</v>
      </c>
      <c r="Y40" s="46">
        <v>265.09595644644685</v>
      </c>
      <c r="Z40" s="46">
        <v>347.45281649672586</v>
      </c>
      <c r="AA40" s="22"/>
    </row>
    <row r="41" spans="1:27">
      <c r="A41" s="22"/>
      <c r="B41" s="46" t="s">
        <v>220</v>
      </c>
      <c r="C41" s="121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20.390396809999999</v>
      </c>
      <c r="S41" s="46">
        <v>20.435625890000001</v>
      </c>
      <c r="T41" s="46">
        <v>0</v>
      </c>
      <c r="U41" s="46">
        <v>0</v>
      </c>
      <c r="V41" s="46">
        <v>0</v>
      </c>
      <c r="W41" s="46" t="s">
        <v>46</v>
      </c>
      <c r="X41" s="46" t="s">
        <v>46</v>
      </c>
      <c r="Y41" s="46">
        <v>0</v>
      </c>
      <c r="Z41" s="46">
        <v>0</v>
      </c>
      <c r="AA41" s="22"/>
    </row>
    <row r="42" spans="1:27">
      <c r="A42" s="22"/>
      <c r="B42" s="46" t="s">
        <v>221</v>
      </c>
      <c r="C42" s="121">
        <v>6842.7217074399996</v>
      </c>
      <c r="D42" s="46">
        <v>6533.41667564</v>
      </c>
      <c r="E42" s="46">
        <v>6356.4155639199998</v>
      </c>
      <c r="F42" s="46">
        <v>6340.66572275</v>
      </c>
      <c r="G42" s="46">
        <v>6332.1015117499992</v>
      </c>
      <c r="H42" s="46">
        <v>8976.2127546200009</v>
      </c>
      <c r="I42" s="46">
        <v>9083.6164680300008</v>
      </c>
      <c r="J42" s="46">
        <v>9383.8169160999987</v>
      </c>
      <c r="K42" s="46">
        <v>9376.2583008799993</v>
      </c>
      <c r="L42" s="46">
        <v>16052.525066400001</v>
      </c>
      <c r="M42" s="46">
        <v>15559.25766451</v>
      </c>
      <c r="N42" s="46">
        <v>15165.8318132</v>
      </c>
      <c r="O42" s="46">
        <v>15660.1962978594</v>
      </c>
      <c r="P42" s="46">
        <v>14940.631338778199</v>
      </c>
      <c r="Q42" s="46">
        <v>14410.8222336257</v>
      </c>
      <c r="R42" s="46">
        <v>14179.230137414501</v>
      </c>
      <c r="S42" s="46">
        <v>14149.8569931447</v>
      </c>
      <c r="T42" s="46">
        <v>12485.275025070792</v>
      </c>
      <c r="U42" s="46">
        <v>12268.024654810495</v>
      </c>
      <c r="V42" s="46">
        <v>12617.900821839563</v>
      </c>
      <c r="W42" s="46">
        <v>9138.3696417621304</v>
      </c>
      <c r="X42" s="46">
        <v>9186.1283592855816</v>
      </c>
      <c r="Y42" s="46">
        <v>8984.7005289668996</v>
      </c>
      <c r="Z42" s="46">
        <v>8971.6854755532731</v>
      </c>
      <c r="AA42" s="22"/>
    </row>
    <row r="43" spans="1:27">
      <c r="A43" s="22"/>
      <c r="B43" s="46" t="s">
        <v>222</v>
      </c>
      <c r="C43" s="121">
        <v>1924.0389557600001</v>
      </c>
      <c r="D43" s="46">
        <v>1938.9409828</v>
      </c>
      <c r="E43" s="46">
        <v>1941.20193741</v>
      </c>
      <c r="F43" s="46">
        <v>1945.6444141899999</v>
      </c>
      <c r="G43" s="46">
        <v>1940.58688082</v>
      </c>
      <c r="H43" s="46">
        <v>2054.5398579399998</v>
      </c>
      <c r="I43" s="46">
        <v>2051.4059118099999</v>
      </c>
      <c r="J43" s="46">
        <v>2049.6326598400001</v>
      </c>
      <c r="K43" s="46">
        <v>2045.1804146499999</v>
      </c>
      <c r="L43" s="46">
        <v>3001.8606599899999</v>
      </c>
      <c r="M43" s="46">
        <v>2973.5529582899999</v>
      </c>
      <c r="N43" s="46">
        <v>2954.3615267699997</v>
      </c>
      <c r="O43" s="46">
        <v>2933.3056262641999</v>
      </c>
      <c r="P43" s="46">
        <v>2892.9604723533298</v>
      </c>
      <c r="Q43" s="46">
        <v>2885.23900130333</v>
      </c>
      <c r="R43" s="46">
        <v>2855.4077931686797</v>
      </c>
      <c r="S43" s="46">
        <v>5546.1671129133301</v>
      </c>
      <c r="T43" s="46">
        <v>2074.5747643478599</v>
      </c>
      <c r="U43" s="46">
        <v>1893.6092452600005</v>
      </c>
      <c r="V43" s="46">
        <v>1924.3953719299989</v>
      </c>
      <c r="W43" s="46">
        <v>1929.48390225</v>
      </c>
      <c r="X43" s="46">
        <v>1913.0605736599991</v>
      </c>
      <c r="Y43" s="46">
        <v>1892.2770722599998</v>
      </c>
      <c r="Z43" s="46">
        <v>1901.76819488</v>
      </c>
      <c r="AA43" s="22"/>
    </row>
    <row r="44" spans="1:27">
      <c r="A44" s="22"/>
      <c r="B44" s="50" t="s">
        <v>231</v>
      </c>
      <c r="C44" s="120">
        <v>22308.815756723201</v>
      </c>
      <c r="D44" s="50">
        <v>21424.5855026432</v>
      </c>
      <c r="E44" s="50">
        <v>23203.491424704</v>
      </c>
      <c r="F44" s="50">
        <v>22719.474456923999</v>
      </c>
      <c r="G44" s="50">
        <v>23693.088643234001</v>
      </c>
      <c r="H44" s="50">
        <v>24600.596309164001</v>
      </c>
      <c r="I44" s="50">
        <v>24672.026343594</v>
      </c>
      <c r="J44" s="50">
        <v>24321.629382800187</v>
      </c>
      <c r="K44" s="50">
        <v>26203.317239955515</v>
      </c>
      <c r="L44" s="50">
        <v>38500.158853032321</v>
      </c>
      <c r="M44" s="50">
        <v>37768.20265917552</v>
      </c>
      <c r="N44" s="50">
        <v>37022.682397657372</v>
      </c>
      <c r="O44" s="50">
        <v>36287.199716107723</v>
      </c>
      <c r="P44" s="50">
        <v>43251.0445731074</v>
      </c>
      <c r="Q44" s="50">
        <v>33875.433913790373</v>
      </c>
      <c r="R44" s="50">
        <v>33502.841553702267</v>
      </c>
      <c r="S44" s="50">
        <v>37864.686943529872</v>
      </c>
      <c r="T44" s="50">
        <v>29657.292624910962</v>
      </c>
      <c r="U44" s="50">
        <v>28444.578924399866</v>
      </c>
      <c r="V44" s="50">
        <v>27038.55291093183</v>
      </c>
      <c r="W44" s="50">
        <v>24997.496683965161</v>
      </c>
      <c r="X44" s="50">
        <v>22116.262006639932</v>
      </c>
      <c r="Y44" s="50">
        <v>22216.081207025611</v>
      </c>
      <c r="Z44" s="50">
        <v>21543.567402979104</v>
      </c>
      <c r="AA44" s="22"/>
    </row>
    <row r="45" spans="1:27" ht="5.25" customHeight="1">
      <c r="A45" s="22"/>
      <c r="B45" s="22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>
      <c r="A46" s="22"/>
      <c r="B46" s="45" t="s">
        <v>232</v>
      </c>
      <c r="C46" s="120">
        <v>6111.6301334221871</v>
      </c>
      <c r="D46" s="45">
        <v>5079.9570847094001</v>
      </c>
      <c r="E46" s="45">
        <v>6565.9016853635003</v>
      </c>
      <c r="F46" s="45">
        <v>5749.5434128235011</v>
      </c>
      <c r="G46" s="45">
        <v>7527.5085731335021</v>
      </c>
      <c r="H46" s="45">
        <v>7267.4537852134999</v>
      </c>
      <c r="I46" s="45">
        <v>7543.0775603735001</v>
      </c>
      <c r="J46" s="45">
        <v>8397.7067322025687</v>
      </c>
      <c r="K46" s="45">
        <v>8572.8936344378981</v>
      </c>
      <c r="L46" s="45">
        <v>13171.506774612604</v>
      </c>
      <c r="M46" s="45">
        <v>12894.267542826434</v>
      </c>
      <c r="N46" s="45">
        <v>14156.795819007901</v>
      </c>
      <c r="O46" s="45">
        <v>15885.17743277419</v>
      </c>
      <c r="P46" s="45">
        <v>14952.266675665176</v>
      </c>
      <c r="Q46" s="45">
        <v>12459.947595625163</v>
      </c>
      <c r="R46" s="45">
        <v>11311.466189772305</v>
      </c>
      <c r="S46" s="45">
        <v>13813.123613269356</v>
      </c>
      <c r="T46" s="45">
        <v>10690.817780219604</v>
      </c>
      <c r="U46" s="45">
        <v>10316.834252239238</v>
      </c>
      <c r="V46" s="45">
        <v>9081.9195383282713</v>
      </c>
      <c r="W46" s="45">
        <v>11379.948463901868</v>
      </c>
      <c r="X46" s="45">
        <v>8615.7142723100005</v>
      </c>
      <c r="Y46" s="45">
        <v>8475.5280310200014</v>
      </c>
      <c r="Z46" s="45">
        <v>9146.7860639100018</v>
      </c>
      <c r="AA46" s="22"/>
    </row>
    <row r="47" spans="1:27">
      <c r="A47" s="22"/>
      <c r="B47" s="46" t="s">
        <v>233</v>
      </c>
      <c r="C47" s="121">
        <v>3109.4307216041998</v>
      </c>
      <c r="D47" s="46">
        <v>2130.0640639041999</v>
      </c>
      <c r="E47" s="46">
        <v>2343.8403257370005</v>
      </c>
      <c r="F47" s="46">
        <v>2243.1015893670005</v>
      </c>
      <c r="G47" s="46">
        <v>3715.0543639770003</v>
      </c>
      <c r="H47" s="46">
        <v>3405.411624547</v>
      </c>
      <c r="I47" s="46">
        <v>3574.1238731869998</v>
      </c>
      <c r="J47" s="46">
        <v>3375.6466234673003</v>
      </c>
      <c r="K47" s="46">
        <v>4955.9616648472993</v>
      </c>
      <c r="L47" s="46">
        <v>7754.2197794372996</v>
      </c>
      <c r="M47" s="46">
        <v>7777.9299227373003</v>
      </c>
      <c r="N47" s="46">
        <v>8074.1845464472999</v>
      </c>
      <c r="O47" s="46">
        <v>9675.7863054919999</v>
      </c>
      <c r="P47" s="46">
        <v>6830.0846329719989</v>
      </c>
      <c r="Q47" s="46">
        <v>6825.9703372020003</v>
      </c>
      <c r="R47" s="46">
        <v>6481.0903706219997</v>
      </c>
      <c r="S47" s="46">
        <v>9246.3128455269998</v>
      </c>
      <c r="T47" s="46">
        <v>6444.2189419470005</v>
      </c>
      <c r="U47" s="46">
        <v>6375.457283456999</v>
      </c>
      <c r="V47" s="46">
        <v>5514.99123238837</v>
      </c>
      <c r="W47" s="46">
        <v>8134.3135184199991</v>
      </c>
      <c r="X47" s="46">
        <v>5496.2041112699999</v>
      </c>
      <c r="Y47" s="46">
        <v>5173.6926890599998</v>
      </c>
      <c r="Z47" s="46">
        <v>5243.2664989600007</v>
      </c>
      <c r="AA47" s="22"/>
    </row>
    <row r="48" spans="1:27">
      <c r="A48" s="22"/>
      <c r="B48" s="46" t="s">
        <v>234</v>
      </c>
      <c r="C48" s="121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22"/>
    </row>
    <row r="49" spans="1:27">
      <c r="A49" s="22"/>
      <c r="B49" s="46" t="s">
        <v>235</v>
      </c>
      <c r="C49" s="121">
        <v>980.23397433999992</v>
      </c>
      <c r="D49" s="46">
        <v>1017.5174030100001</v>
      </c>
      <c r="E49" s="46">
        <v>961.75888028999998</v>
      </c>
      <c r="F49" s="46">
        <v>198.8556222</v>
      </c>
      <c r="G49" s="46">
        <v>153.99653407</v>
      </c>
      <c r="H49" s="46">
        <v>105.82863226000001</v>
      </c>
      <c r="I49" s="46">
        <v>77.636217490000021</v>
      </c>
      <c r="J49" s="46">
        <v>22.241539240000002</v>
      </c>
      <c r="K49" s="46">
        <v>37.176720300000021</v>
      </c>
      <c r="L49" s="46">
        <v>979.5239593962425</v>
      </c>
      <c r="M49" s="46">
        <v>1217.7350201762426</v>
      </c>
      <c r="N49" s="46">
        <v>1154.6909517500001</v>
      </c>
      <c r="O49" s="46">
        <v>903.81184263999955</v>
      </c>
      <c r="P49" s="46">
        <v>1407.9825576799999</v>
      </c>
      <c r="Q49" s="46">
        <v>922.53951082000003</v>
      </c>
      <c r="R49" s="46">
        <v>1274.7555041400001</v>
      </c>
      <c r="S49" s="46">
        <v>916.1010772300001</v>
      </c>
      <c r="T49" s="46">
        <v>1310.4170740299999</v>
      </c>
      <c r="U49" s="46">
        <v>1270.7599777300002</v>
      </c>
      <c r="V49" s="46">
        <v>833.50203618</v>
      </c>
      <c r="W49" s="46">
        <v>769.62162824999996</v>
      </c>
      <c r="X49" s="46">
        <v>900.53668626000001</v>
      </c>
      <c r="Y49" s="46">
        <v>1438.7313622300001</v>
      </c>
      <c r="Z49" s="46">
        <v>1378.5252608200001</v>
      </c>
      <c r="AA49" s="22"/>
    </row>
    <row r="50" spans="1:27">
      <c r="A50" s="22"/>
      <c r="B50" s="46" t="s">
        <v>68</v>
      </c>
      <c r="C50" s="121">
        <v>0</v>
      </c>
      <c r="D50" s="46">
        <v>0</v>
      </c>
      <c r="E50" s="46">
        <v>0</v>
      </c>
      <c r="F50" s="46">
        <v>0</v>
      </c>
      <c r="G50" s="46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22"/>
    </row>
    <row r="51" spans="1:27">
      <c r="A51" s="22"/>
      <c r="B51" s="46" t="s">
        <v>236</v>
      </c>
      <c r="C51" s="121">
        <v>20.913293499999998</v>
      </c>
      <c r="D51" s="46">
        <v>84.58144772</v>
      </c>
      <c r="E51" s="46">
        <v>1084.5208020599998</v>
      </c>
      <c r="F51" s="46">
        <v>1084.8560694400001</v>
      </c>
      <c r="G51" s="46">
        <v>1089.11084334</v>
      </c>
      <c r="H51" s="46">
        <v>1569.69411042</v>
      </c>
      <c r="I51" s="46">
        <v>1966.9890542999999</v>
      </c>
      <c r="J51" s="46">
        <v>2608.3845998300003</v>
      </c>
      <c r="K51" s="46">
        <v>1220.0583312399999</v>
      </c>
      <c r="L51" s="46">
        <v>1561.71845548846</v>
      </c>
      <c r="M51" s="46">
        <v>921.85062672228901</v>
      </c>
      <c r="N51" s="46">
        <v>1985.0725512600002</v>
      </c>
      <c r="O51" s="46">
        <v>2286.6098528300004</v>
      </c>
      <c r="P51" s="46">
        <v>4208.6869570099998</v>
      </c>
      <c r="Q51" s="46">
        <v>2150.11795347</v>
      </c>
      <c r="R51" s="46">
        <v>1066.78442752</v>
      </c>
      <c r="S51" s="46">
        <v>1068.3398474200001</v>
      </c>
      <c r="T51" s="46">
        <v>506.81619774000001</v>
      </c>
      <c r="U51" s="46">
        <v>500.30744036999999</v>
      </c>
      <c r="V51" s="46">
        <v>505.73763220000001</v>
      </c>
      <c r="W51" s="46">
        <v>480.52690748999999</v>
      </c>
      <c r="X51" s="46">
        <v>517.13857913999993</v>
      </c>
      <c r="Y51" s="46">
        <v>47.22727519</v>
      </c>
      <c r="Z51" s="46">
        <v>852.46398413999998</v>
      </c>
      <c r="AA51" s="22"/>
    </row>
    <row r="52" spans="1:27">
      <c r="A52" s="22"/>
      <c r="B52" s="46" t="s">
        <v>237</v>
      </c>
      <c r="C52" s="121">
        <v>489.12894627999998</v>
      </c>
      <c r="D52" s="46">
        <v>498.70020497000002</v>
      </c>
      <c r="E52" s="46">
        <v>501.82399244999999</v>
      </c>
      <c r="F52" s="46">
        <v>537.49876774999996</v>
      </c>
      <c r="G52" s="46">
        <v>547.13336615999992</v>
      </c>
      <c r="H52" s="46">
        <v>656.81391958999995</v>
      </c>
      <c r="I52" s="46">
        <v>621.42008407999992</v>
      </c>
      <c r="J52" s="46">
        <v>564.16738090000001</v>
      </c>
      <c r="K52" s="46">
        <v>570.14639148999993</v>
      </c>
      <c r="L52" s="46">
        <v>691.51040898999997</v>
      </c>
      <c r="M52" s="46">
        <v>652.86576427</v>
      </c>
      <c r="N52" s="46">
        <v>622.40588650000007</v>
      </c>
      <c r="O52" s="46">
        <v>641.41710588482897</v>
      </c>
      <c r="P52" s="46">
        <v>586.51487833937392</v>
      </c>
      <c r="Q52" s="46">
        <v>531.27781460168592</v>
      </c>
      <c r="R52" s="46">
        <v>470.56616344909298</v>
      </c>
      <c r="S52" s="46">
        <v>512.02555974082998</v>
      </c>
      <c r="T52" s="46">
        <v>553.81298923736199</v>
      </c>
      <c r="U52" s="46">
        <v>480.52417727048515</v>
      </c>
      <c r="V52" s="46">
        <v>425.42164801173135</v>
      </c>
      <c r="W52" s="46">
        <v>0</v>
      </c>
      <c r="X52" s="46">
        <v>0</v>
      </c>
      <c r="Y52" s="46">
        <v>0</v>
      </c>
      <c r="Z52" s="46">
        <v>0</v>
      </c>
      <c r="AA52" s="22"/>
    </row>
    <row r="53" spans="1:27">
      <c r="A53" s="22"/>
      <c r="B53" s="46" t="s">
        <v>238</v>
      </c>
      <c r="C53" s="121">
        <v>283.59163728999999</v>
      </c>
      <c r="D53" s="46">
        <v>345.31727623999996</v>
      </c>
      <c r="E53" s="46">
        <v>314.78010772000005</v>
      </c>
      <c r="F53" s="46">
        <v>329.41188410000001</v>
      </c>
      <c r="G53" s="46">
        <v>413.46322330999999</v>
      </c>
      <c r="H53" s="46">
        <v>457.90229129000005</v>
      </c>
      <c r="I53" s="46">
        <v>409.17092356000001</v>
      </c>
      <c r="J53" s="46">
        <v>482.53843114</v>
      </c>
      <c r="K53" s="46">
        <v>510.06756973</v>
      </c>
      <c r="L53" s="46">
        <v>902.42429885000001</v>
      </c>
      <c r="M53" s="46">
        <v>847.33974072000001</v>
      </c>
      <c r="N53" s="46">
        <v>757.37562972000001</v>
      </c>
      <c r="O53" s="46">
        <v>684.53536730000008</v>
      </c>
      <c r="P53" s="46">
        <v>767.24141182000005</v>
      </c>
      <c r="Q53" s="46">
        <v>650.75646569000003</v>
      </c>
      <c r="R53" s="46">
        <v>693.97048749999999</v>
      </c>
      <c r="S53" s="46">
        <v>685.51042617999997</v>
      </c>
      <c r="T53" s="46">
        <v>695.92793148999988</v>
      </c>
      <c r="U53" s="46">
        <v>615.19661459000008</v>
      </c>
      <c r="V53" s="46">
        <v>663.91629528999999</v>
      </c>
      <c r="W53" s="46">
        <v>639.46358786999997</v>
      </c>
      <c r="X53" s="46">
        <v>647.40068149000001</v>
      </c>
      <c r="Y53" s="46">
        <v>601.57830980000017</v>
      </c>
      <c r="Z53" s="46">
        <v>609.08601401999999</v>
      </c>
      <c r="AA53" s="22"/>
    </row>
    <row r="54" spans="1:27">
      <c r="A54" s="22"/>
      <c r="B54" s="46" t="s">
        <v>239</v>
      </c>
      <c r="C54" s="121">
        <v>388.02535888519998</v>
      </c>
      <c r="D54" s="46">
        <v>311.0626884852</v>
      </c>
      <c r="E54" s="46">
        <v>302.04497689999999</v>
      </c>
      <c r="F54" s="46">
        <v>516.96426116999999</v>
      </c>
      <c r="G54" s="46">
        <v>302.82526144999997</v>
      </c>
      <c r="H54" s="46">
        <v>261.61926824</v>
      </c>
      <c r="I54" s="46">
        <v>269.98437352999997</v>
      </c>
      <c r="J54" s="46">
        <v>358.54832127000003</v>
      </c>
      <c r="K54" s="46">
        <v>294.877745</v>
      </c>
      <c r="L54" s="46">
        <v>610.49937977000002</v>
      </c>
      <c r="M54" s="46">
        <v>493.90206707999999</v>
      </c>
      <c r="N54" s="46">
        <v>350.96368110999998</v>
      </c>
      <c r="O54" s="46">
        <v>309.88225227599997</v>
      </c>
      <c r="P54" s="46">
        <v>355.32792511600002</v>
      </c>
      <c r="Q54" s="46">
        <v>467.24234610600001</v>
      </c>
      <c r="R54" s="46">
        <v>363.47444749599998</v>
      </c>
      <c r="S54" s="46">
        <v>370.04504113099995</v>
      </c>
      <c r="T54" s="46">
        <v>285.40266534099999</v>
      </c>
      <c r="U54" s="46">
        <v>263.99149429099998</v>
      </c>
      <c r="V54" s="46">
        <v>272.38902607617996</v>
      </c>
      <c r="W54" s="46">
        <v>300.45849585999997</v>
      </c>
      <c r="X54" s="46">
        <v>211.46325739000002</v>
      </c>
      <c r="Y54" s="46">
        <v>363.49841885000001</v>
      </c>
      <c r="Z54" s="46">
        <v>202.59011363999997</v>
      </c>
      <c r="AA54" s="22"/>
    </row>
    <row r="55" spans="1:27">
      <c r="A55" s="22"/>
      <c r="B55" s="46" t="s">
        <v>240</v>
      </c>
      <c r="C55" s="121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0.82542742000002201</v>
      </c>
      <c r="M55" s="46">
        <v>0.84603625999999699</v>
      </c>
      <c r="N55" s="46">
        <v>156.47983033000014</v>
      </c>
      <c r="O55" s="46">
        <v>156.48200985762</v>
      </c>
      <c r="P55" s="46">
        <v>0.61331433000000091</v>
      </c>
      <c r="Q55" s="46">
        <v>31.826472239999998</v>
      </c>
      <c r="R55" s="46">
        <v>163.99066098</v>
      </c>
      <c r="S55" s="46">
        <v>56.653366300000002</v>
      </c>
      <c r="T55" s="46">
        <v>98.03654693</v>
      </c>
      <c r="U55" s="46">
        <v>0.28917404000001801</v>
      </c>
      <c r="V55" s="46">
        <v>77.558868849999996</v>
      </c>
      <c r="W55" s="46">
        <v>77.558868851870002</v>
      </c>
      <c r="X55" s="46">
        <v>-0.43465621999999898</v>
      </c>
      <c r="Y55" s="46">
        <v>0</v>
      </c>
      <c r="Z55" s="46">
        <v>0</v>
      </c>
      <c r="AA55" s="22"/>
    </row>
    <row r="56" spans="1:27">
      <c r="A56" s="22"/>
      <c r="B56" s="46" t="s">
        <v>241</v>
      </c>
      <c r="C56" s="121">
        <v>111.92562907</v>
      </c>
      <c r="D56" s="46">
        <v>81.517553169999999</v>
      </c>
      <c r="E56" s="46">
        <v>73.791437639999998</v>
      </c>
      <c r="F56" s="46">
        <v>68.353397599999994</v>
      </c>
      <c r="G56" s="46">
        <v>84.4380381</v>
      </c>
      <c r="H56" s="46">
        <v>63.834861979999999</v>
      </c>
      <c r="I56" s="46">
        <v>62.146319030000001</v>
      </c>
      <c r="J56" s="46">
        <v>55.193948030000001</v>
      </c>
      <c r="K56" s="46">
        <v>54.923123480000093</v>
      </c>
      <c r="L56" s="46">
        <v>93.515470219999997</v>
      </c>
      <c r="M56" s="46">
        <v>71.364834549999998</v>
      </c>
      <c r="N56" s="46">
        <v>102.40693182</v>
      </c>
      <c r="O56" s="46">
        <v>180.33314402000002</v>
      </c>
      <c r="P56" s="46">
        <v>81.534520409999999</v>
      </c>
      <c r="Q56" s="46">
        <v>64.418615039999992</v>
      </c>
      <c r="R56" s="46">
        <v>46.68946656</v>
      </c>
      <c r="S56" s="46">
        <v>149.13812972999997</v>
      </c>
      <c r="T56" s="46">
        <v>50.088540389999991</v>
      </c>
      <c r="U56" s="46">
        <v>38.560560870000018</v>
      </c>
      <c r="V56" s="46">
        <v>23.883865650000018</v>
      </c>
      <c r="W56" s="46">
        <v>115.90655773</v>
      </c>
      <c r="X56" s="46">
        <v>33.097095519999982</v>
      </c>
      <c r="Y56" s="46">
        <v>27.605028489999967</v>
      </c>
      <c r="Z56" s="46">
        <v>48.604654429999982</v>
      </c>
      <c r="AA56" s="22"/>
    </row>
    <row r="57" spans="1:27">
      <c r="A57" s="22"/>
      <c r="B57" s="46" t="s">
        <v>242</v>
      </c>
      <c r="C57" s="121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8.8569530080433125</v>
      </c>
      <c r="U57" s="46">
        <v>12.29621600455269</v>
      </c>
      <c r="V57" s="46">
        <v>11.383974796993662</v>
      </c>
      <c r="W57" s="46">
        <v>128.25167235000001</v>
      </c>
      <c r="X57" s="46">
        <v>89.022528859999994</v>
      </c>
      <c r="Y57" s="46">
        <v>75.393846840000009</v>
      </c>
      <c r="Z57" s="46">
        <v>75.602639819999993</v>
      </c>
      <c r="AA57" s="22"/>
    </row>
    <row r="58" spans="1:27">
      <c r="A58" s="22"/>
      <c r="B58" s="46" t="s">
        <v>243</v>
      </c>
      <c r="C58" s="121">
        <v>0</v>
      </c>
      <c r="D58" s="46">
        <v>0</v>
      </c>
      <c r="E58" s="46">
        <v>0</v>
      </c>
      <c r="F58" s="46">
        <v>0</v>
      </c>
      <c r="G58" s="46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22">
        <v>0</v>
      </c>
      <c r="U58" s="22">
        <v>0</v>
      </c>
      <c r="V58" s="22">
        <v>0</v>
      </c>
      <c r="W58" s="49">
        <v>0</v>
      </c>
      <c r="X58" s="22">
        <v>0</v>
      </c>
      <c r="Y58" s="22">
        <v>0</v>
      </c>
      <c r="Z58" s="22">
        <v>7.9322264499999999</v>
      </c>
      <c r="AA58" s="22"/>
    </row>
    <row r="59" spans="1:27">
      <c r="A59" s="22"/>
      <c r="B59" s="46" t="s">
        <v>216</v>
      </c>
      <c r="C59" s="121">
        <v>328.84754781000004</v>
      </c>
      <c r="D59" s="46">
        <v>275.78268773000002</v>
      </c>
      <c r="E59" s="46">
        <v>593.71667011</v>
      </c>
      <c r="F59" s="46">
        <v>196.24993967</v>
      </c>
      <c r="G59" s="46">
        <v>258.38159976000003</v>
      </c>
      <c r="H59" s="46">
        <v>142.71425563</v>
      </c>
      <c r="I59" s="46">
        <v>148.17131148000001</v>
      </c>
      <c r="J59" s="46">
        <v>115.1679396027</v>
      </c>
      <c r="K59" s="46">
        <v>54.797878802699906</v>
      </c>
      <c r="L59" s="46">
        <v>81.298672442700081</v>
      </c>
      <c r="M59" s="46">
        <v>76.137795222699424</v>
      </c>
      <c r="N59" s="46">
        <v>103.95213535269977</v>
      </c>
      <c r="O59" s="46">
        <v>151.61557488</v>
      </c>
      <c r="P59" s="46">
        <v>128.11299255</v>
      </c>
      <c r="Q59" s="46">
        <v>129.38144129</v>
      </c>
      <c r="R59" s="46">
        <v>256.39195820999998</v>
      </c>
      <c r="S59" s="46">
        <v>238.50896083269998</v>
      </c>
      <c r="T59" s="46">
        <v>375.51419064269999</v>
      </c>
      <c r="U59" s="46">
        <v>338.00630631270002</v>
      </c>
      <c r="V59" s="46">
        <v>375.55061515</v>
      </c>
      <c r="W59" s="46">
        <v>355.38493826000001</v>
      </c>
      <c r="X59" s="46">
        <v>363.68148186000002</v>
      </c>
      <c r="Y59" s="46">
        <v>351.05341002</v>
      </c>
      <c r="Z59" s="46">
        <v>334.47439515000008</v>
      </c>
      <c r="AA59" s="22"/>
    </row>
    <row r="60" spans="1:27">
      <c r="A60" s="22"/>
      <c r="B60" s="46" t="s">
        <v>244</v>
      </c>
      <c r="C60" s="121">
        <v>14.493413350000001</v>
      </c>
      <c r="D60" s="46">
        <v>17.017721210000001</v>
      </c>
      <c r="E60" s="46">
        <v>14.346607319999999</v>
      </c>
      <c r="F60" s="46">
        <v>22.069748860000001</v>
      </c>
      <c r="G60" s="46">
        <v>26.12972538</v>
      </c>
      <c r="H60" s="46">
        <v>39.29438854</v>
      </c>
      <c r="I60" s="46">
        <v>28.696969060000001</v>
      </c>
      <c r="J60" s="46">
        <v>27.726510770000001</v>
      </c>
      <c r="K60" s="46">
        <v>34.014060039999997</v>
      </c>
      <c r="L60" s="46">
        <v>46.80489893</v>
      </c>
      <c r="M60" s="46">
        <v>38.282383600000003</v>
      </c>
      <c r="N60" s="46">
        <v>40.977238049999997</v>
      </c>
      <c r="O60" s="46">
        <v>25.43351487</v>
      </c>
      <c r="P60" s="46">
        <v>20.03893338</v>
      </c>
      <c r="Q60" s="46">
        <v>32.784644959999994</v>
      </c>
      <c r="R60" s="46">
        <v>30.931313339999999</v>
      </c>
      <c r="S60" s="46">
        <v>58.980154040000002</v>
      </c>
      <c r="T60" s="46">
        <v>34.839178200000006</v>
      </c>
      <c r="U60" s="46">
        <v>42.587166680000003</v>
      </c>
      <c r="V60" s="46">
        <v>39.060269329999997</v>
      </c>
      <c r="W60" s="46">
        <v>25.881015010000002</v>
      </c>
      <c r="X60" s="46">
        <v>25.651170499999999</v>
      </c>
      <c r="Y60" s="46">
        <v>32.472416100000004</v>
      </c>
      <c r="Z60" s="46">
        <v>35.123531390000004</v>
      </c>
      <c r="AA60" s="22"/>
    </row>
    <row r="61" spans="1:27">
      <c r="A61" s="22"/>
      <c r="B61" s="46" t="s">
        <v>245</v>
      </c>
      <c r="C61" s="121">
        <v>10.83019081</v>
      </c>
      <c r="D61" s="46">
        <v>12.205550390000001</v>
      </c>
      <c r="E61" s="46">
        <v>7.6162908299999996</v>
      </c>
      <c r="F61" s="46">
        <v>8.0114295700000095</v>
      </c>
      <c r="G61" s="46">
        <v>117.85228276000001</v>
      </c>
      <c r="H61" s="46">
        <v>7.30153067</v>
      </c>
      <c r="I61" s="46">
        <v>0.82675368999999999</v>
      </c>
      <c r="J61" s="46">
        <v>10.967473739999999</v>
      </c>
      <c r="K61" s="46">
        <v>10.88589477</v>
      </c>
      <c r="L61" s="46">
        <v>6.5811481599999997</v>
      </c>
      <c r="M61" s="46">
        <v>13.43637771</v>
      </c>
      <c r="N61" s="46">
        <v>7.3438287099999995</v>
      </c>
      <c r="O61" s="46">
        <v>6.0689614299999999</v>
      </c>
      <c r="P61" s="46">
        <v>5.2702279299999999</v>
      </c>
      <c r="Q61" s="46">
        <v>3.9959124299999997</v>
      </c>
      <c r="R61" s="46">
        <v>7.3976584399999998</v>
      </c>
      <c r="S61" s="46">
        <v>9.9921917799999989</v>
      </c>
      <c r="T61" s="46">
        <v>9.3637264200000008</v>
      </c>
      <c r="U61" s="46">
        <v>12.534374029999999</v>
      </c>
      <c r="V61" s="46">
        <v>3.31500168</v>
      </c>
      <c r="W61" s="46">
        <v>2.8789884400000001</v>
      </c>
      <c r="X61" s="46">
        <v>3.4710472400000003</v>
      </c>
      <c r="Y61" s="46">
        <v>2.40360306</v>
      </c>
      <c r="Z61" s="46">
        <v>2.5994786400000001</v>
      </c>
      <c r="AA61" s="22"/>
    </row>
    <row r="62" spans="1:27">
      <c r="A62" s="22"/>
      <c r="B62" s="46" t="s">
        <v>246</v>
      </c>
      <c r="C62" s="121">
        <v>0</v>
      </c>
      <c r="D62" s="46">
        <v>0</v>
      </c>
      <c r="E62" s="46">
        <v>0</v>
      </c>
      <c r="F62" s="46">
        <v>0</v>
      </c>
      <c r="G62" s="46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22"/>
    </row>
    <row r="63" spans="1:27">
      <c r="A63" s="22"/>
      <c r="B63" s="46" t="s">
        <v>247</v>
      </c>
      <c r="C63" s="121">
        <v>27.351532889999998</v>
      </c>
      <c r="D63" s="46">
        <v>29.734333500000002</v>
      </c>
      <c r="E63" s="46">
        <v>68.193813089999992</v>
      </c>
      <c r="F63" s="46">
        <v>43.505735699999995</v>
      </c>
      <c r="G63" s="46">
        <v>46.070164050000002</v>
      </c>
      <c r="H63" s="49">
        <v>78.141141279999999</v>
      </c>
      <c r="I63" s="49">
        <v>89.088967719999999</v>
      </c>
      <c r="J63" s="49">
        <v>35.94066634</v>
      </c>
      <c r="K63" s="49">
        <v>17.5183684</v>
      </c>
      <c r="L63" s="49">
        <v>142.93278222000001</v>
      </c>
      <c r="M63" s="49">
        <v>229.99690835000001</v>
      </c>
      <c r="N63" s="49">
        <v>189.37584301000001</v>
      </c>
      <c r="O63" s="49">
        <v>237.95035725</v>
      </c>
      <c r="P63" s="49">
        <v>126.64363026999999</v>
      </c>
      <c r="Q63" s="49">
        <v>171.28249637000002</v>
      </c>
      <c r="R63" s="49">
        <v>212.62897667999999</v>
      </c>
      <c r="S63" s="49">
        <v>249.63727588</v>
      </c>
      <c r="T63" s="46">
        <v>76.050002519999993</v>
      </c>
      <c r="U63" s="46">
        <v>151.30355602</v>
      </c>
      <c r="V63" s="46">
        <v>124.65155978999999</v>
      </c>
      <c r="W63" s="49">
        <v>146.18627069999999</v>
      </c>
      <c r="X63" s="46">
        <v>56.226109710000003</v>
      </c>
      <c r="Y63" s="46">
        <v>79.2155743</v>
      </c>
      <c r="Z63" s="46">
        <v>103.17766509</v>
      </c>
      <c r="AA63" s="22"/>
    </row>
    <row r="64" spans="1:27">
      <c r="A64" s="22"/>
      <c r="B64" s="46" t="s">
        <v>248</v>
      </c>
      <c r="C64" s="121">
        <v>0</v>
      </c>
      <c r="D64" s="46">
        <v>0</v>
      </c>
      <c r="E64" s="46">
        <v>0</v>
      </c>
      <c r="F64" s="46">
        <v>0</v>
      </c>
      <c r="G64" s="46">
        <v>62.024680000000004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22"/>
    </row>
    <row r="65" spans="1:27">
      <c r="A65" s="22"/>
      <c r="B65" s="46" t="s">
        <v>213</v>
      </c>
      <c r="C65" s="121">
        <v>346.85788759278807</v>
      </c>
      <c r="D65" s="46">
        <v>276.45615437999993</v>
      </c>
      <c r="E65" s="46">
        <v>299.46778121649999</v>
      </c>
      <c r="F65" s="46">
        <v>500.66496739649983</v>
      </c>
      <c r="G65" s="46">
        <v>711.02849077650012</v>
      </c>
      <c r="H65" s="46">
        <v>478.8977607664998</v>
      </c>
      <c r="I65" s="46">
        <v>294.82271324650014</v>
      </c>
      <c r="J65" s="46">
        <v>741.18329787256801</v>
      </c>
      <c r="K65" s="46">
        <v>812.46588633789997</v>
      </c>
      <c r="L65" s="46">
        <v>299.65209328789996</v>
      </c>
      <c r="M65" s="46">
        <v>552.58006542790008</v>
      </c>
      <c r="N65" s="46">
        <v>611.56676494790008</v>
      </c>
      <c r="O65" s="46">
        <v>625.25114404373869</v>
      </c>
      <c r="P65" s="46">
        <v>434.21469385780358</v>
      </c>
      <c r="Q65" s="46">
        <v>478.35358540547588</v>
      </c>
      <c r="R65" s="46">
        <v>242.79475483521182</v>
      </c>
      <c r="S65" s="46">
        <v>251.87873747782601</v>
      </c>
      <c r="T65" s="46">
        <v>241.47284232350006</v>
      </c>
      <c r="U65" s="46">
        <v>215.0199105735</v>
      </c>
      <c r="V65" s="46">
        <v>210.55751293499998</v>
      </c>
      <c r="W65" s="46">
        <v>203.51601467</v>
      </c>
      <c r="X65" s="46">
        <v>272.25617928999998</v>
      </c>
      <c r="Y65" s="46">
        <v>282.65609707999988</v>
      </c>
      <c r="Z65" s="46">
        <v>253.33960135999999</v>
      </c>
      <c r="AA65" s="22"/>
    </row>
    <row r="66" spans="1:27">
      <c r="A66" s="22"/>
      <c r="B66" s="50" t="s">
        <v>249</v>
      </c>
      <c r="C66" s="120">
        <v>11757.186487359999</v>
      </c>
      <c r="D66" s="50">
        <v>11123.438464240002</v>
      </c>
      <c r="E66" s="50">
        <v>11062.4379893</v>
      </c>
      <c r="F66" s="50">
        <v>11533.109445899998</v>
      </c>
      <c r="G66" s="50">
        <v>12469.098023800001</v>
      </c>
      <c r="H66" s="50">
        <v>14086.003685240001</v>
      </c>
      <c r="I66" s="50">
        <v>13667.727758519999</v>
      </c>
      <c r="J66" s="50">
        <v>12559.82531708</v>
      </c>
      <c r="K66" s="50">
        <v>14389.94794502</v>
      </c>
      <c r="L66" s="50">
        <v>15580.324145512159</v>
      </c>
      <c r="M66" s="50">
        <v>15346.424169395508</v>
      </c>
      <c r="N66" s="50">
        <v>14182.406964102356</v>
      </c>
      <c r="O66" s="50">
        <v>12017.203459192151</v>
      </c>
      <c r="P66" s="50">
        <v>17536.186438368735</v>
      </c>
      <c r="Q66" s="50">
        <v>10754.770631048033</v>
      </c>
      <c r="R66" s="50">
        <v>12175.029285543649</v>
      </c>
      <c r="S66" s="50">
        <v>11885.852923398261</v>
      </c>
      <c r="T66" s="50">
        <v>11365.19040462568</v>
      </c>
      <c r="U66" s="50">
        <v>10511.773774012387</v>
      </c>
      <c r="V66" s="50">
        <v>10686.135252865361</v>
      </c>
      <c r="W66" s="50">
        <v>5674.0736535022397</v>
      </c>
      <c r="X66" s="50">
        <v>5634.913561227434</v>
      </c>
      <c r="Y66" s="50">
        <v>5872.2333314504413</v>
      </c>
      <c r="Z66" s="50">
        <v>4673.676920150001</v>
      </c>
      <c r="AA66" s="22"/>
    </row>
    <row r="67" spans="1:27">
      <c r="A67" s="22"/>
      <c r="B67" s="46" t="s">
        <v>235</v>
      </c>
      <c r="C67" s="121">
        <v>2204.0136943799998</v>
      </c>
      <c r="D67" s="46">
        <v>2276.4097506500002</v>
      </c>
      <c r="E67" s="46">
        <v>2225.708619</v>
      </c>
      <c r="F67" s="46">
        <v>3072.5269367299998</v>
      </c>
      <c r="G67" s="46">
        <v>3038.8931686299998</v>
      </c>
      <c r="H67" s="46">
        <v>2929.39274467</v>
      </c>
      <c r="I67" s="46">
        <v>2915.1306035899997</v>
      </c>
      <c r="J67" s="46">
        <v>2966.8415438400002</v>
      </c>
      <c r="K67" s="46">
        <v>2943.2004375799997</v>
      </c>
      <c r="L67" s="46">
        <v>1825.52133807158</v>
      </c>
      <c r="M67" s="46">
        <v>1428.9351534907998</v>
      </c>
      <c r="N67" s="46">
        <v>588.13233776000004</v>
      </c>
      <c r="O67" s="46">
        <v>1084.2497642000001</v>
      </c>
      <c r="P67" s="46">
        <v>105.87652066</v>
      </c>
      <c r="Q67" s="46">
        <v>302.22153116999999</v>
      </c>
      <c r="R67" s="46">
        <v>306.87459812999998</v>
      </c>
      <c r="S67" s="46">
        <v>313.48876934999998</v>
      </c>
      <c r="T67" s="46">
        <v>728.27233293000018</v>
      </c>
      <c r="U67" s="46">
        <v>716.11818606999987</v>
      </c>
      <c r="V67" s="46">
        <v>642.35323783999957</v>
      </c>
      <c r="W67" s="46">
        <v>802.51370298000006</v>
      </c>
      <c r="X67" s="46">
        <v>808.11768905000008</v>
      </c>
      <c r="Y67" s="46">
        <v>668.94236977000014</v>
      </c>
      <c r="Z67" s="46">
        <v>663.40733194000006</v>
      </c>
      <c r="AA67" s="22"/>
    </row>
    <row r="68" spans="1:27">
      <c r="A68" s="22"/>
      <c r="B68" s="46" t="s">
        <v>68</v>
      </c>
      <c r="C68" s="121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22"/>
    </row>
    <row r="69" spans="1:27">
      <c r="A69" s="22"/>
      <c r="B69" s="46" t="s">
        <v>203</v>
      </c>
      <c r="C69" s="121" t="s">
        <v>46</v>
      </c>
      <c r="D69" s="46">
        <v>0</v>
      </c>
      <c r="E69" s="46">
        <v>0</v>
      </c>
      <c r="F69" s="46">
        <v>0</v>
      </c>
      <c r="G69" s="46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22"/>
    </row>
    <row r="70" spans="1:27">
      <c r="A70" s="22"/>
      <c r="B70" s="46" t="s">
        <v>236</v>
      </c>
      <c r="C70" s="121">
        <v>2656.8339018399997</v>
      </c>
      <c r="D70" s="46">
        <v>2631.8261776100003</v>
      </c>
      <c r="E70" s="46">
        <v>2590.0296740600002</v>
      </c>
      <c r="F70" s="46">
        <v>2554.07402275</v>
      </c>
      <c r="G70" s="46">
        <v>3524.0370698400002</v>
      </c>
      <c r="H70" s="46">
        <v>3499.2723805300002</v>
      </c>
      <c r="I70" s="46">
        <v>2996.65125592</v>
      </c>
      <c r="J70" s="46">
        <v>1501.0008228800002</v>
      </c>
      <c r="K70" s="46">
        <v>3379.0787947700001</v>
      </c>
      <c r="L70" s="46">
        <v>4113.5117990005801</v>
      </c>
      <c r="M70" s="46">
        <v>4847.0848792347197</v>
      </c>
      <c r="N70" s="46">
        <v>4832.05883533</v>
      </c>
      <c r="O70" s="46">
        <v>2437.5974914699996</v>
      </c>
      <c r="P70" s="46">
        <v>9548.2797494900005</v>
      </c>
      <c r="Q70" s="46">
        <v>2823.3366362200004</v>
      </c>
      <c r="R70" s="46">
        <v>3889.8049909400002</v>
      </c>
      <c r="S70" s="46">
        <v>3077.9456660999999</v>
      </c>
      <c r="T70" s="46">
        <v>4088.6687833800001</v>
      </c>
      <c r="U70" s="46">
        <v>3337.6922633000004</v>
      </c>
      <c r="V70" s="46">
        <v>3335.7509827600002</v>
      </c>
      <c r="W70" s="46">
        <v>2534.21054538</v>
      </c>
      <c r="X70" s="46">
        <v>2532.3044080999998</v>
      </c>
      <c r="Y70" s="46">
        <v>2980.2924436399999</v>
      </c>
      <c r="Z70" s="46">
        <v>1905.5625958199998</v>
      </c>
      <c r="AA70" s="22"/>
    </row>
    <row r="71" spans="1:27">
      <c r="A71" s="22"/>
      <c r="B71" s="46" t="s">
        <v>250</v>
      </c>
      <c r="C71" s="121" t="s">
        <v>46</v>
      </c>
      <c r="D71" s="46">
        <v>0</v>
      </c>
      <c r="E71" s="46">
        <v>0</v>
      </c>
      <c r="F71" s="46">
        <v>0</v>
      </c>
      <c r="G71" s="46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/>
    </row>
    <row r="72" spans="1:27">
      <c r="A72" s="22"/>
      <c r="B72" s="46" t="s">
        <v>243</v>
      </c>
      <c r="C72" s="121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22">
        <v>0</v>
      </c>
      <c r="U72" s="22">
        <v>0</v>
      </c>
      <c r="V72" s="22">
        <v>0</v>
      </c>
      <c r="W72" s="49">
        <v>0</v>
      </c>
      <c r="X72" s="22">
        <v>0</v>
      </c>
      <c r="Y72" s="22">
        <v>0</v>
      </c>
      <c r="Z72" s="22">
        <v>0</v>
      </c>
      <c r="AA72" s="22"/>
    </row>
    <row r="73" spans="1:27">
      <c r="A73" s="22"/>
      <c r="B73" s="46" t="s">
        <v>216</v>
      </c>
      <c r="C73" s="121">
        <v>23.354327349999998</v>
      </c>
      <c r="D73" s="46">
        <v>24.36699904</v>
      </c>
      <c r="E73" s="46">
        <v>91.043284369999995</v>
      </c>
      <c r="F73" s="46">
        <v>90.108875549999993</v>
      </c>
      <c r="G73" s="46">
        <v>95.824665980000006</v>
      </c>
      <c r="H73" s="49">
        <v>120.18169911</v>
      </c>
      <c r="I73" s="49">
        <v>133.14635125999999</v>
      </c>
      <c r="J73" s="49">
        <v>167.21313193999998</v>
      </c>
      <c r="K73" s="54">
        <v>167.77439889999999</v>
      </c>
      <c r="L73" s="54" t="s">
        <v>46</v>
      </c>
      <c r="M73" s="54" t="s">
        <v>46</v>
      </c>
      <c r="N73" s="54">
        <v>0</v>
      </c>
      <c r="O73" s="54" t="s">
        <v>46</v>
      </c>
      <c r="P73" s="54" t="s">
        <v>46</v>
      </c>
      <c r="Q73" s="54" t="s">
        <v>46</v>
      </c>
      <c r="R73" s="54" t="s">
        <v>46</v>
      </c>
      <c r="S73" s="54" t="s">
        <v>46</v>
      </c>
      <c r="T73" s="54" t="s">
        <v>46</v>
      </c>
      <c r="U73" s="54" t="s">
        <v>46</v>
      </c>
      <c r="V73" s="54" t="s">
        <v>46</v>
      </c>
      <c r="W73" s="54" t="s">
        <v>46</v>
      </c>
      <c r="X73" s="54" t="s">
        <v>46</v>
      </c>
      <c r="Y73" s="54" t="s">
        <v>46</v>
      </c>
      <c r="Z73" s="54" t="s">
        <v>46</v>
      </c>
      <c r="AA73" s="22"/>
    </row>
    <row r="74" spans="1:27">
      <c r="A74" s="22"/>
      <c r="B74" s="46" t="s">
        <v>237</v>
      </c>
      <c r="C74" s="121">
        <v>3545.56920975</v>
      </c>
      <c r="D74" s="46">
        <v>3411.7579195200001</v>
      </c>
      <c r="E74" s="46">
        <v>3427.6337625900001</v>
      </c>
      <c r="F74" s="46">
        <v>3400.39007305</v>
      </c>
      <c r="G74" s="46">
        <v>3339.04341776</v>
      </c>
      <c r="H74" s="46">
        <v>5083.8372367700003</v>
      </c>
      <c r="I74" s="46">
        <v>5227.2528031499996</v>
      </c>
      <c r="J74" s="46">
        <v>5412.2420348100004</v>
      </c>
      <c r="K74" s="46">
        <v>5387.9265603900003</v>
      </c>
      <c r="L74" s="46">
        <v>7155.7239008999995</v>
      </c>
      <c r="M74" s="46">
        <v>6721.15340164999</v>
      </c>
      <c r="N74" s="46">
        <v>6292.6489290199997</v>
      </c>
      <c r="O74" s="46">
        <v>6159.32811665591</v>
      </c>
      <c r="P74" s="46">
        <v>5440.4827029607395</v>
      </c>
      <c r="Q74" s="46">
        <v>5298.0798968863801</v>
      </c>
      <c r="R74" s="46">
        <v>5370.77689095818</v>
      </c>
      <c r="S74" s="46">
        <v>5301.5260730246</v>
      </c>
      <c r="T74" s="46">
        <v>3951.7199521160251</v>
      </c>
      <c r="U74" s="46">
        <v>3883.7422737374609</v>
      </c>
      <c r="V74" s="46">
        <v>4259.8523213122553</v>
      </c>
      <c r="W74" s="46">
        <v>0</v>
      </c>
      <c r="X74" s="46">
        <v>0</v>
      </c>
      <c r="Y74" s="46">
        <v>0</v>
      </c>
      <c r="Z74" s="46">
        <v>0</v>
      </c>
      <c r="AA74" s="22"/>
    </row>
    <row r="75" spans="1:27">
      <c r="A75" s="22"/>
      <c r="B75" s="46" t="s">
        <v>251</v>
      </c>
      <c r="C75" s="121">
        <v>0</v>
      </c>
      <c r="D75" s="46">
        <v>1.49918397</v>
      </c>
      <c r="E75" s="46">
        <v>0</v>
      </c>
      <c r="F75" s="46">
        <v>5.6369056200000003</v>
      </c>
      <c r="G75" s="46">
        <v>5.6229002399999999</v>
      </c>
      <c r="H75" s="46">
        <v>5.8538437000000005</v>
      </c>
      <c r="I75" s="46">
        <v>68.023528520000013</v>
      </c>
      <c r="J75" s="46">
        <v>92.803240479999999</v>
      </c>
      <c r="K75" s="46">
        <v>155.75183115000002</v>
      </c>
      <c r="L75" s="46">
        <v>70.257010059999999</v>
      </c>
      <c r="M75" s="46">
        <v>193.90966015000001</v>
      </c>
      <c r="N75" s="46">
        <v>292.09115477235497</v>
      </c>
      <c r="O75" s="46">
        <v>311.88436596490999</v>
      </c>
      <c r="P75" s="46">
        <v>309.64246729799601</v>
      </c>
      <c r="Q75" s="46">
        <v>224.557692601653</v>
      </c>
      <c r="R75" s="46">
        <v>498.76307487201302</v>
      </c>
      <c r="S75" s="46">
        <v>1098.8355997137198</v>
      </c>
      <c r="T75" s="46">
        <v>537.18116157999998</v>
      </c>
      <c r="U75" s="46">
        <v>547.71273420000011</v>
      </c>
      <c r="V75" s="46">
        <v>424.02753986000005</v>
      </c>
      <c r="W75" s="46">
        <v>393.65889785999991</v>
      </c>
      <c r="X75" s="46">
        <v>364.27530849000004</v>
      </c>
      <c r="Y75" s="46">
        <v>258.01400000000001</v>
      </c>
      <c r="Z75" s="46">
        <v>330.8006578300002</v>
      </c>
      <c r="AA75" s="22"/>
    </row>
    <row r="76" spans="1:27">
      <c r="A76" s="22"/>
      <c r="B76" s="46" t="s">
        <v>246</v>
      </c>
      <c r="C76" s="121">
        <v>54.825127340000002</v>
      </c>
      <c r="D76" s="46">
        <v>78.671338870000014</v>
      </c>
      <c r="E76" s="46">
        <v>102.21752516000001</v>
      </c>
      <c r="F76" s="46">
        <v>125.29255630999999</v>
      </c>
      <c r="G76" s="46">
        <v>147.65523875</v>
      </c>
      <c r="H76" s="46">
        <v>168.64034507000002</v>
      </c>
      <c r="I76" s="46">
        <v>208.79477968</v>
      </c>
      <c r="J76" s="46">
        <v>218.09510165999998</v>
      </c>
      <c r="K76" s="46">
        <v>241.05106873999998</v>
      </c>
      <c r="L76" s="46">
        <v>312.64275738000003</v>
      </c>
      <c r="M76" s="46">
        <v>339.36614796999999</v>
      </c>
      <c r="N76" s="46">
        <v>348.22565298999996</v>
      </c>
      <c r="O76" s="46">
        <v>374.67127763000002</v>
      </c>
      <c r="P76" s="46">
        <v>399.20735460999998</v>
      </c>
      <c r="Q76" s="46">
        <v>423.05121607999996</v>
      </c>
      <c r="R76" s="46">
        <v>446.71948083000001</v>
      </c>
      <c r="S76" s="46">
        <v>471.49511381000002</v>
      </c>
      <c r="T76" s="46">
        <v>494.55929012000001</v>
      </c>
      <c r="U76" s="46">
        <v>516.97577036999996</v>
      </c>
      <c r="V76" s="46">
        <v>540.25804805999996</v>
      </c>
      <c r="W76" s="46">
        <v>566.16499403</v>
      </c>
      <c r="X76" s="46">
        <v>680.71924719000003</v>
      </c>
      <c r="Y76" s="46">
        <v>765.31490586999996</v>
      </c>
      <c r="Z76" s="46">
        <v>528.00594058000001</v>
      </c>
      <c r="AA76" s="22"/>
    </row>
    <row r="77" spans="1:27">
      <c r="A77" s="22"/>
      <c r="B77" s="46" t="s">
        <v>252</v>
      </c>
      <c r="C77" s="121">
        <v>2029.1237273200002</v>
      </c>
      <c r="D77" s="46">
        <v>1570.4034775799998</v>
      </c>
      <c r="E77" s="46">
        <v>1564.0109339600001</v>
      </c>
      <c r="F77" s="46">
        <v>1371.74528515</v>
      </c>
      <c r="G77" s="46">
        <v>1332.8624468600001</v>
      </c>
      <c r="H77" s="46">
        <v>1351.38725972</v>
      </c>
      <c r="I77" s="46">
        <v>1261.9576587400002</v>
      </c>
      <c r="J77" s="46">
        <v>1254.90703048</v>
      </c>
      <c r="K77" s="46">
        <v>1247.4998440099998</v>
      </c>
      <c r="L77" s="46">
        <v>1207.59748238</v>
      </c>
      <c r="M77" s="46">
        <v>1187.2252852000001</v>
      </c>
      <c r="N77" s="46">
        <v>1207.68771425</v>
      </c>
      <c r="O77" s="46">
        <v>1197.06018355223</v>
      </c>
      <c r="P77" s="46">
        <v>1263.31198421</v>
      </c>
      <c r="Q77" s="46">
        <v>1235.36818524</v>
      </c>
      <c r="R77" s="46">
        <v>1275.5133065100001</v>
      </c>
      <c r="S77" s="46">
        <v>1327.924951</v>
      </c>
      <c r="T77" s="46">
        <v>1166.2342968400001</v>
      </c>
      <c r="U77" s="46">
        <v>1127.0232274100001</v>
      </c>
      <c r="V77" s="46">
        <v>1154.8651277399999</v>
      </c>
      <c r="W77" s="46">
        <v>1107.7848310199997</v>
      </c>
      <c r="X77" s="46">
        <v>1038.4541371799999</v>
      </c>
      <c r="Y77" s="46">
        <v>1016.06640588</v>
      </c>
      <c r="Z77" s="46">
        <v>1116.1772391700001</v>
      </c>
      <c r="AA77" s="22"/>
    </row>
    <row r="78" spans="1:27">
      <c r="A78" s="22"/>
      <c r="B78" s="46" t="s">
        <v>247</v>
      </c>
      <c r="C78" s="121">
        <v>96.956145629999995</v>
      </c>
      <c r="D78" s="46">
        <v>102.41605659</v>
      </c>
      <c r="E78" s="46">
        <v>70.508967549999994</v>
      </c>
      <c r="F78" s="46">
        <v>61.984542509999997</v>
      </c>
      <c r="G78" s="46">
        <v>64.940585150000004</v>
      </c>
      <c r="H78" s="49">
        <v>21.187252949999998</v>
      </c>
      <c r="I78" s="49">
        <v>15.938256639999999</v>
      </c>
      <c r="J78" s="49">
        <v>17.520288909999998</v>
      </c>
      <c r="K78" s="49">
        <v>19.106925159999999</v>
      </c>
      <c r="L78" s="49">
        <v>22.04249484</v>
      </c>
      <c r="M78" s="49">
        <v>21.199004169999998</v>
      </c>
      <c r="N78" s="49">
        <v>23.486483589999999</v>
      </c>
      <c r="O78" s="49">
        <v>25.692185009999999</v>
      </c>
      <c r="P78" s="49">
        <v>28.062497609999998</v>
      </c>
      <c r="Q78" s="49">
        <v>30.530967870000001</v>
      </c>
      <c r="R78" s="49">
        <v>18.157506160000001</v>
      </c>
      <c r="S78" s="49">
        <v>13.396525929999999</v>
      </c>
      <c r="T78" s="46">
        <v>12.477805140000001</v>
      </c>
      <c r="U78" s="46">
        <v>15.43902059</v>
      </c>
      <c r="V78" s="46">
        <v>18.78041026</v>
      </c>
      <c r="W78" s="49">
        <v>21.675540890000001</v>
      </c>
      <c r="X78" s="46">
        <v>16.42074749</v>
      </c>
      <c r="Y78" s="46">
        <v>18.955714839999999</v>
      </c>
      <c r="Z78" s="46">
        <v>21.834016649999999</v>
      </c>
      <c r="AA78" s="22"/>
    </row>
    <row r="79" spans="1:27">
      <c r="A79" s="22"/>
      <c r="B79" s="46" t="s">
        <v>253</v>
      </c>
      <c r="C79" s="121">
        <v>862.99533010000005</v>
      </c>
      <c r="D79" s="46">
        <v>758.32285265999997</v>
      </c>
      <c r="E79" s="46">
        <v>724.90552995999997</v>
      </c>
      <c r="F79" s="46">
        <v>641.52181755000004</v>
      </c>
      <c r="G79" s="46">
        <v>688.75057489000005</v>
      </c>
      <c r="H79" s="46">
        <v>679.17876612000009</v>
      </c>
      <c r="I79" s="46">
        <v>591.0706007</v>
      </c>
      <c r="J79" s="46">
        <v>675.57808677000003</v>
      </c>
      <c r="K79" s="46">
        <v>591.30772059000003</v>
      </c>
      <c r="L79" s="46">
        <v>618.16228598000009</v>
      </c>
      <c r="M79" s="46">
        <v>568.00834707000001</v>
      </c>
      <c r="N79" s="46">
        <v>561.24839229999998</v>
      </c>
      <c r="O79" s="46">
        <v>286.18342101928204</v>
      </c>
      <c r="P79" s="46">
        <v>373.11465873999998</v>
      </c>
      <c r="Q79" s="46">
        <v>338.75180560000001</v>
      </c>
      <c r="R79" s="46">
        <v>315.61801691345602</v>
      </c>
      <c r="S79" s="46">
        <v>232.692153789939</v>
      </c>
      <c r="T79" s="46">
        <v>361.13460100965472</v>
      </c>
      <c r="U79" s="46">
        <v>311.06856795492598</v>
      </c>
      <c r="V79" s="46">
        <v>260.81757184310555</v>
      </c>
      <c r="W79" s="46">
        <v>194.75964112755</v>
      </c>
      <c r="X79" s="46">
        <v>143.23618406743424</v>
      </c>
      <c r="Y79" s="46">
        <v>107.83104369044048</v>
      </c>
      <c r="Z79" s="46">
        <v>61.630113680000001</v>
      </c>
      <c r="AA79" s="22"/>
    </row>
    <row r="80" spans="1:27">
      <c r="A80" s="22"/>
      <c r="B80" s="46" t="s">
        <v>213</v>
      </c>
      <c r="C80" s="121">
        <v>283.51502364999999</v>
      </c>
      <c r="D80" s="46">
        <v>267.76470774999996</v>
      </c>
      <c r="E80" s="46">
        <v>266.37969264999998</v>
      </c>
      <c r="F80" s="46">
        <v>209.82843068000003</v>
      </c>
      <c r="G80" s="46">
        <v>231.4679557</v>
      </c>
      <c r="H80" s="46">
        <v>227.07215660000003</v>
      </c>
      <c r="I80" s="46">
        <v>249.76192032</v>
      </c>
      <c r="J80" s="46">
        <v>253.62403531000001</v>
      </c>
      <c r="K80" s="46">
        <v>257.25036373</v>
      </c>
      <c r="L80" s="46">
        <v>254.86507690000002</v>
      </c>
      <c r="M80" s="46">
        <v>39.542290460000004</v>
      </c>
      <c r="N80" s="46">
        <v>36.827464089999999</v>
      </c>
      <c r="O80" s="46">
        <v>41.193078159999999</v>
      </c>
      <c r="P80" s="46">
        <v>68.208502789999997</v>
      </c>
      <c r="Q80" s="46">
        <v>78.87269938</v>
      </c>
      <c r="R80" s="46">
        <v>52.801420229999998</v>
      </c>
      <c r="S80" s="46">
        <v>48.548070680000002</v>
      </c>
      <c r="T80" s="46">
        <v>24.942181510000001</v>
      </c>
      <c r="U80" s="46">
        <v>56.001730380000005</v>
      </c>
      <c r="V80" s="46">
        <v>49.430013189999997</v>
      </c>
      <c r="W80" s="46">
        <v>53.305500214689999</v>
      </c>
      <c r="X80" s="46">
        <v>51.385839659999988</v>
      </c>
      <c r="Y80" s="46">
        <v>56.816447759999988</v>
      </c>
      <c r="Z80" s="46">
        <v>46.259024479999994</v>
      </c>
      <c r="AA80" s="22"/>
    </row>
    <row r="81" spans="1:27">
      <c r="A81" s="22"/>
      <c r="B81" s="50" t="s">
        <v>254</v>
      </c>
      <c r="C81" s="120">
        <v>4439.9991359410087</v>
      </c>
      <c r="D81" s="50">
        <v>5221.1899536937999</v>
      </c>
      <c r="E81" s="50">
        <v>5573.9570898104994</v>
      </c>
      <c r="F81" s="50">
        <v>5436.8215982005077</v>
      </c>
      <c r="G81" s="50">
        <v>3696.4820463004926</v>
      </c>
      <c r="H81" s="50">
        <v>3247.1388387104994</v>
      </c>
      <c r="I81" s="50">
        <v>3461.2210247004919</v>
      </c>
      <c r="J81" s="50">
        <v>3364.0973335175845</v>
      </c>
      <c r="K81" s="50">
        <v>3240.475660497621</v>
      </c>
      <c r="L81" s="50">
        <v>9748.3279328875724</v>
      </c>
      <c r="M81" s="50">
        <v>9527.5109469335857</v>
      </c>
      <c r="N81" s="50">
        <v>8683.4796144471184</v>
      </c>
      <c r="O81" s="50">
        <v>8384.8188158395315</v>
      </c>
      <c r="P81" s="50">
        <v>10762.591459093455</v>
      </c>
      <c r="Q81" s="50">
        <v>10660.715687117172</v>
      </c>
      <c r="R81" s="50">
        <v>10016.400191856319</v>
      </c>
      <c r="S81" s="50">
        <v>12165.779454078367</v>
      </c>
      <c r="T81" s="50">
        <v>7601.2844418614395</v>
      </c>
      <c r="U81" s="50">
        <v>7615.9660837101592</v>
      </c>
      <c r="V81" s="50">
        <v>7270.4981467652478</v>
      </c>
      <c r="W81" s="50">
        <v>7943.1661679757372</v>
      </c>
      <c r="X81" s="50">
        <v>7865.2500547961736</v>
      </c>
      <c r="Y81" s="50">
        <v>7868.226275518944</v>
      </c>
      <c r="Z81" s="50">
        <v>7723.1980884191034</v>
      </c>
      <c r="AA81" s="22"/>
    </row>
    <row r="82" spans="1:27">
      <c r="A82" s="22"/>
      <c r="B82" s="46" t="s">
        <v>255</v>
      </c>
      <c r="C82" s="121">
        <v>4439.9991359410087</v>
      </c>
      <c r="D82" s="46">
        <v>5221.1899536937999</v>
      </c>
      <c r="E82" s="46">
        <v>5573.9570898104994</v>
      </c>
      <c r="F82" s="46">
        <v>5436.8215982005077</v>
      </c>
      <c r="G82" s="46">
        <v>3696.4820463004926</v>
      </c>
      <c r="H82" s="49">
        <v>3247.1388387104994</v>
      </c>
      <c r="I82" s="49">
        <v>3461.2210247004919</v>
      </c>
      <c r="J82" s="49">
        <v>3364.0973335175845</v>
      </c>
      <c r="K82" s="49">
        <v>3240.475660497621</v>
      </c>
      <c r="L82" s="49">
        <v>9748.3279328875724</v>
      </c>
      <c r="M82" s="49">
        <v>9527.5109469335857</v>
      </c>
      <c r="N82" s="49">
        <v>8683.4796144471184</v>
      </c>
      <c r="O82" s="49">
        <v>8384.8188158395315</v>
      </c>
      <c r="P82" s="49">
        <v>10762.591459093455</v>
      </c>
      <c r="Q82" s="49">
        <v>10660.715687117172</v>
      </c>
      <c r="R82" s="49">
        <v>10016.400191852359</v>
      </c>
      <c r="S82" s="49">
        <v>11030.959634020617</v>
      </c>
      <c r="T82" s="46">
        <v>7601.2844418614395</v>
      </c>
      <c r="U82" s="46">
        <v>7615.9660837101592</v>
      </c>
      <c r="V82" s="46">
        <v>7270.4981467652478</v>
      </c>
      <c r="W82" s="49">
        <v>7943.1661679757372</v>
      </c>
      <c r="X82" s="46">
        <v>7865.2500547961736</v>
      </c>
      <c r="Y82" s="46">
        <v>7868.226275518944</v>
      </c>
      <c r="Z82" s="46">
        <v>7723.1980884191034</v>
      </c>
      <c r="AA82" s="22"/>
    </row>
    <row r="83" spans="1:27">
      <c r="A83" s="22"/>
      <c r="B83" s="46" t="s">
        <v>256</v>
      </c>
      <c r="C83" s="121">
        <v>5861.0714859999998</v>
      </c>
      <c r="D83" s="46">
        <v>5860.08418592</v>
      </c>
      <c r="E83" s="46">
        <v>5859.6397906299999</v>
      </c>
      <c r="F83" s="46">
        <v>5859.1262598799995</v>
      </c>
      <c r="G83" s="46">
        <v>5859.40749246</v>
      </c>
      <c r="H83" s="46">
        <v>5858.2383582699995</v>
      </c>
      <c r="I83" s="46">
        <v>5855.6553431700004</v>
      </c>
      <c r="J83" s="46">
        <v>5649.8665856899997</v>
      </c>
      <c r="K83" s="46">
        <v>4672.4392984699998</v>
      </c>
      <c r="L83" s="46">
        <v>6865.2201400200001</v>
      </c>
      <c r="M83" s="46">
        <v>6858.98813204</v>
      </c>
      <c r="N83" s="46">
        <v>6858.9569843400004</v>
      </c>
      <c r="O83" s="46">
        <v>6857.2746030799999</v>
      </c>
      <c r="P83" s="46">
        <v>6849.82366052</v>
      </c>
      <c r="Q83" s="46">
        <v>6836.1797797199997</v>
      </c>
      <c r="R83" s="46">
        <v>6824.7571669600002</v>
      </c>
      <c r="S83" s="46">
        <v>6824.5117223699999</v>
      </c>
      <c r="T83" s="46">
        <v>5416.1681565007275</v>
      </c>
      <c r="U83" s="46">
        <v>5407.2952887363435</v>
      </c>
      <c r="V83" s="46">
        <v>5449.789553950829</v>
      </c>
      <c r="W83" s="46">
        <v>5428.13677551</v>
      </c>
      <c r="X83" s="46">
        <v>5486.7284764800006</v>
      </c>
      <c r="Y83" s="46">
        <v>5516.2587223400005</v>
      </c>
      <c r="Z83" s="46">
        <v>5518.9077397500005</v>
      </c>
      <c r="AA83" s="22"/>
    </row>
    <row r="84" spans="1:27">
      <c r="A84" s="22"/>
      <c r="B84" s="46" t="s">
        <v>257</v>
      </c>
      <c r="C84" s="121">
        <v>317.70401390000001</v>
      </c>
      <c r="D84" s="46">
        <v>307.84207676</v>
      </c>
      <c r="E84" s="46">
        <v>301.87593394000004</v>
      </c>
      <c r="F84" s="46">
        <v>296.53084201000001</v>
      </c>
      <c r="G84" s="46">
        <v>291.18731098000001</v>
      </c>
      <c r="H84" s="46">
        <v>285.15716223000004</v>
      </c>
      <c r="I84" s="46">
        <v>288.51225657000003</v>
      </c>
      <c r="J84" s="46">
        <v>270.03732857999995</v>
      </c>
      <c r="K84" s="46">
        <v>476.46674991999998</v>
      </c>
      <c r="L84" s="46">
        <v>468.59617677</v>
      </c>
      <c r="M84" s="46">
        <v>465.61529950000005</v>
      </c>
      <c r="N84" s="46">
        <v>456.64559399000001</v>
      </c>
      <c r="O84" s="46">
        <v>447.76851753999995</v>
      </c>
      <c r="P84" s="46">
        <v>438.79383214999996</v>
      </c>
      <c r="Q84" s="46">
        <v>438.24869408000001</v>
      </c>
      <c r="R84" s="46">
        <v>426.09134525999997</v>
      </c>
      <c r="S84" s="46">
        <v>413.76799742000003</v>
      </c>
      <c r="T84" s="46">
        <v>405.99343385452323</v>
      </c>
      <c r="U84" s="46">
        <v>400.37201636452318</v>
      </c>
      <c r="V84" s="46">
        <v>378.91211311452327</v>
      </c>
      <c r="W84" s="46">
        <v>355.03882883</v>
      </c>
      <c r="X84" s="46">
        <v>354.87689871000003</v>
      </c>
      <c r="Y84" s="46">
        <v>349.03540915999997</v>
      </c>
      <c r="Z84" s="46">
        <v>336.22877604999996</v>
      </c>
      <c r="AA84" s="22"/>
    </row>
    <row r="85" spans="1:27">
      <c r="A85" s="22"/>
      <c r="B85" s="46" t="s">
        <v>258</v>
      </c>
      <c r="C85" s="121">
        <v>13.16831983100883</v>
      </c>
      <c r="D85" s="46">
        <v>69.745595673799471</v>
      </c>
      <c r="E85" s="46">
        <v>-233.03046226950073</v>
      </c>
      <c r="F85" s="46">
        <v>-382.89218380949251</v>
      </c>
      <c r="G85" s="46">
        <v>-3028.5187103695075</v>
      </c>
      <c r="H85" s="46">
        <v>-3894.3266508295001</v>
      </c>
      <c r="I85" s="46">
        <v>-3080.0909709195089</v>
      </c>
      <c r="J85" s="46">
        <v>-4392.5609054424149</v>
      </c>
      <c r="K85" s="46">
        <v>-3663.6887899155281</v>
      </c>
      <c r="L85" s="46">
        <v>926.43075041757186</v>
      </c>
      <c r="M85" s="46">
        <v>800.07426809358572</v>
      </c>
      <c r="N85" s="46">
        <v>876.6669917169279</v>
      </c>
      <c r="O85" s="46">
        <v>972.96514916953265</v>
      </c>
      <c r="P85" s="46">
        <v>3565.3862232434549</v>
      </c>
      <c r="Q85" s="46">
        <v>3430.3783264471726</v>
      </c>
      <c r="R85" s="46">
        <v>2838.3326497523594</v>
      </c>
      <c r="S85" s="46">
        <v>3858.9755734827313</v>
      </c>
      <c r="T85" s="46">
        <v>1862.3148269261881</v>
      </c>
      <c r="U85" s="46">
        <v>1879.5886687892926</v>
      </c>
      <c r="V85" s="46">
        <v>1501.4468905098954</v>
      </c>
      <c r="W85" s="46">
        <v>2188.9168195513175</v>
      </c>
      <c r="X85" s="46">
        <v>2044.4987816280086</v>
      </c>
      <c r="Y85" s="46">
        <v>2019.7999941349535</v>
      </c>
      <c r="Z85" s="46">
        <v>1879.4661878969914</v>
      </c>
      <c r="AA85" s="22"/>
    </row>
    <row r="86" spans="1:27">
      <c r="A86" s="22"/>
      <c r="B86" s="46" t="s">
        <v>259</v>
      </c>
      <c r="C86" s="121">
        <v>0</v>
      </c>
      <c r="D86" s="46">
        <v>0</v>
      </c>
      <c r="E86" s="46">
        <v>0</v>
      </c>
      <c r="F86" s="46">
        <v>0</v>
      </c>
      <c r="G86" s="46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/>
    </row>
    <row r="87" spans="1:27">
      <c r="A87" s="22"/>
      <c r="B87" s="46" t="s">
        <v>260</v>
      </c>
      <c r="C87" s="121">
        <v>-1751.94468379</v>
      </c>
      <c r="D87" s="46">
        <v>-1016.4819046599999</v>
      </c>
      <c r="E87" s="46">
        <v>-354.52817249000003</v>
      </c>
      <c r="F87" s="46">
        <v>-335.94331987999999</v>
      </c>
      <c r="G87" s="46">
        <v>574.40595323000002</v>
      </c>
      <c r="H87" s="46">
        <v>998.06996904000005</v>
      </c>
      <c r="I87" s="46">
        <v>397.14439587999999</v>
      </c>
      <c r="J87" s="46">
        <v>1836.75432469</v>
      </c>
      <c r="K87" s="46">
        <v>1755.25840202315</v>
      </c>
      <c r="L87" s="46">
        <v>1488.0808656800002</v>
      </c>
      <c r="M87" s="46">
        <v>1402.8332473</v>
      </c>
      <c r="N87" s="46">
        <v>491.21004440018999</v>
      </c>
      <c r="O87" s="46">
        <v>106.81054605000001</v>
      </c>
      <c r="P87" s="46">
        <v>-91.41225682000001</v>
      </c>
      <c r="Q87" s="46">
        <v>-44.091113129999997</v>
      </c>
      <c r="R87" s="46">
        <v>-72.780970119999992</v>
      </c>
      <c r="S87" s="46">
        <v>-66.295659252113495</v>
      </c>
      <c r="T87" s="46">
        <v>-83.191975420000006</v>
      </c>
      <c r="U87" s="46">
        <v>-71.28989018</v>
      </c>
      <c r="V87" s="46">
        <v>-59.650410810000004</v>
      </c>
      <c r="W87" s="46">
        <v>-28.626255915580547</v>
      </c>
      <c r="X87" s="46">
        <v>-20.854102021836304</v>
      </c>
      <c r="Y87" s="46">
        <v>-16.867850116010029</v>
      </c>
      <c r="Z87" s="46">
        <v>-11.404615277888398</v>
      </c>
      <c r="AA87" s="22"/>
    </row>
    <row r="88" spans="1:27">
      <c r="A88" s="22"/>
      <c r="B88" s="46" t="s">
        <v>261</v>
      </c>
      <c r="C88" s="121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5.6047610996756702E-14</v>
      </c>
      <c r="P88" s="46">
        <v>5.6047610996756702E-14</v>
      </c>
      <c r="Q88" s="46">
        <v>5.6047610996756702E-14</v>
      </c>
      <c r="R88" s="46">
        <v>3.9602164179086703E-9</v>
      </c>
      <c r="S88" s="46">
        <v>1134.8198200577499</v>
      </c>
      <c r="T88" s="46">
        <v>0</v>
      </c>
      <c r="U88" s="46">
        <v>0</v>
      </c>
      <c r="V88" s="46">
        <v>0</v>
      </c>
      <c r="W88" s="46">
        <v>-0.29999999999974847</v>
      </c>
      <c r="X88" s="46">
        <v>2.3447910280083306E-13</v>
      </c>
      <c r="Y88" s="46">
        <v>2.8421709430404007E-13</v>
      </c>
      <c r="Z88" s="46">
        <v>0</v>
      </c>
      <c r="AA88" s="22"/>
    </row>
    <row r="89" spans="1:27">
      <c r="A89" s="22"/>
      <c r="B89" s="50" t="s">
        <v>262</v>
      </c>
      <c r="C89" s="120">
        <v>22308.815756723194</v>
      </c>
      <c r="D89" s="50">
        <v>21424.585502643204</v>
      </c>
      <c r="E89" s="50">
        <v>23202.296764474002</v>
      </c>
      <c r="F89" s="50">
        <v>22719.474456924007</v>
      </c>
      <c r="G89" s="50">
        <v>23693.088643233998</v>
      </c>
      <c r="H89" s="50">
        <v>24600.596309163993</v>
      </c>
      <c r="I89" s="50">
        <v>24672.026343593992</v>
      </c>
      <c r="J89" s="50">
        <v>24321.629382800151</v>
      </c>
      <c r="K89" s="50">
        <v>26203.317239955519</v>
      </c>
      <c r="L89" s="50">
        <v>38500.158853012334</v>
      </c>
      <c r="M89" s="50">
        <v>37768.202659155526</v>
      </c>
      <c r="N89" s="50">
        <v>37022.682397557379</v>
      </c>
      <c r="O89" s="50">
        <v>36287.199716087678</v>
      </c>
      <c r="P89" s="50">
        <v>43251.044573127365</v>
      </c>
      <c r="Q89" s="50">
        <v>33875.433913790373</v>
      </c>
      <c r="R89" s="50">
        <v>33502.89566717227</v>
      </c>
      <c r="S89" s="50">
        <v>37864.75599074598</v>
      </c>
      <c r="T89" s="50">
        <v>29657.292626706723</v>
      </c>
      <c r="U89" s="50">
        <v>28444.574109961788</v>
      </c>
      <c r="V89" s="50">
        <v>27038.552937958873</v>
      </c>
      <c r="W89" s="50">
        <v>24997.188285379842</v>
      </c>
      <c r="X89" s="50">
        <v>22115.877888333609</v>
      </c>
      <c r="Y89" s="50">
        <v>22215.987637989383</v>
      </c>
      <c r="Z89" s="50">
        <v>21543.661072479106</v>
      </c>
      <c r="AA89" s="22"/>
    </row>
    <row r="90" spans="1:27" s="2" customFormat="1" ht="3.75" customHeight="1">
      <c r="B90" s="8"/>
      <c r="C90" s="97" t="e">
        <v>#REF!</v>
      </c>
      <c r="D90" s="8"/>
      <c r="E90" s="8"/>
      <c r="G90" s="8"/>
      <c r="H90" s="8"/>
      <c r="I90" s="8"/>
      <c r="J90" s="9"/>
      <c r="K90" s="9"/>
      <c r="L90" s="9"/>
    </row>
    <row r="91" spans="1:27">
      <c r="B91" s="55" t="s">
        <v>263</v>
      </c>
      <c r="C91" s="122"/>
      <c r="D91" s="55"/>
      <c r="E91" s="55"/>
      <c r="G91" s="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8"/>
  <dimension ref="B1:O8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15" width="10.453125" style="4" customWidth="1"/>
    <col min="16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6"/>
    </row>
    <row r="6" spans="2:15">
      <c r="B6" s="42" t="s">
        <v>266</v>
      </c>
      <c r="C6" s="56" t="s">
        <v>332</v>
      </c>
      <c r="D6" s="56" t="s">
        <v>330</v>
      </c>
      <c r="E6" s="56" t="s">
        <v>314</v>
      </c>
      <c r="F6" s="32" t="s">
        <v>306</v>
      </c>
      <c r="G6" s="56" t="s">
        <v>299</v>
      </c>
      <c r="H6" s="56" t="s">
        <v>297</v>
      </c>
      <c r="I6" s="56" t="s">
        <v>89</v>
      </c>
      <c r="J6" s="56" t="s">
        <v>90</v>
      </c>
      <c r="K6" s="56" t="s">
        <v>91</v>
      </c>
      <c r="L6" s="56" t="s">
        <v>148</v>
      </c>
      <c r="M6" s="56" t="s">
        <v>92</v>
      </c>
      <c r="N6" s="56" t="s">
        <v>93</v>
      </c>
      <c r="O6" s="56" t="s">
        <v>94</v>
      </c>
    </row>
    <row r="7" spans="2:15" ht="6" customHeight="1">
      <c r="B7" s="43"/>
      <c r="C7" s="44"/>
      <c r="D7" s="43"/>
      <c r="E7" s="43"/>
      <c r="F7" s="17"/>
      <c r="G7" s="43"/>
      <c r="H7" s="43"/>
      <c r="I7" s="43"/>
      <c r="J7" s="43"/>
      <c r="K7" s="43"/>
      <c r="L7" s="43"/>
      <c r="M7" s="43"/>
      <c r="N7" s="43"/>
      <c r="O7" s="43"/>
    </row>
    <row r="8" spans="2:15">
      <c r="B8" s="45" t="s">
        <v>199</v>
      </c>
      <c r="C8" s="120">
        <v>20808.687013207498</v>
      </c>
      <c r="D8" s="45">
        <v>6270.2053749999995</v>
      </c>
      <c r="E8" s="45">
        <v>6323.3734140000088</v>
      </c>
      <c r="F8" s="45">
        <v>5659.9515499999998</v>
      </c>
      <c r="G8" s="45">
        <v>7871.3684519999988</v>
      </c>
      <c r="H8" s="45">
        <v>5735.168326</v>
      </c>
      <c r="I8" s="45">
        <v>5756.21</v>
      </c>
      <c r="J8" s="45">
        <v>5913.4294559999998</v>
      </c>
      <c r="K8" s="45">
        <v>8014.6824129999995</v>
      </c>
      <c r="L8" s="45">
        <v>6027.168126168146</v>
      </c>
      <c r="M8" s="45">
        <v>6619.7013358230788</v>
      </c>
      <c r="N8" s="45">
        <v>6740.0167672144707</v>
      </c>
      <c r="O8" s="45">
        <v>6590.3861520497048</v>
      </c>
    </row>
    <row r="9" spans="2:15">
      <c r="B9" s="46" t="s">
        <v>200</v>
      </c>
      <c r="C9" s="121" t="s">
        <v>46</v>
      </c>
      <c r="D9" s="46">
        <v>1381.37465</v>
      </c>
      <c r="E9" s="46">
        <v>1569.78918000001</v>
      </c>
      <c r="F9" s="46">
        <v>1441.9874150000001</v>
      </c>
      <c r="G9" s="46">
        <v>3492.1281719999997</v>
      </c>
      <c r="H9" s="46">
        <v>1375.0215249999999</v>
      </c>
      <c r="I9" s="46">
        <v>1763.006396</v>
      </c>
      <c r="J9" s="46">
        <v>1401.1827060000001</v>
      </c>
      <c r="K9" s="46">
        <v>3686.6743179999999</v>
      </c>
      <c r="L9" s="46">
        <v>1608.1958160000001</v>
      </c>
      <c r="M9" s="46">
        <v>2178.5221788869098</v>
      </c>
      <c r="N9" s="46">
        <v>2663.86563842344</v>
      </c>
      <c r="O9" s="46">
        <v>3149.5265531107202</v>
      </c>
    </row>
    <row r="10" spans="2:15">
      <c r="B10" s="46" t="s">
        <v>201</v>
      </c>
      <c r="C10" s="118">
        <v>0</v>
      </c>
      <c r="D10" s="46">
        <v>361.96932499999912</v>
      </c>
      <c r="E10" s="46">
        <v>328.35473199999922</v>
      </c>
      <c r="F10" s="46">
        <v>426.2506049999991</v>
      </c>
      <c r="G10" s="46">
        <v>484.13302199999913</v>
      </c>
      <c r="H10" s="46">
        <v>325.18618700000002</v>
      </c>
      <c r="I10" s="46">
        <v>270.37061799999992</v>
      </c>
      <c r="J10" s="46">
        <v>312.18838200000005</v>
      </c>
      <c r="K10" s="46">
        <v>384.39453899999995</v>
      </c>
      <c r="L10" s="46">
        <v>281.551041</v>
      </c>
      <c r="M10" s="46">
        <v>326.06032058852298</v>
      </c>
      <c r="N10" s="46">
        <v>261.29435814526067</v>
      </c>
      <c r="O10" s="46">
        <v>302.67148509824801</v>
      </c>
    </row>
    <row r="11" spans="2:15">
      <c r="B11" s="46" t="s">
        <v>223</v>
      </c>
      <c r="C11" s="121" t="s">
        <v>46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-1.2591445165144819</v>
      </c>
      <c r="N11" s="46">
        <v>0</v>
      </c>
      <c r="O11" s="46">
        <v>4.5474735088646412E-13</v>
      </c>
    </row>
    <row r="12" spans="2:15">
      <c r="B12" s="46" t="s">
        <v>224</v>
      </c>
      <c r="C12" s="121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2:15">
      <c r="B13" s="46" t="s">
        <v>225</v>
      </c>
      <c r="C13" s="121" t="s">
        <v>46</v>
      </c>
      <c r="D13" s="46">
        <v>389.84854999999902</v>
      </c>
      <c r="E13" s="46">
        <v>359.03773799999902</v>
      </c>
      <c r="F13" s="46">
        <v>457.24310499999899</v>
      </c>
      <c r="G13" s="46">
        <v>516.70369199999902</v>
      </c>
      <c r="H13" s="46">
        <v>362.777648</v>
      </c>
      <c r="I13" s="46">
        <v>308.81382999999994</v>
      </c>
      <c r="J13" s="46">
        <v>358.31822400000004</v>
      </c>
      <c r="K13" s="46">
        <v>425.46375699999999</v>
      </c>
      <c r="L13" s="46">
        <v>324.31995900000004</v>
      </c>
      <c r="M13" s="46">
        <v>363.89026770444798</v>
      </c>
      <c r="N13" s="46">
        <v>291.92140451406345</v>
      </c>
      <c r="O13" s="46">
        <v>329.62512000404956</v>
      </c>
    </row>
    <row r="14" spans="2:15">
      <c r="B14" s="49" t="s">
        <v>202</v>
      </c>
      <c r="C14" s="121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</row>
    <row r="15" spans="2:15">
      <c r="B15" s="46" t="s">
        <v>227</v>
      </c>
      <c r="C15" s="121" t="s">
        <v>46</v>
      </c>
      <c r="D15" s="46">
        <v>-29.624099999999899</v>
      </c>
      <c r="E15" s="46">
        <v>-33.082067999999801</v>
      </c>
      <c r="F15" s="46">
        <v>-33.831159999999905</v>
      </c>
      <c r="G15" s="46">
        <v>-34.718231999999901</v>
      </c>
      <c r="H15" s="46">
        <v>-38.143709999999999</v>
      </c>
      <c r="I15" s="46">
        <v>-39.815898000000004</v>
      </c>
      <c r="J15" s="46">
        <v>-47.400110999999995</v>
      </c>
      <c r="K15" s="46">
        <v>-41.973879999999994</v>
      </c>
      <c r="L15" s="46">
        <v>-43.662321000000006</v>
      </c>
      <c r="M15" s="46">
        <v>-39.429277622275499</v>
      </c>
      <c r="N15" s="46">
        <v>-30.627046368802798</v>
      </c>
      <c r="O15" s="46">
        <v>-26.953634905801998</v>
      </c>
    </row>
    <row r="16" spans="2:15">
      <c r="B16" s="46" t="s">
        <v>228</v>
      </c>
      <c r="C16" s="121" t="s">
        <v>46</v>
      </c>
      <c r="D16" s="46">
        <v>1.744875</v>
      </c>
      <c r="E16" s="46">
        <v>2.3990619999999998</v>
      </c>
      <c r="F16" s="46">
        <v>2.83866</v>
      </c>
      <c r="G16" s="46">
        <v>2.1475619999999997</v>
      </c>
      <c r="H16" s="46">
        <v>0.55224899999999999</v>
      </c>
      <c r="I16" s="46">
        <v>1.3726859999999999</v>
      </c>
      <c r="J16" s="46">
        <v>1.2702690000000001</v>
      </c>
      <c r="K16" s="46">
        <v>0.90466200000000008</v>
      </c>
      <c r="L16" s="46">
        <v>0.89340300000000006</v>
      </c>
      <c r="M16" s="46">
        <v>2.858475022865</v>
      </c>
      <c r="N16" s="46">
        <v>0</v>
      </c>
      <c r="O16" s="46">
        <v>0</v>
      </c>
    </row>
    <row r="17" spans="2:15">
      <c r="B17" s="46" t="s">
        <v>203</v>
      </c>
      <c r="C17" s="121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</row>
    <row r="18" spans="2:15">
      <c r="B18" s="46" t="s">
        <v>204</v>
      </c>
      <c r="C18" s="121" t="s">
        <v>46</v>
      </c>
      <c r="D18" s="46">
        <v>3556.3854249999999</v>
      </c>
      <c r="E18" s="46">
        <v>3335.5505539999999</v>
      </c>
      <c r="F18" s="46">
        <v>2814.5807250000003</v>
      </c>
      <c r="G18" s="46">
        <v>2915.9357760000003</v>
      </c>
      <c r="H18" s="46">
        <v>3102.591962</v>
      </c>
      <c r="I18" s="46">
        <v>2691.294308</v>
      </c>
      <c r="J18" s="46">
        <v>3103.4021039999998</v>
      </c>
      <c r="K18" s="46">
        <v>2992.5914360000002</v>
      </c>
      <c r="L18" s="46">
        <v>3070.5102179999999</v>
      </c>
      <c r="M18" s="46">
        <v>3020.3371572739397</v>
      </c>
      <c r="N18" s="46">
        <v>2719.9968821652301</v>
      </c>
      <c r="O18" s="46">
        <v>2418.1314649895698</v>
      </c>
    </row>
    <row r="19" spans="2:15">
      <c r="B19" s="46" t="s">
        <v>205</v>
      </c>
      <c r="C19" s="121" t="s">
        <v>46</v>
      </c>
      <c r="D19" s="46">
        <v>687.15174999999999</v>
      </c>
      <c r="E19" s="46">
        <v>829.30058400000007</v>
      </c>
      <c r="F19" s="46">
        <v>691.32249999999999</v>
      </c>
      <c r="G19" s="46">
        <v>634.10512199999994</v>
      </c>
      <c r="H19" s="46">
        <v>580.60919799999999</v>
      </c>
      <c r="I19" s="46">
        <v>725.25444600000003</v>
      </c>
      <c r="J19" s="46">
        <v>752.88331799999992</v>
      </c>
      <c r="K19" s="46">
        <v>570.22186099999999</v>
      </c>
      <c r="L19" s="46">
        <v>572.64422977814502</v>
      </c>
      <c r="M19" s="46">
        <v>691.381847938595</v>
      </c>
      <c r="N19" s="46">
        <v>613.976325348204</v>
      </c>
      <c r="O19" s="46">
        <v>417.14492963702804</v>
      </c>
    </row>
    <row r="20" spans="2:15">
      <c r="B20" s="46" t="s">
        <v>206</v>
      </c>
      <c r="C20" s="121">
        <v>20808.687013207498</v>
      </c>
      <c r="D20" s="46">
        <v>6.3356000000000101</v>
      </c>
      <c r="E20" s="46">
        <v>6.8047040000000401</v>
      </c>
      <c r="F20" s="46">
        <v>31.312544999999997</v>
      </c>
      <c r="G20" s="46">
        <v>33.800400000000003</v>
      </c>
      <c r="H20" s="46">
        <v>33.150637000000003</v>
      </c>
      <c r="I20" s="46">
        <v>29.641479999999998</v>
      </c>
      <c r="J20" s="46">
        <v>32.769528000000001</v>
      </c>
      <c r="K20" s="46">
        <v>30.371666000000001</v>
      </c>
      <c r="L20" s="46">
        <v>31.440743999999999</v>
      </c>
      <c r="M20" s="46">
        <v>31.676493652226799</v>
      </c>
      <c r="N20" s="46">
        <v>51.602839627229301</v>
      </c>
      <c r="O20" s="46">
        <v>46.617906455757499</v>
      </c>
    </row>
    <row r="21" spans="2:15">
      <c r="B21" s="46" t="s">
        <v>207</v>
      </c>
      <c r="C21" s="121" t="s">
        <v>46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</row>
    <row r="22" spans="2:15">
      <c r="B22" s="46" t="s">
        <v>208</v>
      </c>
      <c r="C22" s="121" t="s">
        <v>46</v>
      </c>
      <c r="D22" s="46">
        <v>276.98862500000007</v>
      </c>
      <c r="E22" s="46">
        <v>253.57366000000007</v>
      </c>
      <c r="F22" s="46">
        <v>254.49776000000008</v>
      </c>
      <c r="G22" s="46">
        <v>311.26596000000012</v>
      </c>
      <c r="H22" s="46">
        <v>318.60881699999999</v>
      </c>
      <c r="I22" s="46">
        <v>276.64275200000003</v>
      </c>
      <c r="J22" s="46">
        <v>311.00341799999995</v>
      </c>
      <c r="K22" s="46">
        <v>350.42859299999998</v>
      </c>
      <c r="L22" s="46">
        <v>462.82607739000002</v>
      </c>
      <c r="M22" s="46">
        <v>371.72333748288378</v>
      </c>
      <c r="N22" s="46">
        <v>429.2807235051057</v>
      </c>
      <c r="O22" s="46">
        <v>256.29381275838119</v>
      </c>
    </row>
    <row r="23" spans="2:15">
      <c r="B23" s="45" t="s">
        <v>209</v>
      </c>
      <c r="C23" s="120">
        <v>0</v>
      </c>
      <c r="D23" s="45">
        <v>15503.24680453518</v>
      </c>
      <c r="E23" s="45">
        <v>16369.56880784398</v>
      </c>
      <c r="F23" s="45">
        <v>16210.67595349958</v>
      </c>
      <c r="G23" s="45">
        <v>17693.57865185646</v>
      </c>
      <c r="H23" s="45">
        <v>18164.62430610981</v>
      </c>
      <c r="I23" s="45">
        <v>16891.925890784238</v>
      </c>
      <c r="J23" s="45">
        <v>19614.047090103941</v>
      </c>
      <c r="K23" s="45">
        <v>18929.543938138166</v>
      </c>
      <c r="L23" s="45">
        <v>18582.545946335398</v>
      </c>
      <c r="M23" s="45">
        <v>18585.260700286432</v>
      </c>
      <c r="N23" s="45">
        <v>16235.171818192977</v>
      </c>
      <c r="O23" s="45">
        <v>15029.820856481099</v>
      </c>
    </row>
    <row r="24" spans="2:15">
      <c r="B24" s="46" t="s">
        <v>210</v>
      </c>
      <c r="C24" s="121">
        <v>0</v>
      </c>
      <c r="D24" s="46">
        <v>184.65527112260011</v>
      </c>
      <c r="E24" s="46">
        <v>234.09216599999996</v>
      </c>
      <c r="F24" s="46">
        <v>239.44858912348008</v>
      </c>
      <c r="G24" s="46">
        <v>261.17324814676806</v>
      </c>
      <c r="H24" s="46">
        <v>277.57433199999991</v>
      </c>
      <c r="I24" s="46">
        <v>253.75804525748799</v>
      </c>
      <c r="J24" s="46">
        <v>287.70584700000001</v>
      </c>
      <c r="K24" s="46">
        <v>255.83353999999696</v>
      </c>
      <c r="L24" s="46">
        <v>209.63408012999707</v>
      </c>
      <c r="M24" s="46">
        <v>223.92358405709453</v>
      </c>
      <c r="N24" s="46">
        <v>167.26808901617832</v>
      </c>
      <c r="O24" s="46">
        <v>205.98460330140853</v>
      </c>
    </row>
    <row r="25" spans="2:15">
      <c r="B25" s="46" t="s">
        <v>211</v>
      </c>
      <c r="C25" s="121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</row>
    <row r="26" spans="2:15">
      <c r="B26" s="46" t="s">
        <v>201</v>
      </c>
      <c r="C26" s="121">
        <v>0</v>
      </c>
      <c r="D26" s="46">
        <v>0</v>
      </c>
      <c r="E26" s="46">
        <v>0</v>
      </c>
      <c r="F26" s="46">
        <v>0</v>
      </c>
      <c r="G26" s="46">
        <v>0</v>
      </c>
      <c r="H26" s="46">
        <v>2.7698069999999997</v>
      </c>
      <c r="I26" s="46">
        <v>3.4403860000000002</v>
      </c>
      <c r="J26" s="46">
        <v>4.5459809999999994</v>
      </c>
      <c r="K26" s="46">
        <v>3.5638200000000002</v>
      </c>
      <c r="L26" s="46">
        <v>4.3628580000000001</v>
      </c>
      <c r="M26" s="46">
        <v>1.2591445165144302</v>
      </c>
      <c r="N26" s="46">
        <v>0</v>
      </c>
      <c r="O26" s="46">
        <v>0</v>
      </c>
    </row>
    <row r="27" spans="2:15">
      <c r="B27" s="46" t="s">
        <v>223</v>
      </c>
      <c r="C27" s="121">
        <v>0</v>
      </c>
      <c r="D27" s="46">
        <v>0</v>
      </c>
      <c r="E27" s="46">
        <v>0</v>
      </c>
      <c r="F27" s="46">
        <v>0</v>
      </c>
      <c r="G27" s="46">
        <v>0</v>
      </c>
      <c r="H27" s="46">
        <v>2.7698069999999997</v>
      </c>
      <c r="I27" s="46">
        <v>3.4403860000000002</v>
      </c>
      <c r="J27" s="46">
        <v>4.5459809999999994</v>
      </c>
      <c r="K27" s="46">
        <v>3.5638200000000002</v>
      </c>
      <c r="L27" s="46">
        <v>4.3628580000000001</v>
      </c>
      <c r="M27" s="46">
        <v>1.2591445165144302</v>
      </c>
      <c r="N27" s="46">
        <v>0</v>
      </c>
      <c r="O27" s="46">
        <v>0</v>
      </c>
    </row>
    <row r="28" spans="2:15">
      <c r="B28" s="49" t="s">
        <v>212</v>
      </c>
      <c r="C28" s="121">
        <v>0</v>
      </c>
      <c r="D28" s="49">
        <v>0</v>
      </c>
      <c r="E28" s="49">
        <v>0</v>
      </c>
      <c r="F28" s="49">
        <v>0</v>
      </c>
      <c r="G28" s="49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2:15">
      <c r="B29" s="46" t="s">
        <v>224</v>
      </c>
      <c r="C29" s="121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</row>
    <row r="30" spans="2:15">
      <c r="B30" s="49" t="s">
        <v>213</v>
      </c>
      <c r="C30" s="121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</row>
    <row r="31" spans="2:15">
      <c r="B31" s="46" t="s">
        <v>227</v>
      </c>
      <c r="C31" s="121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2:15">
      <c r="B32" s="46" t="s">
        <v>204</v>
      </c>
      <c r="C32" s="121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</row>
    <row r="33" spans="2:15">
      <c r="B33" s="46" t="s">
        <v>205</v>
      </c>
      <c r="C33" s="121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</row>
    <row r="34" spans="2:15">
      <c r="B34" s="46" t="s">
        <v>214</v>
      </c>
      <c r="C34" s="121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</row>
    <row r="35" spans="2:15">
      <c r="B35" s="46" t="s">
        <v>215</v>
      </c>
      <c r="C35" s="121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-3.0349838198162597E-12</v>
      </c>
      <c r="L35" s="46">
        <v>-2.9504008125513802E-12</v>
      </c>
      <c r="M35" s="46">
        <v>20.405921678341699</v>
      </c>
      <c r="N35" s="46">
        <v>-3.0013325158506598E-12</v>
      </c>
      <c r="O35" s="46">
        <v>17.462463953835702</v>
      </c>
    </row>
    <row r="36" spans="2:15">
      <c r="B36" s="46" t="s">
        <v>216</v>
      </c>
      <c r="C36" s="121" t="s">
        <v>46</v>
      </c>
      <c r="D36" s="46">
        <v>60.396671122599997</v>
      </c>
      <c r="E36" s="46">
        <v>95.472823999999903</v>
      </c>
      <c r="F36" s="46">
        <v>101.71791912348</v>
      </c>
      <c r="G36" s="46">
        <v>110.773834146768</v>
      </c>
      <c r="H36" s="46">
        <v>92.302640999999895</v>
      </c>
      <c r="I36" s="46">
        <v>65.618689257488001</v>
      </c>
      <c r="J36" s="46">
        <v>110.037246</v>
      </c>
      <c r="K36" s="46">
        <v>81.759209000000098</v>
      </c>
      <c r="L36" s="46">
        <v>68.849244000000098</v>
      </c>
      <c r="M36" s="46">
        <v>80.803553143482901</v>
      </c>
      <c r="N36" s="46">
        <v>59.290772195221599</v>
      </c>
      <c r="O36" s="46">
        <v>67.535952349839903</v>
      </c>
    </row>
    <row r="37" spans="2:15">
      <c r="B37" s="46" t="s">
        <v>217</v>
      </c>
      <c r="C37" s="121" t="s">
        <v>46</v>
      </c>
      <c r="D37" s="46">
        <v>2.4522249999999999</v>
      </c>
      <c r="E37" s="46">
        <v>0</v>
      </c>
      <c r="F37" s="46">
        <v>0.76026500000000308</v>
      </c>
      <c r="G37" s="46">
        <v>0.45342000000000299</v>
      </c>
      <c r="H37" s="46">
        <v>1.1316110000000001</v>
      </c>
      <c r="I37" s="46">
        <v>8.1213920000000002</v>
      </c>
      <c r="J37" s="46">
        <v>3.1423260000000002</v>
      </c>
      <c r="K37" s="46">
        <v>2.9256829999999998</v>
      </c>
      <c r="L37" s="46">
        <v>2.040597</v>
      </c>
      <c r="M37" s="46">
        <v>2.0340533854410001</v>
      </c>
      <c r="N37" s="46">
        <v>0</v>
      </c>
      <c r="O37" s="46">
        <v>0</v>
      </c>
    </row>
    <row r="38" spans="2:15">
      <c r="B38" s="46" t="s">
        <v>218</v>
      </c>
      <c r="C38" s="121" t="s">
        <v>46</v>
      </c>
      <c r="D38" s="46">
        <v>121.80637500000012</v>
      </c>
      <c r="E38" s="46">
        <v>138.61934200000007</v>
      </c>
      <c r="F38" s="46">
        <v>136.97040500000008</v>
      </c>
      <c r="G38" s="46">
        <v>149.94599400000007</v>
      </c>
      <c r="H38" s="46">
        <v>181.37027300000003</v>
      </c>
      <c r="I38" s="46">
        <v>176.57757799999999</v>
      </c>
      <c r="J38" s="46">
        <v>169.98029400000001</v>
      </c>
      <c r="K38" s="46">
        <v>167.5848279999999</v>
      </c>
      <c r="L38" s="46">
        <v>134.38138112999991</v>
      </c>
      <c r="M38" s="46">
        <v>119.42091133331451</v>
      </c>
      <c r="N38" s="46">
        <v>107.97731682095971</v>
      </c>
      <c r="O38" s="46">
        <v>120.98618699773291</v>
      </c>
    </row>
    <row r="39" spans="2:15">
      <c r="B39" s="46" t="s">
        <v>219</v>
      </c>
      <c r="C39" s="121" t="s">
        <v>46</v>
      </c>
      <c r="D39" s="46">
        <v>415.28142499999967</v>
      </c>
      <c r="E39" s="46">
        <v>434.98237400000016</v>
      </c>
      <c r="F39" s="46">
        <v>434.68056499999966</v>
      </c>
      <c r="G39" s="46">
        <v>462.95555999999988</v>
      </c>
      <c r="H39" s="46">
        <v>492.71313299999974</v>
      </c>
      <c r="I39" s="46">
        <v>444.89833799999997</v>
      </c>
      <c r="J39" s="46">
        <v>531.4098240000003</v>
      </c>
      <c r="K39" s="46">
        <v>480.05873800000018</v>
      </c>
      <c r="L39" s="46">
        <v>452.47854600000028</v>
      </c>
      <c r="M39" s="46">
        <v>522.14973941177004</v>
      </c>
      <c r="N39" s="46">
        <v>314.11777096147989</v>
      </c>
      <c r="O39" s="46">
        <v>458.56027242377013</v>
      </c>
    </row>
    <row r="40" spans="2:15">
      <c r="B40" s="46" t="s">
        <v>220</v>
      </c>
      <c r="C40" s="121" t="s">
        <v>46</v>
      </c>
      <c r="D40" s="46">
        <v>2860.8688500000003</v>
      </c>
      <c r="E40" s="46">
        <v>3000.7432159999998</v>
      </c>
      <c r="F40" s="46">
        <v>2944.4329750000002</v>
      </c>
      <c r="G40" s="46">
        <v>3253.836726</v>
      </c>
      <c r="H40" s="46">
        <v>3403.2751320000002</v>
      </c>
      <c r="I40" s="46">
        <v>3250.28433</v>
      </c>
      <c r="J40" s="46">
        <v>3764.1544709999998</v>
      </c>
      <c r="K40" s="46">
        <v>3638.7576919999997</v>
      </c>
      <c r="L40" s="46">
        <v>3623.872887</v>
      </c>
      <c r="M40" s="46">
        <v>3424.4682009354201</v>
      </c>
      <c r="N40" s="46">
        <v>3248.1705676768502</v>
      </c>
      <c r="O40" s="46">
        <v>2863.4409207765898</v>
      </c>
    </row>
    <row r="41" spans="2:15">
      <c r="B41" s="46" t="s">
        <v>221</v>
      </c>
      <c r="C41" s="121" t="s">
        <v>46</v>
      </c>
      <c r="D41" s="46">
        <v>8833.4714000000004</v>
      </c>
      <c r="E41" s="46">
        <v>9281.0773819999995</v>
      </c>
      <c r="F41" s="46">
        <v>9194.691714999999</v>
      </c>
      <c r="G41" s="46">
        <v>10004.448492000001</v>
      </c>
      <c r="H41" s="46">
        <v>10128.03261</v>
      </c>
      <c r="I41" s="46">
        <v>9356.7453679999999</v>
      </c>
      <c r="J41" s="46">
        <v>10883.152962</v>
      </c>
      <c r="K41" s="46">
        <v>10504.109677999999</v>
      </c>
      <c r="L41" s="46">
        <v>10379.236247999999</v>
      </c>
      <c r="M41" s="46">
        <v>9213.5942297602287</v>
      </c>
      <c r="N41" s="46">
        <v>9078.3149181895587</v>
      </c>
      <c r="O41" s="46">
        <v>7044.6421810314496</v>
      </c>
    </row>
    <row r="42" spans="2:15">
      <c r="B42" s="46" t="s">
        <v>222</v>
      </c>
      <c r="C42" s="121" t="s">
        <v>46</v>
      </c>
      <c r="D42" s="46">
        <v>3208.9698584125799</v>
      </c>
      <c r="E42" s="46">
        <v>3418.67366984398</v>
      </c>
      <c r="F42" s="46">
        <v>3397.4221093760998</v>
      </c>
      <c r="G42" s="46">
        <v>3711.16462570969</v>
      </c>
      <c r="H42" s="46">
        <v>3863.02909910981</v>
      </c>
      <c r="I42" s="46">
        <v>3586.2398095267499</v>
      </c>
      <c r="J42" s="46">
        <v>4147.6239861039394</v>
      </c>
      <c r="K42" s="46">
        <v>4050.78429013817</v>
      </c>
      <c r="L42" s="46">
        <v>3917.3241852053998</v>
      </c>
      <c r="M42" s="46">
        <v>5201.1249461219195</v>
      </c>
      <c r="N42" s="46">
        <v>3427.3004723489098</v>
      </c>
      <c r="O42" s="46">
        <v>4457.1928789478798</v>
      </c>
    </row>
    <row r="43" spans="2:15">
      <c r="B43" s="50" t="s">
        <v>231</v>
      </c>
      <c r="C43" s="120">
        <v>20808.687013207498</v>
      </c>
      <c r="D43" s="50">
        <v>21773.452179535179</v>
      </c>
      <c r="E43" s="50">
        <v>22692.942221843987</v>
      </c>
      <c r="F43" s="50">
        <v>21870.627503499578</v>
      </c>
      <c r="G43" s="50">
        <v>25564.947103856459</v>
      </c>
      <c r="H43" s="50">
        <v>23899.792632109813</v>
      </c>
      <c r="I43" s="50">
        <v>22648.135890784237</v>
      </c>
      <c r="J43" s="50">
        <v>25527.476546103942</v>
      </c>
      <c r="K43" s="50">
        <v>26944.226351138164</v>
      </c>
      <c r="L43" s="50">
        <v>24609.714072503542</v>
      </c>
      <c r="M43" s="50">
        <v>25204.962036109511</v>
      </c>
      <c r="N43" s="50">
        <v>22975.188585407446</v>
      </c>
      <c r="O43" s="50">
        <v>21620.207008530804</v>
      </c>
    </row>
    <row r="44" spans="2:15" ht="5.25" customHeight="1">
      <c r="B44" s="22"/>
      <c r="C44" s="34" t="e">
        <v>#REF!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>
      <c r="B45" s="45" t="s">
        <v>232</v>
      </c>
      <c r="C45" s="120">
        <v>11260.21127</v>
      </c>
      <c r="D45" s="45">
        <v>7743.9484461225957</v>
      </c>
      <c r="E45" s="45">
        <v>7847.9552300000505</v>
      </c>
      <c r="F45" s="45">
        <v>6769.6923091234848</v>
      </c>
      <c r="G45" s="45">
        <v>8852.2731281467659</v>
      </c>
      <c r="H45" s="45">
        <v>6837.8714870000013</v>
      </c>
      <c r="I45" s="45">
        <v>6823.8961392574638</v>
      </c>
      <c r="J45" s="45">
        <v>7161.6835619999974</v>
      </c>
      <c r="K45" s="45">
        <v>9728.7579929999974</v>
      </c>
      <c r="L45" s="45">
        <v>9666.0132151152975</v>
      </c>
      <c r="M45" s="45">
        <v>8592.6193650627156</v>
      </c>
      <c r="N45" s="45">
        <v>8200.4905494846334</v>
      </c>
      <c r="O45" s="45">
        <v>7252.2661020187452</v>
      </c>
    </row>
    <row r="46" spans="2:15">
      <c r="B46" s="46" t="s">
        <v>233</v>
      </c>
      <c r="C46" s="121" t="s">
        <v>46</v>
      </c>
      <c r="D46" s="46">
        <v>4521.220225</v>
      </c>
      <c r="E46" s="46">
        <v>4731.3869159999995</v>
      </c>
      <c r="F46" s="46">
        <v>4220.4663050000099</v>
      </c>
      <c r="G46" s="46">
        <v>6330.4439400000001</v>
      </c>
      <c r="H46" s="46">
        <v>4153.9713139999903</v>
      </c>
      <c r="I46" s="46">
        <v>4113.9826299999904</v>
      </c>
      <c r="J46" s="46">
        <v>4367.4857160000001</v>
      </c>
      <c r="K46" s="46">
        <v>6448.6911689999997</v>
      </c>
      <c r="L46" s="46">
        <v>4193.6410169999999</v>
      </c>
      <c r="M46" s="46">
        <v>4423.4583447553205</v>
      </c>
      <c r="N46" s="46">
        <v>3961.3178665299051</v>
      </c>
      <c r="O46" s="46">
        <v>5208.2165192671619</v>
      </c>
    </row>
    <row r="47" spans="2:15">
      <c r="B47" s="46" t="s">
        <v>234</v>
      </c>
      <c r="C47" s="121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</row>
    <row r="48" spans="2:15">
      <c r="B48" s="46" t="s">
        <v>235</v>
      </c>
      <c r="C48" s="121" t="s">
        <v>46</v>
      </c>
      <c r="D48" s="46">
        <v>1136.6386</v>
      </c>
      <c r="E48" s="46">
        <v>804.79254399999695</v>
      </c>
      <c r="F48" s="46">
        <v>517.17627499999696</v>
      </c>
      <c r="G48" s="46">
        <v>226.78831799999699</v>
      </c>
      <c r="H48" s="46">
        <v>611.28256300000294</v>
      </c>
      <c r="I48" s="46">
        <v>568.73089000000505</v>
      </c>
      <c r="J48" s="46">
        <v>343.47050100000001</v>
      </c>
      <c r="K48" s="46">
        <v>1051.7914149999901</v>
      </c>
      <c r="L48" s="46">
        <v>1881.6805710537476</v>
      </c>
      <c r="M48" s="46">
        <v>2096.5669771959474</v>
      </c>
      <c r="N48" s="46">
        <v>1452.8109481552301</v>
      </c>
      <c r="O48" s="46">
        <v>297.88815468397104</v>
      </c>
    </row>
    <row r="49" spans="2:15">
      <c r="B49" s="46" t="s">
        <v>68</v>
      </c>
      <c r="C49" s="121" t="s">
        <v>46</v>
      </c>
      <c r="D49" s="46">
        <v>0</v>
      </c>
      <c r="E49" s="46">
        <v>0</v>
      </c>
      <c r="F49" s="46">
        <v>0</v>
      </c>
      <c r="G49" s="46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</row>
    <row r="50" spans="2:15">
      <c r="B50" s="46" t="s">
        <v>236</v>
      </c>
      <c r="C50" s="121" t="s">
        <v>46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1754.7572640615399</v>
      </c>
      <c r="M50" s="46">
        <v>92.437301067711303</v>
      </c>
      <c r="N50" s="46">
        <v>977.88349237</v>
      </c>
      <c r="O50" s="46">
        <v>0</v>
      </c>
    </row>
    <row r="51" spans="2:15">
      <c r="B51" s="46" t="s">
        <v>237</v>
      </c>
      <c r="C51" s="121" t="s">
        <v>46</v>
      </c>
      <c r="D51" s="46">
        <v>315.68372499999998</v>
      </c>
      <c r="E51" s="46">
        <v>338.45199400000001</v>
      </c>
      <c r="F51" s="46">
        <v>337.97257999999903</v>
      </c>
      <c r="G51" s="46">
        <v>346.92263400000002</v>
      </c>
      <c r="H51" s="46">
        <v>352.97843900000004</v>
      </c>
      <c r="I51" s="46">
        <v>329.552694000001</v>
      </c>
      <c r="J51" s="46">
        <v>382.32460200000003</v>
      </c>
      <c r="K51" s="46">
        <v>376.77040099999903</v>
      </c>
      <c r="L51" s="46">
        <v>337.44227399999897</v>
      </c>
      <c r="M51" s="46">
        <v>290.27373303479999</v>
      </c>
      <c r="N51" s="46">
        <v>297.24128889373202</v>
      </c>
      <c r="O51" s="46">
        <v>295.53415277446101</v>
      </c>
    </row>
    <row r="52" spans="2:15">
      <c r="B52" s="46" t="s">
        <v>238</v>
      </c>
      <c r="C52" s="121" t="s">
        <v>46</v>
      </c>
      <c r="D52" s="46">
        <v>378.22427500000003</v>
      </c>
      <c r="E52" s="46">
        <v>331.16015800000002</v>
      </c>
      <c r="F52" s="46">
        <v>286.97030999999998</v>
      </c>
      <c r="G52" s="46">
        <v>382.41854999999998</v>
      </c>
      <c r="H52" s="46">
        <v>382.14917300000002</v>
      </c>
      <c r="I52" s="46">
        <v>283.269564</v>
      </c>
      <c r="J52" s="46">
        <v>314.192274</v>
      </c>
      <c r="K52" s="46">
        <v>374.63363199999901</v>
      </c>
      <c r="L52" s="46">
        <v>375.49038599999903</v>
      </c>
      <c r="M52" s="46">
        <v>319.20733124529698</v>
      </c>
      <c r="N52" s="46">
        <v>269.26325461526199</v>
      </c>
      <c r="O52" s="46">
        <v>292.78760193121201</v>
      </c>
    </row>
    <row r="53" spans="2:15">
      <c r="B53" s="46" t="s">
        <v>239</v>
      </c>
      <c r="C53" s="121" t="s">
        <v>46</v>
      </c>
      <c r="D53" s="46">
        <v>201.04249999999999</v>
      </c>
      <c r="E53" s="46">
        <v>404.12395000000004</v>
      </c>
      <c r="F53" s="46">
        <v>296.17445000000004</v>
      </c>
      <c r="G53" s="46">
        <v>276.355368</v>
      </c>
      <c r="H53" s="46">
        <v>194.450155</v>
      </c>
      <c r="I53" s="46">
        <v>414.56317799999999</v>
      </c>
      <c r="J53" s="46">
        <v>376.11129599999998</v>
      </c>
      <c r="K53" s="46">
        <v>288.29171600000001</v>
      </c>
      <c r="L53" s="46">
        <v>185.51388599999999</v>
      </c>
      <c r="M53" s="46">
        <v>401.63386434777999</v>
      </c>
      <c r="N53" s="46">
        <v>296.22757617955699</v>
      </c>
      <c r="O53" s="46">
        <v>220.31596394757099</v>
      </c>
    </row>
    <row r="54" spans="2:15">
      <c r="B54" s="46" t="s">
        <v>240</v>
      </c>
      <c r="C54" s="121" t="s">
        <v>46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13.39664400000151</v>
      </c>
      <c r="M54" s="46">
        <v>10.2688040438748</v>
      </c>
      <c r="N54" s="46">
        <v>71.861642922209739</v>
      </c>
      <c r="O54" s="46">
        <v>51.537034318683993</v>
      </c>
    </row>
    <row r="55" spans="2:15">
      <c r="B55" s="46" t="s">
        <v>241</v>
      </c>
      <c r="C55" s="121" t="s">
        <v>46</v>
      </c>
      <c r="D55" s="46">
        <v>102.462350000001</v>
      </c>
      <c r="E55" s="46">
        <v>64.355690000000408</v>
      </c>
      <c r="F55" s="46">
        <v>59.6675200000007</v>
      </c>
      <c r="G55" s="46">
        <v>97.846662000001004</v>
      </c>
      <c r="H55" s="46">
        <v>78.497843000000202</v>
      </c>
      <c r="I55" s="46">
        <v>57.511407999999399</v>
      </c>
      <c r="J55" s="46">
        <v>52.439309999999303</v>
      </c>
      <c r="K55" s="46">
        <v>45.4006299999999</v>
      </c>
      <c r="L55" s="46">
        <v>34.087212000000697</v>
      </c>
      <c r="M55" s="46">
        <v>29.829947300573799</v>
      </c>
      <c r="N55" s="46">
        <v>30.742253349160901</v>
      </c>
      <c r="O55" s="46">
        <v>50.938282459618598</v>
      </c>
    </row>
    <row r="56" spans="2:15">
      <c r="B56" s="46" t="s">
        <v>242</v>
      </c>
      <c r="C56" s="121" t="s">
        <v>46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</row>
    <row r="57" spans="2:15">
      <c r="B57" s="46" t="s">
        <v>243</v>
      </c>
      <c r="C57" s="121" t="s">
        <v>46</v>
      </c>
      <c r="D57" s="46">
        <v>0</v>
      </c>
      <c r="E57" s="46">
        <v>0</v>
      </c>
      <c r="F57" s="46">
        <v>0</v>
      </c>
      <c r="G57" s="46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2:15">
      <c r="B58" s="46" t="s">
        <v>216</v>
      </c>
      <c r="C58" s="121" t="s">
        <v>46</v>
      </c>
      <c r="D58" s="46">
        <v>56.8411211226002</v>
      </c>
      <c r="E58" s="46">
        <v>88.512894000000202</v>
      </c>
      <c r="F58" s="46">
        <v>82.677139123480202</v>
      </c>
      <c r="G58" s="46">
        <v>89.803846146768294</v>
      </c>
      <c r="H58" s="46">
        <v>80.2273670000002</v>
      </c>
      <c r="I58" s="46">
        <v>71.835129257488092</v>
      </c>
      <c r="J58" s="46">
        <v>83.589593999999991</v>
      </c>
      <c r="K58" s="46">
        <v>76.891701000000097</v>
      </c>
      <c r="L58" s="46">
        <v>75.529961999999998</v>
      </c>
      <c r="M58" s="46">
        <v>76.347914708279205</v>
      </c>
      <c r="N58" s="46">
        <v>60.8286303614735</v>
      </c>
      <c r="O58" s="46">
        <v>58.090333400527996</v>
      </c>
    </row>
    <row r="59" spans="2:15">
      <c r="B59" s="46" t="s">
        <v>244</v>
      </c>
      <c r="C59" s="121" t="s">
        <v>46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</row>
    <row r="60" spans="2:15">
      <c r="B60" s="46" t="s">
        <v>245</v>
      </c>
      <c r="C60" s="121" t="s">
        <v>46</v>
      </c>
      <c r="D60" s="46">
        <v>6.4989249999999998</v>
      </c>
      <c r="E60" s="46">
        <v>6.51570599999999</v>
      </c>
      <c r="F60" s="46">
        <v>2.7324000000000002</v>
      </c>
      <c r="G60" s="46">
        <v>3.7207919999999999</v>
      </c>
      <c r="H60" s="46">
        <v>13.429497</v>
      </c>
      <c r="I60" s="46">
        <v>5.1959300000000006</v>
      </c>
      <c r="J60" s="46">
        <v>4.9740570000000002</v>
      </c>
      <c r="K60" s="46">
        <v>6.5854520000000001</v>
      </c>
      <c r="L60" s="46">
        <v>7.11641700000001</v>
      </c>
      <c r="M60" s="46">
        <v>0.71893524980200008</v>
      </c>
      <c r="N60" s="46">
        <v>33.6023656809583</v>
      </c>
      <c r="O60" s="46">
        <v>0.330632025214393</v>
      </c>
    </row>
    <row r="61" spans="2:15">
      <c r="B61" s="46" t="s">
        <v>246</v>
      </c>
      <c r="C61" s="121" t="s">
        <v>46</v>
      </c>
      <c r="D61" s="46">
        <v>0</v>
      </c>
      <c r="E61" s="46">
        <v>0</v>
      </c>
      <c r="F61" s="46">
        <v>0</v>
      </c>
      <c r="G61" s="46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2:15">
      <c r="B62" s="46" t="s">
        <v>247</v>
      </c>
      <c r="C62" s="121" t="s">
        <v>46</v>
      </c>
      <c r="D62" s="46">
        <v>120.725375</v>
      </c>
      <c r="E62" s="46">
        <v>119.842044</v>
      </c>
      <c r="F62" s="46">
        <v>125.11861999999999</v>
      </c>
      <c r="G62" s="46">
        <v>242.78717399999999</v>
      </c>
      <c r="H62" s="49">
        <v>120.13342200000001</v>
      </c>
      <c r="I62" s="49">
        <v>106.27978</v>
      </c>
      <c r="J62" s="49">
        <v>132.82919099999998</v>
      </c>
      <c r="K62" s="49">
        <v>199.91811799999999</v>
      </c>
      <c r="L62" s="49">
        <v>91.287009000000197</v>
      </c>
      <c r="M62" s="49">
        <v>98.770752445659696</v>
      </c>
      <c r="N62" s="49">
        <v>75.765547219163196</v>
      </c>
      <c r="O62" s="49">
        <v>100.768938050214</v>
      </c>
    </row>
    <row r="63" spans="2:15">
      <c r="B63" s="46" t="s">
        <v>248</v>
      </c>
      <c r="C63" s="121">
        <v>11260.21127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3.152929447E-3</v>
      </c>
    </row>
    <row r="64" spans="2:15">
      <c r="B64" s="46" t="s">
        <v>213</v>
      </c>
      <c r="C64" s="121" t="s">
        <v>46</v>
      </c>
      <c r="D64" s="46">
        <v>904.61134999999445</v>
      </c>
      <c r="E64" s="46">
        <v>958.81333400005315</v>
      </c>
      <c r="F64" s="46">
        <v>840.73670999999752</v>
      </c>
      <c r="G64" s="46">
        <v>855.18584399999816</v>
      </c>
      <c r="H64" s="46">
        <v>850.75171400000613</v>
      </c>
      <c r="I64" s="46">
        <v>872.97493599998006</v>
      </c>
      <c r="J64" s="46">
        <v>1104.2670209999976</v>
      </c>
      <c r="K64" s="46">
        <v>859.78375900001095</v>
      </c>
      <c r="L64" s="46">
        <v>716.07057300000929</v>
      </c>
      <c r="M64" s="46">
        <v>753.10545966767074</v>
      </c>
      <c r="N64" s="46">
        <v>672.94568320798294</v>
      </c>
      <c r="O64" s="46">
        <v>675.85533623066237</v>
      </c>
    </row>
    <row r="65" spans="2:15">
      <c r="B65" s="50" t="s">
        <v>249</v>
      </c>
      <c r="C65" s="120">
        <v>0</v>
      </c>
      <c r="D65" s="50">
        <v>3391.4248250000001</v>
      </c>
      <c r="E65" s="50">
        <v>3650.0593880000006</v>
      </c>
      <c r="F65" s="50">
        <v>3749.5738499999998</v>
      </c>
      <c r="G65" s="50">
        <v>4039.8430439999997</v>
      </c>
      <c r="H65" s="50">
        <v>4154.1097330000002</v>
      </c>
      <c r="I65" s="50">
        <v>3897.4384119999995</v>
      </c>
      <c r="J65" s="50">
        <v>4560.5778560000008</v>
      </c>
      <c r="K65" s="50">
        <v>3620.2654259999999</v>
      </c>
      <c r="L65" s="50">
        <v>8462.7874729054802</v>
      </c>
      <c r="M65" s="50">
        <v>10523.656181031551</v>
      </c>
      <c r="N65" s="50">
        <v>9551.7684028397398</v>
      </c>
      <c r="O65" s="50">
        <v>9324.4148133864601</v>
      </c>
    </row>
    <row r="66" spans="2:15">
      <c r="B66" s="46" t="s">
        <v>235</v>
      </c>
      <c r="C66" s="121" t="s">
        <v>46</v>
      </c>
      <c r="D66" s="46">
        <v>710.20759999999996</v>
      </c>
      <c r="E66" s="46">
        <v>818.74016799999993</v>
      </c>
      <c r="F66" s="46">
        <v>906.8835600000001</v>
      </c>
      <c r="G66" s="46">
        <v>1019.623416</v>
      </c>
      <c r="H66" s="46">
        <v>1118.3370460000001</v>
      </c>
      <c r="I66" s="46">
        <v>1064.3532439999999</v>
      </c>
      <c r="J66" s="46">
        <v>1297.2269310000001</v>
      </c>
      <c r="K66" s="46">
        <v>520.47154300001</v>
      </c>
      <c r="L66" s="46">
        <v>1311.259632568424</v>
      </c>
      <c r="M66" s="46">
        <v>1322.8170627739139</v>
      </c>
      <c r="N66" s="46">
        <v>850.993001756578</v>
      </c>
      <c r="O66" s="46">
        <v>45.575705909020499</v>
      </c>
    </row>
    <row r="67" spans="2:15">
      <c r="B67" s="46" t="s">
        <v>68</v>
      </c>
      <c r="C67" s="121" t="s">
        <v>46</v>
      </c>
      <c r="D67" s="46">
        <v>0</v>
      </c>
      <c r="E67" s="46">
        <v>0</v>
      </c>
      <c r="F67" s="46">
        <v>0</v>
      </c>
      <c r="G67" s="46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</row>
    <row r="68" spans="2:15">
      <c r="B68" s="46" t="s">
        <v>203</v>
      </c>
      <c r="C68" s="121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</row>
    <row r="69" spans="2:15">
      <c r="B69" s="46" t="s">
        <v>236</v>
      </c>
      <c r="C69" s="121" t="s">
        <v>46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3966.93646404942</v>
      </c>
      <c r="M69" s="46">
        <v>5714.9496493752804</v>
      </c>
      <c r="N69" s="46">
        <v>5962.4346458400005</v>
      </c>
      <c r="O69" s="46">
        <v>7138.1229809100005</v>
      </c>
    </row>
    <row r="70" spans="2:15">
      <c r="B70" s="46" t="s">
        <v>250</v>
      </c>
      <c r="C70" s="121" t="s">
        <v>46</v>
      </c>
      <c r="D70" s="46">
        <v>78.914175</v>
      </c>
      <c r="E70" s="46">
        <v>76.645046000000008</v>
      </c>
      <c r="F70" s="46">
        <v>65.902704999999997</v>
      </c>
      <c r="G70" s="46">
        <v>68.493899999999996</v>
      </c>
      <c r="H70" s="49">
        <v>99.61458899999981</v>
      </c>
      <c r="I70" s="49">
        <v>93.122537999999892</v>
      </c>
      <c r="J70" s="22">
        <v>108.270657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</row>
    <row r="71" spans="2:15">
      <c r="B71" s="46" t="s">
        <v>243</v>
      </c>
      <c r="C71" s="121">
        <v>0</v>
      </c>
      <c r="D71" s="46">
        <v>0</v>
      </c>
      <c r="E71" s="46">
        <v>0</v>
      </c>
      <c r="F71" s="46">
        <v>0</v>
      </c>
      <c r="G71" s="46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2:15">
      <c r="B72" s="46" t="s">
        <v>216</v>
      </c>
      <c r="C72" s="121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2:15">
      <c r="B73" s="46" t="s">
        <v>237</v>
      </c>
      <c r="C73" s="121" t="s">
        <v>46</v>
      </c>
      <c r="D73" s="46">
        <v>1639.7266000000002</v>
      </c>
      <c r="E73" s="46">
        <v>1754.887982</v>
      </c>
      <c r="F73" s="46">
        <v>1792.2773</v>
      </c>
      <c r="G73" s="46">
        <v>1882.6273200000001</v>
      </c>
      <c r="H73" s="46">
        <v>1850.5435889999999</v>
      </c>
      <c r="I73" s="46">
        <v>1760.3397299999999</v>
      </c>
      <c r="J73" s="46">
        <v>2040.6600060000001</v>
      </c>
      <c r="K73" s="46">
        <v>2038.8446690000001</v>
      </c>
      <c r="L73" s="46">
        <v>2064.629394</v>
      </c>
      <c r="M73" s="46">
        <v>2853.5604061855597</v>
      </c>
      <c r="N73" s="46">
        <v>1667.9151231798699</v>
      </c>
      <c r="O73" s="46">
        <v>1571.1129607524199</v>
      </c>
    </row>
    <row r="74" spans="2:15">
      <c r="B74" s="46" t="s">
        <v>251</v>
      </c>
      <c r="C74" s="121" t="s">
        <v>46</v>
      </c>
      <c r="D74" s="46">
        <v>841.33642500000008</v>
      </c>
      <c r="E74" s="46">
        <v>868.26735800000006</v>
      </c>
      <c r="F74" s="46">
        <v>854.70736999999997</v>
      </c>
      <c r="G74" s="46">
        <v>927.19993199999999</v>
      </c>
      <c r="H74" s="46">
        <v>942.98728599999993</v>
      </c>
      <c r="I74" s="46">
        <v>833.65261799999996</v>
      </c>
      <c r="J74" s="46">
        <v>943.51517699999999</v>
      </c>
      <c r="K74" s="46">
        <v>883.20140699999001</v>
      </c>
      <c r="L74" s="46">
        <v>964.24433328763701</v>
      </c>
      <c r="M74" s="46">
        <v>475.08426286994001</v>
      </c>
      <c r="N74" s="46">
        <v>935.85525420287104</v>
      </c>
      <c r="O74" s="46">
        <v>433.006175091091</v>
      </c>
    </row>
    <row r="75" spans="2:15">
      <c r="B75" s="46" t="s">
        <v>246</v>
      </c>
      <c r="C75" s="121" t="s">
        <v>46</v>
      </c>
      <c r="D75" s="46">
        <v>3.6589499999999999</v>
      </c>
      <c r="E75" s="46">
        <v>4.2112939999999996</v>
      </c>
      <c r="F75" s="46">
        <v>4.3237700000000006</v>
      </c>
      <c r="G75" s="46">
        <v>5.3915759999999997</v>
      </c>
      <c r="H75" s="46">
        <v>6.0576150000000002</v>
      </c>
      <c r="I75" s="46">
        <v>5.7215259999999999</v>
      </c>
      <c r="J75" s="46">
        <v>6.8864399999999995</v>
      </c>
      <c r="K75" s="46">
        <v>6.7971490000000001</v>
      </c>
      <c r="L75" s="46">
        <v>1.0914480000000002</v>
      </c>
      <c r="M75" s="46">
        <v>1.1407821902044699</v>
      </c>
      <c r="N75" s="46">
        <v>1.18463275596819</v>
      </c>
      <c r="O75" s="46">
        <v>0.98313577842062005</v>
      </c>
    </row>
    <row r="76" spans="2:15">
      <c r="B76" s="46" t="s">
        <v>252</v>
      </c>
      <c r="C76" s="121" t="s">
        <v>46</v>
      </c>
      <c r="D76" s="46">
        <v>93.595799999999997</v>
      </c>
      <c r="E76" s="46">
        <v>101.91988600000001</v>
      </c>
      <c r="F76" s="46">
        <v>100.02355</v>
      </c>
      <c r="G76" s="46">
        <v>108.83041800000001</v>
      </c>
      <c r="H76" s="46">
        <v>104.259474</v>
      </c>
      <c r="I76" s="46">
        <v>110.02698600000001</v>
      </c>
      <c r="J76" s="46">
        <v>132.36233999999999</v>
      </c>
      <c r="K76" s="46">
        <v>138.873232</v>
      </c>
      <c r="L76" s="46">
        <v>122.90526</v>
      </c>
      <c r="M76" s="46">
        <v>124.45252355916701</v>
      </c>
      <c r="N76" s="46">
        <v>105.684749035983</v>
      </c>
      <c r="O76" s="46">
        <v>107.98816272121501</v>
      </c>
    </row>
    <row r="77" spans="2:15">
      <c r="B77" s="46" t="s">
        <v>247</v>
      </c>
      <c r="C77" s="121" t="s">
        <v>46</v>
      </c>
      <c r="D77" s="46">
        <v>0</v>
      </c>
      <c r="E77" s="46">
        <v>0</v>
      </c>
      <c r="F77" s="46">
        <v>0</v>
      </c>
      <c r="G77" s="46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</row>
    <row r="78" spans="2:15">
      <c r="B78" s="46" t="s">
        <v>253</v>
      </c>
      <c r="C78" s="121" t="s">
        <v>46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0.95297572100033989</v>
      </c>
    </row>
    <row r="79" spans="2:15">
      <c r="B79" s="46" t="s">
        <v>213</v>
      </c>
      <c r="C79" s="121" t="s">
        <v>46</v>
      </c>
      <c r="D79" s="46">
        <v>23.985274999999998</v>
      </c>
      <c r="E79" s="46">
        <v>25.387654000000001</v>
      </c>
      <c r="F79" s="46">
        <v>25.455594999999999</v>
      </c>
      <c r="G79" s="46">
        <v>27.676482</v>
      </c>
      <c r="H79" s="46">
        <v>32.310133999999998</v>
      </c>
      <c r="I79" s="46">
        <v>30.221769999999992</v>
      </c>
      <c r="J79" s="46">
        <v>31.656304999999996</v>
      </c>
      <c r="K79" s="46">
        <v>31</v>
      </c>
      <c r="L79" s="46">
        <v>31.720941</v>
      </c>
      <c r="M79" s="46">
        <v>31.65149407748611</v>
      </c>
      <c r="N79" s="46">
        <v>27.700996068467997</v>
      </c>
      <c r="O79" s="46">
        <v>26.672716503291454</v>
      </c>
    </row>
    <row r="80" spans="2:15">
      <c r="B80" s="50" t="s">
        <v>254</v>
      </c>
      <c r="C80" s="120">
        <v>9548.4757432074875</v>
      </c>
      <c r="D80" s="50">
        <v>10638.07890841259</v>
      </c>
      <c r="E80" s="50">
        <v>11195.294845843939</v>
      </c>
      <c r="F80" s="50">
        <v>11351.361344376102</v>
      </c>
      <c r="G80" s="50">
        <v>12672.830931709696</v>
      </c>
      <c r="H80" s="50">
        <v>12907.800650109823</v>
      </c>
      <c r="I80" s="50">
        <v>11926.801339526774</v>
      </c>
      <c r="J80" s="50">
        <v>13805.027852103944</v>
      </c>
      <c r="K80" s="50">
        <v>13595.495348138149</v>
      </c>
      <c r="L80" s="50">
        <v>6481.3324524827585</v>
      </c>
      <c r="M80" s="50">
        <v>6088.8294498116902</v>
      </c>
      <c r="N80" s="50">
        <v>5222.92931677046</v>
      </c>
      <c r="O80" s="50">
        <v>5043.4891144921157</v>
      </c>
    </row>
    <row r="81" spans="2:15">
      <c r="B81" s="46" t="s">
        <v>255</v>
      </c>
      <c r="C81" s="121">
        <v>7363.0272402744085</v>
      </c>
      <c r="D81" s="46">
        <v>8269.6958702335705</v>
      </c>
      <c r="E81" s="46">
        <v>8683.4108518476187</v>
      </c>
      <c r="F81" s="46">
        <v>8834.2105110933517</v>
      </c>
      <c r="G81" s="46">
        <v>9942.5515628472858</v>
      </c>
      <c r="H81" s="49">
        <v>10001.983424569522</v>
      </c>
      <c r="I81" s="49">
        <v>9201.5097279021738</v>
      </c>
      <c r="J81" s="49">
        <v>10628.967751949644</v>
      </c>
      <c r="K81" s="49">
        <v>10479.95905890243</v>
      </c>
      <c r="L81" s="49">
        <v>3331.7020124207188</v>
      </c>
      <c r="M81" s="49">
        <v>3039.5690642668305</v>
      </c>
      <c r="N81" s="49">
        <v>2531.7003852170801</v>
      </c>
      <c r="O81" s="49">
        <v>2477.2376254134265</v>
      </c>
    </row>
    <row r="82" spans="2:15">
      <c r="B82" s="46" t="s">
        <v>256</v>
      </c>
      <c r="C82" s="121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-2.0918378140777302E-14</v>
      </c>
      <c r="L82" s="46">
        <v>0</v>
      </c>
      <c r="M82" s="46">
        <v>0</v>
      </c>
      <c r="N82" s="46">
        <v>0</v>
      </c>
      <c r="O82" s="46">
        <v>0</v>
      </c>
    </row>
    <row r="83" spans="2:15">
      <c r="B83" s="46" t="s">
        <v>257</v>
      </c>
      <c r="C83" s="121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-9.3132257461547894E-13</v>
      </c>
      <c r="L83" s="46">
        <v>0</v>
      </c>
      <c r="M83" s="46">
        <v>0</v>
      </c>
      <c r="N83" s="46">
        <v>0</v>
      </c>
      <c r="O83" s="46">
        <v>0</v>
      </c>
    </row>
    <row r="84" spans="2:15">
      <c r="B84" s="46" t="s">
        <v>258</v>
      </c>
      <c r="C84" s="121">
        <v>9414.1328482742683</v>
      </c>
      <c r="D84" s="46">
        <v>9682.4630673097708</v>
      </c>
      <c r="E84" s="46">
        <v>9489.8590771788258</v>
      </c>
      <c r="F84" s="46">
        <v>9620.331328569062</v>
      </c>
      <c r="G84" s="46">
        <v>10973.206228061175</v>
      </c>
      <c r="H84" s="46">
        <v>10646.164013151802</v>
      </c>
      <c r="I84" s="46">
        <v>10493.901398379205</v>
      </c>
      <c r="J84" s="46">
        <v>10434.953475929402</v>
      </c>
      <c r="K84" s="46">
        <v>8455.4208824901525</v>
      </c>
      <c r="L84" s="46">
        <v>1692.4531691647589</v>
      </c>
      <c r="M84" s="46">
        <v>1442.9899530375208</v>
      </c>
      <c r="N84" s="46">
        <v>2141.7451685882361</v>
      </c>
      <c r="O84" s="46">
        <v>2242.6635786080815</v>
      </c>
    </row>
    <row r="85" spans="2:15">
      <c r="B85" s="46" t="s">
        <v>259</v>
      </c>
      <c r="C85" s="121">
        <v>0</v>
      </c>
      <c r="D85" s="46">
        <v>0</v>
      </c>
      <c r="E85" s="46">
        <v>0</v>
      </c>
      <c r="F85" s="46">
        <v>0</v>
      </c>
      <c r="G85" s="46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2:15">
      <c r="B86" s="46" t="s">
        <v>260</v>
      </c>
      <c r="C86" s="121">
        <v>-2051.1056079998602</v>
      </c>
      <c r="D86" s="46">
        <v>-1412.7671970762001</v>
      </c>
      <c r="E86" s="46">
        <v>-806.44822533120703</v>
      </c>
      <c r="F86" s="46">
        <v>-786.12081747571096</v>
      </c>
      <c r="G86" s="46">
        <v>-1030.65466521389</v>
      </c>
      <c r="H86" s="46">
        <v>-644.18058858227903</v>
      </c>
      <c r="I86" s="46">
        <v>-1292.3916704770302</v>
      </c>
      <c r="J86" s="46">
        <v>194.014276020241</v>
      </c>
      <c r="K86" s="46">
        <v>2024.5381764122799</v>
      </c>
      <c r="L86" s="46">
        <v>1639.2488432559599</v>
      </c>
      <c r="M86" s="46">
        <v>1596.57911122931</v>
      </c>
      <c r="N86" s="46">
        <v>389.95521662884397</v>
      </c>
      <c r="O86" s="46">
        <v>234.50039584266401</v>
      </c>
    </row>
    <row r="87" spans="2:15">
      <c r="B87" s="46" t="s">
        <v>261</v>
      </c>
      <c r="C87" s="121">
        <v>2185.4485029330799</v>
      </c>
      <c r="D87" s="46">
        <v>2368.3830381790199</v>
      </c>
      <c r="E87" s="46">
        <v>2511.88399399632</v>
      </c>
      <c r="F87" s="46">
        <v>2517.1508332827502</v>
      </c>
      <c r="G87" s="46">
        <v>2730.2793688624101</v>
      </c>
      <c r="H87" s="46">
        <v>2905.8172255403001</v>
      </c>
      <c r="I87" s="46">
        <v>2725.2916116245997</v>
      </c>
      <c r="J87" s="46">
        <v>3176.0601001543</v>
      </c>
      <c r="K87" s="46">
        <v>3115.5362892357198</v>
      </c>
      <c r="L87" s="46">
        <v>3149.6304400620402</v>
      </c>
      <c r="M87" s="46">
        <v>3049.2603855448597</v>
      </c>
      <c r="N87" s="46">
        <v>2691.2289315533799</v>
      </c>
      <c r="O87" s="46">
        <v>2566.3251400413701</v>
      </c>
    </row>
    <row r="88" spans="2:15">
      <c r="B88" s="50" t="s">
        <v>262</v>
      </c>
      <c r="C88" s="120">
        <v>20808.687013207487</v>
      </c>
      <c r="D88" s="50">
        <v>21773.452179535187</v>
      </c>
      <c r="E88" s="50">
        <v>22693.309463843991</v>
      </c>
      <c r="F88" s="50">
        <v>21870.627503499589</v>
      </c>
      <c r="G88" s="50">
        <v>25564.947103856462</v>
      </c>
      <c r="H88" s="50">
        <v>23899.781870109822</v>
      </c>
      <c r="I88" s="50">
        <v>22648.135890784237</v>
      </c>
      <c r="J88" s="50">
        <v>25527.289270103942</v>
      </c>
      <c r="K88" s="50">
        <v>26944</v>
      </c>
      <c r="L88" s="50">
        <v>24610.133140503531</v>
      </c>
      <c r="M88" s="50">
        <v>25205.10499590596</v>
      </c>
      <c r="N88" s="50">
        <v>22975.188269094833</v>
      </c>
      <c r="O88" s="50">
        <v>21620.170029897319</v>
      </c>
    </row>
    <row r="89" spans="2:15">
      <c r="J89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244062"/>
    <pageSetUpPr fitToPage="1"/>
  </sheetPr>
  <dimension ref="B1:Q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5" width="10.453125" style="2" customWidth="1"/>
    <col min="16" max="16384" width="9.1796875" style="2"/>
  </cols>
  <sheetData>
    <row r="1" spans="2:17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7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7" ht="15">
      <c r="B6" s="28" t="s">
        <v>355</v>
      </c>
      <c r="C6" s="133" t="s">
        <v>374</v>
      </c>
      <c r="D6" s="133" t="s">
        <v>373</v>
      </c>
      <c r="E6" s="133" t="s">
        <v>372</v>
      </c>
      <c r="F6" s="133">
        <v>2024</v>
      </c>
      <c r="G6" s="133" t="s">
        <v>369</v>
      </c>
      <c r="H6" s="133" t="s">
        <v>368</v>
      </c>
      <c r="I6" s="133" t="s">
        <v>367</v>
      </c>
      <c r="J6" s="133" t="s">
        <v>354</v>
      </c>
      <c r="K6" s="143">
        <v>2023</v>
      </c>
      <c r="L6" s="133" t="s">
        <v>344</v>
      </c>
      <c r="M6" s="133" t="s">
        <v>340</v>
      </c>
      <c r="N6" s="133" t="s">
        <v>339</v>
      </c>
      <c r="O6" s="133" t="s">
        <v>337</v>
      </c>
    </row>
    <row r="7" spans="2:17">
      <c r="B7" s="17" t="s">
        <v>95</v>
      </c>
      <c r="C7" s="91">
        <v>4912.9020179599993</v>
      </c>
      <c r="D7" s="91">
        <v>5066.1080716320002</v>
      </c>
      <c r="E7" s="91">
        <v>5091.8810877079995</v>
      </c>
      <c r="F7" s="144">
        <v>20047.776610959998</v>
      </c>
      <c r="G7" s="91">
        <v>5584.6600454499967</v>
      </c>
      <c r="H7" s="91">
        <v>4808.6264302200016</v>
      </c>
      <c r="I7" s="91">
        <v>4787.2612339899997</v>
      </c>
      <c r="J7" s="91">
        <v>4867.2289013</v>
      </c>
      <c r="K7" s="144">
        <v>19159.938406055</v>
      </c>
      <c r="L7" s="91">
        <v>5253.8402834899989</v>
      </c>
      <c r="M7" s="91">
        <v>4721.521314260036</v>
      </c>
      <c r="N7" s="91">
        <v>4687.8147909549598</v>
      </c>
      <c r="O7" s="91">
        <v>4496.3864687100013</v>
      </c>
      <c r="Q7" s="17"/>
    </row>
    <row r="8" spans="2:17">
      <c r="B8" s="17" t="s">
        <v>96</v>
      </c>
      <c r="C8" s="91">
        <v>4555.9718221400008</v>
      </c>
      <c r="D8" s="91">
        <v>4675.8491579119991</v>
      </c>
      <c r="E8" s="91">
        <v>4766.9595603080006</v>
      </c>
      <c r="F8" s="144">
        <v>18789.630508449998</v>
      </c>
      <c r="G8" s="91">
        <v>5220.4586572500011</v>
      </c>
      <c r="H8" s="91">
        <v>4493.7887551899885</v>
      </c>
      <c r="I8" s="91">
        <v>4489.4146407900107</v>
      </c>
      <c r="J8" s="91">
        <v>4585.9684552199997</v>
      </c>
      <c r="K8" s="144">
        <v>17793.43786992495</v>
      </c>
      <c r="L8" s="91">
        <v>4884.0364799500021</v>
      </c>
      <c r="M8" s="91">
        <v>4371.3375810800007</v>
      </c>
      <c r="N8" s="91">
        <v>4380.9663587749501</v>
      </c>
      <c r="O8" s="91">
        <v>4157.0974494900001</v>
      </c>
      <c r="Q8" s="17"/>
    </row>
    <row r="9" spans="2:17">
      <c r="B9" s="19" t="s">
        <v>97</v>
      </c>
      <c r="C9" s="20">
        <v>-3270.3779942445999</v>
      </c>
      <c r="D9" s="20">
        <v>-3369.5116239285999</v>
      </c>
      <c r="E9" s="20">
        <v>-3426.0032246356</v>
      </c>
      <c r="F9" s="145">
        <v>-13502.078618076395</v>
      </c>
      <c r="G9" s="20">
        <v>-3776.5263790059985</v>
      </c>
      <c r="H9" s="20">
        <v>-3219.8377612690006</v>
      </c>
      <c r="I9" s="20">
        <v>-3194.3663745712997</v>
      </c>
      <c r="J9" s="20">
        <v>-3311.3481032300997</v>
      </c>
      <c r="K9" s="145">
        <v>-12980.442415251835</v>
      </c>
      <c r="L9" s="20">
        <v>-3538.2835980810587</v>
      </c>
      <c r="M9" s="20">
        <v>-3180.5889543441531</v>
      </c>
      <c r="N9" s="20">
        <v>-3200.9770864096404</v>
      </c>
      <c r="O9" s="20">
        <v>-3060.5927765569404</v>
      </c>
      <c r="Q9" s="19"/>
    </row>
    <row r="10" spans="2:17">
      <c r="B10" s="19" t="s">
        <v>98</v>
      </c>
      <c r="C10" s="20">
        <v>-26.789041999999995</v>
      </c>
      <c r="D10" s="20">
        <v>-26.636717890000007</v>
      </c>
      <c r="E10" s="20">
        <v>-26.265134199999999</v>
      </c>
      <c r="F10" s="145">
        <v>-115.74494797</v>
      </c>
      <c r="G10" s="20">
        <v>-26.457841360000003</v>
      </c>
      <c r="H10" s="20">
        <v>-29.63291370999999</v>
      </c>
      <c r="I10" s="20">
        <v>-30.201935560000006</v>
      </c>
      <c r="J10" s="20">
        <v>-29.452257339999999</v>
      </c>
      <c r="K10" s="145">
        <v>-115.65748507000001</v>
      </c>
      <c r="L10" s="20">
        <v>-28.397281200000009</v>
      </c>
      <c r="M10" s="20">
        <v>-29.681690719999999</v>
      </c>
      <c r="N10" s="20">
        <v>-28.75075257</v>
      </c>
      <c r="O10" s="20">
        <v>-28.82776058</v>
      </c>
      <c r="Q10" s="19"/>
    </row>
    <row r="11" spans="2:17">
      <c r="B11" s="17" t="s">
        <v>99</v>
      </c>
      <c r="C11" s="91">
        <v>1258.804785895401</v>
      </c>
      <c r="D11" s="91">
        <v>1279.7008160933992</v>
      </c>
      <c r="E11" s="91">
        <v>1314.6912014724007</v>
      </c>
      <c r="F11" s="144">
        <v>5171.8069424036021</v>
      </c>
      <c r="G11" s="91">
        <v>1417.4744368840027</v>
      </c>
      <c r="H11" s="91">
        <v>1244.318080210988</v>
      </c>
      <c r="I11" s="91">
        <v>1264.8463306587109</v>
      </c>
      <c r="J11" s="91">
        <v>1245.1680946499</v>
      </c>
      <c r="K11" s="144">
        <v>4697.3379696031152</v>
      </c>
      <c r="L11" s="91">
        <v>1317.3556006689435</v>
      </c>
      <c r="M11" s="91">
        <v>1161.0669360158477</v>
      </c>
      <c r="N11" s="91">
        <v>1151.2385197953097</v>
      </c>
      <c r="O11" s="91">
        <v>1067.6769123530598</v>
      </c>
      <c r="Q11" s="17"/>
    </row>
    <row r="12" spans="2:17">
      <c r="B12" s="19" t="s">
        <v>100</v>
      </c>
      <c r="C12" s="20">
        <v>-745.53082415000006</v>
      </c>
      <c r="D12" s="20">
        <v>-760.37582048000104</v>
      </c>
      <c r="E12" s="20">
        <v>-764.44358244999898</v>
      </c>
      <c r="F12" s="145">
        <v>-3040.2272922199995</v>
      </c>
      <c r="G12" s="20">
        <v>-797.31532736999986</v>
      </c>
      <c r="H12" s="20">
        <v>-735.20601958999976</v>
      </c>
      <c r="I12" s="20">
        <v>-741.34053475000007</v>
      </c>
      <c r="J12" s="20">
        <v>-766.36541050999995</v>
      </c>
      <c r="K12" s="145">
        <v>-3011.8304439866961</v>
      </c>
      <c r="L12" s="20">
        <v>-810.33944226999984</v>
      </c>
      <c r="M12" s="20">
        <v>-722.11101911467154</v>
      </c>
      <c r="N12" s="20">
        <v>-768.51817003999997</v>
      </c>
      <c r="O12" s="20">
        <v>-711.18454084999996</v>
      </c>
      <c r="Q12" s="19"/>
    </row>
    <row r="13" spans="2:17">
      <c r="B13" s="19" t="s">
        <v>101</v>
      </c>
      <c r="C13" s="20">
        <v>-144.64417299999999</v>
      </c>
      <c r="D13" s="20">
        <v>-145.36396553000003</v>
      </c>
      <c r="E13" s="20">
        <v>-185.28198567000001</v>
      </c>
      <c r="F13" s="145">
        <v>-647.52631755999994</v>
      </c>
      <c r="G13" s="20">
        <v>-163.96456767000001</v>
      </c>
      <c r="H13" s="20">
        <v>-156.73521458999994</v>
      </c>
      <c r="I13" s="20">
        <v>-174.10958913000002</v>
      </c>
      <c r="J13" s="20">
        <v>-152.71694617</v>
      </c>
      <c r="K13" s="145">
        <v>-572.51966662797497</v>
      </c>
      <c r="L13" s="20">
        <v>-153.23573323797501</v>
      </c>
      <c r="M13" s="20">
        <v>-155.44018771999998</v>
      </c>
      <c r="N13" s="20">
        <v>-133.30070375</v>
      </c>
      <c r="O13" s="20">
        <v>-130.52725819</v>
      </c>
      <c r="Q13" s="19"/>
    </row>
    <row r="14" spans="2:17">
      <c r="B14" s="17" t="s">
        <v>102</v>
      </c>
      <c r="C14" s="21">
        <v>-890.17499715000008</v>
      </c>
      <c r="D14" s="21">
        <v>-905.73978601000113</v>
      </c>
      <c r="E14" s="21">
        <v>-949.72556811999902</v>
      </c>
      <c r="F14" s="146">
        <v>-3687.7536097799994</v>
      </c>
      <c r="G14" s="21">
        <v>-961.27989503999993</v>
      </c>
      <c r="H14" s="21">
        <v>-891.9412341799997</v>
      </c>
      <c r="I14" s="21">
        <v>-915.45012388000009</v>
      </c>
      <c r="J14" s="21">
        <v>-919.08235667999998</v>
      </c>
      <c r="K14" s="146">
        <v>-3584.3501106146714</v>
      </c>
      <c r="L14" s="21">
        <v>-963.57517550797479</v>
      </c>
      <c r="M14" s="21">
        <v>-877.55120683467158</v>
      </c>
      <c r="N14" s="21">
        <v>-901.81887379</v>
      </c>
      <c r="O14" s="21">
        <v>-841.71179903999996</v>
      </c>
      <c r="Q14" s="17"/>
    </row>
    <row r="15" spans="2:17" ht="15">
      <c r="B15" s="19" t="s">
        <v>158</v>
      </c>
      <c r="C15" s="20">
        <v>17.003028890000003</v>
      </c>
      <c r="D15" s="20">
        <v>19.222808899999997</v>
      </c>
      <c r="E15" s="20">
        <v>17.269897700000001</v>
      </c>
      <c r="F15" s="145">
        <v>64.174044049999992</v>
      </c>
      <c r="G15" s="20">
        <v>14.917742239999995</v>
      </c>
      <c r="H15" s="20">
        <v>16.930669850000001</v>
      </c>
      <c r="I15" s="20">
        <v>16.034182419999997</v>
      </c>
      <c r="J15" s="20">
        <v>16.291449539999999</v>
      </c>
      <c r="K15" s="145">
        <v>767.62040733999595</v>
      </c>
      <c r="L15" s="20">
        <v>14.755236230000101</v>
      </c>
      <c r="M15" s="20">
        <v>816.74696426999594</v>
      </c>
      <c r="N15" s="20">
        <v>-26.453108089999976</v>
      </c>
      <c r="O15" s="20">
        <v>-37.426696840000027</v>
      </c>
      <c r="Q15" s="19"/>
    </row>
    <row r="16" spans="2:17">
      <c r="B16" s="19" t="s">
        <v>103</v>
      </c>
      <c r="C16" s="20">
        <v>-76.392235548049698</v>
      </c>
      <c r="D16" s="20">
        <v>10.047147629436999</v>
      </c>
      <c r="E16" s="20">
        <v>-84.947101494471696</v>
      </c>
      <c r="F16" s="145">
        <v>-938.58781048617686</v>
      </c>
      <c r="G16" s="20">
        <v>-627.73823212621596</v>
      </c>
      <c r="H16" s="20">
        <v>-51.733490426314958</v>
      </c>
      <c r="I16" s="20">
        <v>-54.540133413645989</v>
      </c>
      <c r="J16" s="20">
        <v>-204.57595452000001</v>
      </c>
      <c r="K16" s="145">
        <v>-213.58057377995357</v>
      </c>
      <c r="L16" s="20">
        <v>-89.368729213125008</v>
      </c>
      <c r="M16" s="20">
        <v>-48.153993319797543</v>
      </c>
      <c r="N16" s="20">
        <v>-24.816740724399796</v>
      </c>
      <c r="O16" s="20">
        <v>-51.149111292631204</v>
      </c>
      <c r="Q16" s="19"/>
    </row>
    <row r="17" spans="2:17">
      <c r="B17" s="17" t="s">
        <v>104</v>
      </c>
      <c r="C17" s="21">
        <v>-949.5642038080498</v>
      </c>
      <c r="D17" s="21">
        <v>-876.46982948056416</v>
      </c>
      <c r="E17" s="21">
        <v>-1017.4027719144707</v>
      </c>
      <c r="F17" s="146">
        <v>-4562.1673762161763</v>
      </c>
      <c r="G17" s="21">
        <v>-1574.1003849262158</v>
      </c>
      <c r="H17" s="21">
        <v>-926.74405475631465</v>
      </c>
      <c r="I17" s="21">
        <v>-953.95607487364612</v>
      </c>
      <c r="J17" s="21">
        <v>-1107.36686166</v>
      </c>
      <c r="K17" s="146">
        <v>-3030.3102770546293</v>
      </c>
      <c r="L17" s="21">
        <v>-1038.1886684910996</v>
      </c>
      <c r="M17" s="21">
        <v>-108.95823588447317</v>
      </c>
      <c r="N17" s="21">
        <v>-953.08872260439978</v>
      </c>
      <c r="O17" s="21">
        <v>-930.28760717263117</v>
      </c>
      <c r="Q17" s="17"/>
    </row>
    <row r="18" spans="2:17">
      <c r="B18" s="19" t="s">
        <v>105</v>
      </c>
      <c r="C18" s="22">
        <v>-261.97459650000008</v>
      </c>
      <c r="D18" s="22">
        <v>-264.93718709676108</v>
      </c>
      <c r="E18" s="22">
        <v>-258.39051710058698</v>
      </c>
      <c r="F18" s="147">
        <v>-1045.1199613355202</v>
      </c>
      <c r="G18" s="22">
        <v>-265.19688714884916</v>
      </c>
      <c r="H18" s="22">
        <v>-264.59405123166897</v>
      </c>
      <c r="I18" s="22">
        <v>-259.82823473872304</v>
      </c>
      <c r="J18" s="22">
        <v>-255.50078821627901</v>
      </c>
      <c r="K18" s="147">
        <v>-1006.7117564988946</v>
      </c>
      <c r="L18" s="22">
        <v>-254.20685534489704</v>
      </c>
      <c r="M18" s="22">
        <v>-253.31552507379098</v>
      </c>
      <c r="N18" s="22">
        <v>-251.91122168171495</v>
      </c>
      <c r="O18" s="22">
        <v>-247.16427704849201</v>
      </c>
      <c r="Q18" s="19"/>
    </row>
    <row r="19" spans="2:17">
      <c r="B19" s="17" t="s">
        <v>3</v>
      </c>
      <c r="C19" s="21">
        <v>47.265985587351111</v>
      </c>
      <c r="D19" s="21">
        <v>138.29379951607399</v>
      </c>
      <c r="E19" s="21">
        <v>38.897912457343068</v>
      </c>
      <c r="F19" s="146">
        <v>-435.48039514809443</v>
      </c>
      <c r="G19" s="21">
        <v>-421.82283519106232</v>
      </c>
      <c r="H19" s="21">
        <v>52.979974223004376</v>
      </c>
      <c r="I19" s="21">
        <v>51.062021046341755</v>
      </c>
      <c r="J19" s="21">
        <v>-117.69955522637905</v>
      </c>
      <c r="K19" s="146">
        <v>660.3159360495913</v>
      </c>
      <c r="L19" s="21">
        <v>24.960076832946783</v>
      </c>
      <c r="M19" s="21">
        <v>798.79317505758354</v>
      </c>
      <c r="N19" s="21">
        <v>-53.761424490805041</v>
      </c>
      <c r="O19" s="21">
        <v>-109.77497186806336</v>
      </c>
      <c r="Q19" s="17"/>
    </row>
    <row r="20" spans="2:17">
      <c r="B20" s="19" t="s">
        <v>106</v>
      </c>
      <c r="C20" s="22">
        <v>126.57530197</v>
      </c>
      <c r="D20" s="22">
        <v>116.90092833000001</v>
      </c>
      <c r="E20" s="22">
        <v>58.794198949999995</v>
      </c>
      <c r="F20" s="147">
        <v>237.67572638000001</v>
      </c>
      <c r="G20" s="22">
        <v>55.731239570000042</v>
      </c>
      <c r="H20" s="22">
        <v>55.518294779999962</v>
      </c>
      <c r="I20" s="22">
        <v>47.758450150000016</v>
      </c>
      <c r="J20" s="22">
        <v>78.667741879999994</v>
      </c>
      <c r="K20" s="147">
        <v>633.45356789999994</v>
      </c>
      <c r="L20" s="22">
        <v>215.73993597</v>
      </c>
      <c r="M20" s="22">
        <v>245.43168706</v>
      </c>
      <c r="N20" s="22">
        <v>80.390611649999997</v>
      </c>
      <c r="O20" s="22">
        <v>91.891333220000007</v>
      </c>
      <c r="Q20" s="19"/>
    </row>
    <row r="21" spans="2:17">
      <c r="B21" s="19" t="s">
        <v>107</v>
      </c>
      <c r="C21" s="22">
        <v>-443.18442983000494</v>
      </c>
      <c r="D21" s="22">
        <v>-421.27861304324398</v>
      </c>
      <c r="E21" s="22">
        <v>-376.886880448331</v>
      </c>
      <c r="F21" s="147">
        <v>-1479.1372444731999</v>
      </c>
      <c r="G21" s="22">
        <v>-369.01633108071985</v>
      </c>
      <c r="H21" s="22">
        <v>-366.65549214878905</v>
      </c>
      <c r="I21" s="22">
        <v>-367.08162429170096</v>
      </c>
      <c r="J21" s="22">
        <v>-376.38379695199001</v>
      </c>
      <c r="K21" s="147">
        <v>-1639.2252088620892</v>
      </c>
      <c r="L21" s="22">
        <v>-383.47818496063996</v>
      </c>
      <c r="M21" s="22">
        <v>-414.78319310294478</v>
      </c>
      <c r="N21" s="22">
        <v>-417.82284163987094</v>
      </c>
      <c r="O21" s="22">
        <v>-423.16451970863403</v>
      </c>
      <c r="Q21" s="19"/>
    </row>
    <row r="22" spans="2:17">
      <c r="B22" s="17" t="s">
        <v>108</v>
      </c>
      <c r="C22" s="21">
        <v>-316.60912786000495</v>
      </c>
      <c r="D22" s="21">
        <v>-304.37768471324398</v>
      </c>
      <c r="E22" s="21">
        <v>-318.09268149833099</v>
      </c>
      <c r="F22" s="146">
        <v>-1241.4615180931999</v>
      </c>
      <c r="G22" s="21">
        <v>-313.28509151071978</v>
      </c>
      <c r="H22" s="21">
        <v>-311.13719736878909</v>
      </c>
      <c r="I22" s="21">
        <v>-319.32317414170097</v>
      </c>
      <c r="J22" s="21">
        <v>-297.71605507199001</v>
      </c>
      <c r="K22" s="146">
        <v>-1005.7716409620892</v>
      </c>
      <c r="L22" s="21">
        <v>-167.73824899063996</v>
      </c>
      <c r="M22" s="21">
        <v>-169.35150604294475</v>
      </c>
      <c r="N22" s="21">
        <v>-337.43222998987096</v>
      </c>
      <c r="O22" s="21">
        <v>-331.273186488634</v>
      </c>
      <c r="Q22" s="17"/>
    </row>
    <row r="23" spans="2:17">
      <c r="B23" s="17" t="s">
        <v>109</v>
      </c>
      <c r="C23" s="21">
        <v>-269.34314227265384</v>
      </c>
      <c r="D23" s="21">
        <v>-166.08388519716999</v>
      </c>
      <c r="E23" s="21">
        <v>-279.19476904098792</v>
      </c>
      <c r="F23" s="146">
        <v>-1676.9419132412943</v>
      </c>
      <c r="G23" s="21">
        <v>-735.10792670178216</v>
      </c>
      <c r="H23" s="21">
        <v>-258.15722314578471</v>
      </c>
      <c r="I23" s="21">
        <v>-268.26115309535919</v>
      </c>
      <c r="J23" s="21">
        <v>-415.41561029836907</v>
      </c>
      <c r="K23" s="146">
        <v>-345.45570491249794</v>
      </c>
      <c r="L23" s="21">
        <v>-142.77817215769318</v>
      </c>
      <c r="M23" s="21">
        <v>629.44166901463882</v>
      </c>
      <c r="N23" s="21">
        <v>-391.193654480676</v>
      </c>
      <c r="O23" s="21">
        <v>-441.04815835669734</v>
      </c>
      <c r="Q23" s="17"/>
    </row>
    <row r="24" spans="2:17">
      <c r="B24" s="19" t="s">
        <v>110</v>
      </c>
      <c r="C24" s="22">
        <v>414.76542707092494</v>
      </c>
      <c r="D24" s="22">
        <v>-8.1995479751979943</v>
      </c>
      <c r="E24" s="22">
        <v>186.624671214232</v>
      </c>
      <c r="F24" s="147">
        <v>12.4098144201674</v>
      </c>
      <c r="G24" s="22">
        <v>-0.94959883974419856</v>
      </c>
      <c r="H24" s="22">
        <v>6.310907923756</v>
      </c>
      <c r="I24" s="22">
        <v>-2.9452275058559998</v>
      </c>
      <c r="J24" s="22">
        <v>9.9937328420115996</v>
      </c>
      <c r="K24" s="147">
        <v>418.98951823995969</v>
      </c>
      <c r="L24" s="22">
        <v>54.052370496779979</v>
      </c>
      <c r="M24" s="22">
        <v>175.20588713652705</v>
      </c>
      <c r="N24" s="22">
        <v>67.269019346401279</v>
      </c>
      <c r="O24" s="22">
        <v>122.45798042994899</v>
      </c>
      <c r="Q24" s="19"/>
    </row>
    <row r="25" spans="2:17">
      <c r="B25" s="19" t="s">
        <v>111</v>
      </c>
      <c r="C25" s="22">
        <v>145.42228479827111</v>
      </c>
      <c r="D25" s="22">
        <v>-174.28343317236798</v>
      </c>
      <c r="E25" s="22">
        <v>-92.570097826755926</v>
      </c>
      <c r="F25" s="147">
        <v>-1664.532098821127</v>
      </c>
      <c r="G25" s="22">
        <v>-736.05752554152627</v>
      </c>
      <c r="H25" s="22">
        <v>-251.84631522202872</v>
      </c>
      <c r="I25" s="22">
        <v>-271.20638060121519</v>
      </c>
      <c r="J25" s="22">
        <v>-405.42187745635749</v>
      </c>
      <c r="K25" s="147">
        <v>73.533813327461758</v>
      </c>
      <c r="L25" s="22">
        <v>-88.725801660913191</v>
      </c>
      <c r="M25" s="22">
        <v>804.64755615116587</v>
      </c>
      <c r="N25" s="22">
        <v>-323.92463513427469</v>
      </c>
      <c r="O25" s="22">
        <v>-318.59017792674837</v>
      </c>
      <c r="Q25" s="19"/>
    </row>
    <row r="26" spans="2:17">
      <c r="B26" s="19" t="s">
        <v>112</v>
      </c>
      <c r="C26" s="22">
        <v>-8.2817340382419928</v>
      </c>
      <c r="D26" s="22">
        <v>-40.683576957633605</v>
      </c>
      <c r="E26" s="22">
        <v>-75.425347793242395</v>
      </c>
      <c r="F26" s="147">
        <v>-738.48467488885296</v>
      </c>
      <c r="G26" s="22">
        <v>-367.05774498845398</v>
      </c>
      <c r="H26" s="22">
        <v>-57.989903667981991</v>
      </c>
      <c r="I26" s="22">
        <v>-60.023616088775015</v>
      </c>
      <c r="J26" s="22">
        <v>-253.41341014364198</v>
      </c>
      <c r="K26" s="147">
        <v>-2206.4638780919558</v>
      </c>
      <c r="L26" s="22">
        <v>-211.87711264732212</v>
      </c>
      <c r="M26" s="22">
        <v>-2089.5744954354304</v>
      </c>
      <c r="N26" s="22">
        <v>-28.593650777671485</v>
      </c>
      <c r="O26" s="22">
        <v>123.70825266674449</v>
      </c>
      <c r="Q26" s="19"/>
    </row>
    <row r="27" spans="2:17">
      <c r="B27" s="17" t="s">
        <v>326</v>
      </c>
      <c r="C27" s="21">
        <v>137.1405507600291</v>
      </c>
      <c r="D27" s="21">
        <v>-214.9670101300016</v>
      </c>
      <c r="E27" s="21">
        <v>-167.99544561999832</v>
      </c>
      <c r="F27" s="146">
        <v>-2403.016773709981</v>
      </c>
      <c r="G27" s="21">
        <v>-1103.1152705299803</v>
      </c>
      <c r="H27" s="21">
        <v>-309.83621889001074</v>
      </c>
      <c r="I27" s="21">
        <v>-331.22999668999023</v>
      </c>
      <c r="J27" s="21">
        <v>-658.83528759999945</v>
      </c>
      <c r="K27" s="146">
        <v>-2132.9300647644941</v>
      </c>
      <c r="L27" s="21">
        <v>-300.60291430823531</v>
      </c>
      <c r="M27" s="21">
        <v>-1284.9269392842643</v>
      </c>
      <c r="N27" s="21">
        <v>-352.51828591194618</v>
      </c>
      <c r="O27" s="21">
        <v>-194.88192526000387</v>
      </c>
      <c r="Q27" s="17"/>
    </row>
    <row r="28" spans="2:17" ht="15">
      <c r="B28" s="17" t="s">
        <v>321</v>
      </c>
      <c r="C28" s="21">
        <v>141.90549996489969</v>
      </c>
      <c r="D28" s="21">
        <v>-175.55849610569976</v>
      </c>
      <c r="E28" s="21">
        <v>-93.316854066755596</v>
      </c>
      <c r="F28" s="146">
        <v>-1668.9002013711502</v>
      </c>
      <c r="G28" s="21">
        <v>-737.09117626822672</v>
      </c>
      <c r="H28" s="21">
        <v>-252.89681166534041</v>
      </c>
      <c r="I28" s="21">
        <v>-272.34999635455426</v>
      </c>
      <c r="J28" s="21">
        <v>-406.56221708302871</v>
      </c>
      <c r="K28" s="146">
        <v>71.037873007469898</v>
      </c>
      <c r="L28" s="21">
        <v>-90.9813719642774</v>
      </c>
      <c r="M28" s="21">
        <v>804.5822084311659</v>
      </c>
      <c r="N28" s="21">
        <v>-324.0302728676071</v>
      </c>
      <c r="O28" s="21">
        <v>-318.60794385340762</v>
      </c>
      <c r="Q28" s="17"/>
    </row>
    <row r="29" spans="2:17" ht="15">
      <c r="B29" s="19" t="s">
        <v>160</v>
      </c>
      <c r="C29" s="22">
        <v>-8.2817340382419928</v>
      </c>
      <c r="D29" s="22">
        <v>-40.683576957633605</v>
      </c>
      <c r="E29" s="22">
        <v>-75.425347793242395</v>
      </c>
      <c r="F29" s="147">
        <v>-738.48467488885296</v>
      </c>
      <c r="G29" s="22">
        <v>-367.05774498845398</v>
      </c>
      <c r="H29" s="22">
        <v>-57.989903667981991</v>
      </c>
      <c r="I29" s="22">
        <v>-60.023616088775015</v>
      </c>
      <c r="J29" s="22">
        <v>-253.41341014364198</v>
      </c>
      <c r="K29" s="147">
        <v>-2342.2878445568267</v>
      </c>
      <c r="L29" s="22">
        <v>-211.87711264732212</v>
      </c>
      <c r="M29" s="22">
        <v>-2099.8545297395872</v>
      </c>
      <c r="N29" s="22">
        <v>-101.42872186095769</v>
      </c>
      <c r="O29" s="22">
        <v>70.920445901039741</v>
      </c>
      <c r="Q29" s="19"/>
    </row>
    <row r="30" spans="2:17" ht="15">
      <c r="B30" s="17" t="s">
        <v>159</v>
      </c>
      <c r="C30" s="21">
        <v>133.62376592665771</v>
      </c>
      <c r="D30" s="21">
        <v>-216.24207306333335</v>
      </c>
      <c r="E30" s="21">
        <v>-168.74220185999798</v>
      </c>
      <c r="F30" s="146">
        <v>-2407.3848762600032</v>
      </c>
      <c r="G30" s="21">
        <v>-1104.1489212566808</v>
      </c>
      <c r="H30" s="21">
        <v>-310.8867153333224</v>
      </c>
      <c r="I30" s="21">
        <v>-332.37361244332931</v>
      </c>
      <c r="J30" s="21">
        <v>-659.97562722667067</v>
      </c>
      <c r="K30" s="146">
        <v>-2271.2499715493568</v>
      </c>
      <c r="L30" s="21">
        <v>-302.85848461159952</v>
      </c>
      <c r="M30" s="21">
        <v>-1295.2723213084214</v>
      </c>
      <c r="N30" s="21">
        <v>-425.45899472856479</v>
      </c>
      <c r="O30" s="21">
        <v>-247.68749795236789</v>
      </c>
      <c r="Q30" s="17"/>
    </row>
    <row r="31" spans="2:17">
      <c r="B31" s="19" t="s">
        <v>318</v>
      </c>
      <c r="C31" s="22">
        <v>3.5167848333333307</v>
      </c>
      <c r="D31" s="22">
        <v>1.2750629333333268</v>
      </c>
      <c r="E31" s="22">
        <v>0.74675624000000296</v>
      </c>
      <c r="F31" s="147">
        <v>4.3681025499999997</v>
      </c>
      <c r="G31" s="22">
        <v>1.0336507266666697</v>
      </c>
      <c r="H31" s="22">
        <v>1.0504964433333299</v>
      </c>
      <c r="I31" s="22">
        <v>1.14361575333334</v>
      </c>
      <c r="J31" s="22">
        <v>1.1403396266666601</v>
      </c>
      <c r="K31" s="147">
        <v>2.4421086600000015</v>
      </c>
      <c r="L31" s="22">
        <v>2.2555703033333274</v>
      </c>
      <c r="M31" s="22">
        <v>6.3167000000000029E-2</v>
      </c>
      <c r="N31" s="22">
        <v>0.105637733333332</v>
      </c>
      <c r="O31" s="22">
        <v>1.7765926666668E-2</v>
      </c>
      <c r="Q31" s="19"/>
    </row>
    <row r="32" spans="2:17">
      <c r="B32" s="19" t="s">
        <v>115</v>
      </c>
      <c r="C32" s="22">
        <v>0</v>
      </c>
      <c r="D32" s="22">
        <v>0</v>
      </c>
      <c r="E32" s="22">
        <v>0</v>
      </c>
      <c r="F32" s="147">
        <v>0</v>
      </c>
      <c r="G32" s="22">
        <v>0</v>
      </c>
      <c r="H32" s="22">
        <v>0</v>
      </c>
      <c r="I32" s="22">
        <v>0</v>
      </c>
      <c r="J32" s="22">
        <v>0</v>
      </c>
      <c r="K32" s="147">
        <v>135.82396646487075</v>
      </c>
      <c r="L32" s="22">
        <v>0</v>
      </c>
      <c r="M32" s="22">
        <v>10.280034304156743</v>
      </c>
      <c r="N32" s="22">
        <v>72.835071083286195</v>
      </c>
      <c r="O32" s="22">
        <v>52.78780676570473</v>
      </c>
      <c r="Q32" s="19"/>
    </row>
    <row r="33" spans="2:17">
      <c r="B33" s="17" t="s">
        <v>114</v>
      </c>
      <c r="C33" s="21">
        <v>3.5167848333333307</v>
      </c>
      <c r="D33" s="21">
        <v>1.2750629333333268</v>
      </c>
      <c r="E33" s="21">
        <v>0.74675624000000296</v>
      </c>
      <c r="F33" s="146">
        <v>4.3681025499999997</v>
      </c>
      <c r="G33" s="21">
        <v>1.0336507266666697</v>
      </c>
      <c r="H33" s="21">
        <v>1.0504964433333299</v>
      </c>
      <c r="I33" s="21">
        <v>1.14361575333334</v>
      </c>
      <c r="J33" s="21">
        <v>1.1403396266666601</v>
      </c>
      <c r="K33" s="146">
        <v>138.26607512487078</v>
      </c>
      <c r="L33" s="21">
        <v>2.2555703033333274</v>
      </c>
      <c r="M33" s="21">
        <v>10.343201304156743</v>
      </c>
      <c r="N33" s="21">
        <v>72.940708816619534</v>
      </c>
      <c r="O33" s="21">
        <v>52.805572692371399</v>
      </c>
      <c r="Q33" s="17"/>
    </row>
    <row r="34" spans="2:17">
      <c r="B34" s="17" t="s">
        <v>319</v>
      </c>
      <c r="C34" s="21">
        <v>336.02962408735118</v>
      </c>
      <c r="D34" s="21">
        <v>429.86770450283507</v>
      </c>
      <c r="E34" s="21">
        <v>323.55356375793002</v>
      </c>
      <c r="F34" s="146">
        <v>725.38451415742577</v>
      </c>
      <c r="G34" s="21">
        <v>-130.16810668221316</v>
      </c>
      <c r="H34" s="21">
        <v>347.20693916467332</v>
      </c>
      <c r="I34" s="21">
        <v>341.0921913450648</v>
      </c>
      <c r="J34" s="21">
        <v>167.25349032989996</v>
      </c>
      <c r="K34" s="146">
        <v>1782.6851776184858</v>
      </c>
      <c r="L34" s="21">
        <v>307.56421337784383</v>
      </c>
      <c r="M34" s="21">
        <v>1081.7903908513745</v>
      </c>
      <c r="N34" s="21">
        <v>226.90054976090991</v>
      </c>
      <c r="O34" s="21">
        <v>166.21706576042865</v>
      </c>
      <c r="Q34" s="17"/>
    </row>
    <row r="35" spans="2:17">
      <c r="B35" s="17" t="s">
        <v>320</v>
      </c>
      <c r="C35" s="21">
        <v>412.42185963540089</v>
      </c>
      <c r="D35" s="21">
        <v>419.82055687339806</v>
      </c>
      <c r="E35" s="21">
        <v>408.50066525240175</v>
      </c>
      <c r="F35" s="146">
        <v>1663.972324643602</v>
      </c>
      <c r="G35" s="21">
        <v>497.57012544400277</v>
      </c>
      <c r="H35" s="21">
        <v>398.94042959098829</v>
      </c>
      <c r="I35" s="21">
        <v>395.63232475871081</v>
      </c>
      <c r="J35" s="21">
        <v>371.82944484989997</v>
      </c>
      <c r="K35" s="146">
        <v>1996.2657513984395</v>
      </c>
      <c r="L35" s="21">
        <v>396.93294259096882</v>
      </c>
      <c r="M35" s="21">
        <v>1129.944384171172</v>
      </c>
      <c r="N35" s="21">
        <v>251.71729048530972</v>
      </c>
      <c r="O35" s="21">
        <v>217.36617705305986</v>
      </c>
      <c r="Q35" s="17"/>
    </row>
    <row r="36" spans="2:17" ht="15">
      <c r="B36" s="17" t="s">
        <v>335</v>
      </c>
      <c r="C36" s="21">
        <v>412.42185963540089</v>
      </c>
      <c r="D36" s="21">
        <v>419.82055687339806</v>
      </c>
      <c r="E36" s="21">
        <v>408.50066525240175</v>
      </c>
      <c r="F36" s="146">
        <v>1663.972324643602</v>
      </c>
      <c r="G36" s="21">
        <v>497.57012544400277</v>
      </c>
      <c r="H36" s="21">
        <v>398.94042959098829</v>
      </c>
      <c r="I36" s="21">
        <v>395.63232475871081</v>
      </c>
      <c r="J36" s="21">
        <v>371.82944484989997</v>
      </c>
      <c r="K36" s="146">
        <v>1279.4235157884393</v>
      </c>
      <c r="L36" s="21">
        <v>396.93294259096882</v>
      </c>
      <c r="M36" s="21">
        <v>325.60797444117634</v>
      </c>
      <c r="N36" s="21">
        <v>293.55820713669164</v>
      </c>
      <c r="O36" s="21">
        <v>262.92353613167376</v>
      </c>
      <c r="Q36" s="17"/>
    </row>
    <row r="37" spans="2:17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2:17">
      <c r="B38" s="17" t="s">
        <v>119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2:17">
      <c r="B39" s="17" t="s">
        <v>120</v>
      </c>
      <c r="C39" s="134">
        <f t="shared" ref="C39:D39" si="0">(C11/C8)*100</f>
        <v>27.629775491107484</v>
      </c>
      <c r="D39" s="134">
        <f t="shared" si="0"/>
        <v>27.368308362300759</v>
      </c>
      <c r="E39" s="134">
        <f t="shared" ref="E39:F39" si="1">(E11/E8)*100</f>
        <v>27.579239656638844</v>
      </c>
      <c r="F39" s="148">
        <f t="shared" si="1"/>
        <v>27.524793210157899</v>
      </c>
      <c r="G39" s="134">
        <f t="shared" ref="G39" si="2">(G11/G8)*100</f>
        <v>27.152296952212438</v>
      </c>
      <c r="H39" s="134">
        <f t="shared" ref="H39:O39" si="3">(H11/H8)*100</f>
        <v>27.689732383924238</v>
      </c>
      <c r="I39" s="134">
        <f t="shared" si="3"/>
        <v>28.173969923975068</v>
      </c>
      <c r="J39" s="134">
        <f t="shared" si="3"/>
        <v>27.151693405840625</v>
      </c>
      <c r="K39" s="148">
        <f t="shared" si="3"/>
        <v>26.399271483914355</v>
      </c>
      <c r="L39" s="134">
        <f t="shared" si="3"/>
        <v>26.97268143014422</v>
      </c>
      <c r="M39" s="134">
        <f t="shared" si="3"/>
        <v>26.560907605058258</v>
      </c>
      <c r="N39" s="134">
        <f t="shared" si="3"/>
        <v>26.278186717627079</v>
      </c>
      <c r="O39" s="134">
        <f t="shared" si="3"/>
        <v>25.683230314556237</v>
      </c>
    </row>
    <row r="40" spans="2:17">
      <c r="B40" s="19" t="s">
        <v>121</v>
      </c>
      <c r="C40" s="24">
        <f t="shared" ref="C40:H40" si="4">(C12/C8)*100</f>
        <v>-16.363815520698598</v>
      </c>
      <c r="D40" s="24">
        <f t="shared" si="4"/>
        <v>-16.261769676495444</v>
      </c>
      <c r="E40" s="24">
        <f t="shared" si="4"/>
        <v>-16.036292583959053</v>
      </c>
      <c r="F40" s="149">
        <f t="shared" si="4"/>
        <v>-16.1803463397152</v>
      </c>
      <c r="G40" s="24">
        <f t="shared" si="4"/>
        <v>-15.272898029040313</v>
      </c>
      <c r="H40" s="24">
        <f t="shared" si="4"/>
        <v>-16.360493553260419</v>
      </c>
      <c r="I40" s="24">
        <f t="shared" ref="I40:O40" si="5">(I12/I8)*100</f>
        <v>-16.513077852384448</v>
      </c>
      <c r="J40" s="24">
        <f t="shared" si="5"/>
        <v>-16.711092062521299</v>
      </c>
      <c r="K40" s="149">
        <f t="shared" si="5"/>
        <v>-16.926635909283107</v>
      </c>
      <c r="L40" s="24">
        <f t="shared" si="5"/>
        <v>-16.591592744988983</v>
      </c>
      <c r="M40" s="24">
        <f t="shared" si="5"/>
        <v>-16.519223366324042</v>
      </c>
      <c r="N40" s="24">
        <f t="shared" si="5"/>
        <v>-17.542206607012172</v>
      </c>
      <c r="O40" s="24">
        <f t="shared" si="5"/>
        <v>-17.107718774724642</v>
      </c>
    </row>
    <row r="41" spans="2:17">
      <c r="B41" s="19" t="s">
        <v>122</v>
      </c>
      <c r="C41" s="24">
        <f t="shared" ref="C41:H41" si="6">(C13/C8)*100</f>
        <v>-3.1748258910885605</v>
      </c>
      <c r="D41" s="24">
        <f t="shared" si="6"/>
        <v>-3.1088249560837484</v>
      </c>
      <c r="E41" s="24">
        <f t="shared" si="6"/>
        <v>-3.8867958354995706</v>
      </c>
      <c r="F41" s="149">
        <f t="shared" si="6"/>
        <v>-3.4461897335809608</v>
      </c>
      <c r="G41" s="24">
        <f t="shared" si="6"/>
        <v>-3.1408077035969129</v>
      </c>
      <c r="H41" s="24">
        <f t="shared" si="6"/>
        <v>-3.4878189235972106</v>
      </c>
      <c r="I41" s="24">
        <f t="shared" ref="I41:O41" si="7">(I13/I8)*100</f>
        <v>-3.8782247366521179</v>
      </c>
      <c r="J41" s="24">
        <f t="shared" si="7"/>
        <v>-3.3300915098133577</v>
      </c>
      <c r="K41" s="149">
        <f t="shared" si="7"/>
        <v>-3.2175888145576774</v>
      </c>
      <c r="L41" s="24">
        <f t="shared" si="7"/>
        <v>-3.1374813408343685</v>
      </c>
      <c r="M41" s="24">
        <f t="shared" si="7"/>
        <v>-3.5558953029108378</v>
      </c>
      <c r="N41" s="24">
        <f t="shared" si="7"/>
        <v>-3.0427237470792829</v>
      </c>
      <c r="O41" s="24">
        <f t="shared" si="7"/>
        <v>-3.1398652491539094</v>
      </c>
    </row>
    <row r="42" spans="2:17">
      <c r="B42" s="19" t="s">
        <v>123</v>
      </c>
      <c r="C42" s="23">
        <f t="shared" ref="C42:H42" si="8">(C14/C8)*100</f>
        <v>-19.538641411787154</v>
      </c>
      <c r="D42" s="23">
        <f t="shared" si="8"/>
        <v>-19.370594632579195</v>
      </c>
      <c r="E42" s="23">
        <f t="shared" si="8"/>
        <v>-19.923088419458622</v>
      </c>
      <c r="F42" s="150">
        <f t="shared" si="8"/>
        <v>-19.626536073296158</v>
      </c>
      <c r="G42" s="23">
        <f t="shared" si="8"/>
        <v>-18.413705732637229</v>
      </c>
      <c r="H42" s="23">
        <f t="shared" si="8"/>
        <v>-19.848312476857629</v>
      </c>
      <c r="I42" s="23">
        <f t="shared" ref="I42:O42" si="9">(I14/I8)*100</f>
        <v>-20.391302589036567</v>
      </c>
      <c r="J42" s="23">
        <f t="shared" si="9"/>
        <v>-20.041183572334656</v>
      </c>
      <c r="K42" s="150">
        <f t="shared" si="9"/>
        <v>-20.144224723840786</v>
      </c>
      <c r="L42" s="23">
        <f t="shared" si="9"/>
        <v>-19.729074085823349</v>
      </c>
      <c r="M42" s="23">
        <f t="shared" si="9"/>
        <v>-20.075118669234879</v>
      </c>
      <c r="N42" s="23">
        <f t="shared" si="9"/>
        <v>-20.584930354091458</v>
      </c>
      <c r="O42" s="23">
        <f t="shared" si="9"/>
        <v>-20.247584023878552</v>
      </c>
    </row>
    <row r="43" spans="2:17">
      <c r="B43" s="19" t="s">
        <v>124</v>
      </c>
      <c r="C43" s="24">
        <f t="shared" ref="C43:H43" si="10">(C15/C8)*100</f>
        <v>0.37320311788086202</v>
      </c>
      <c r="D43" s="24">
        <f t="shared" si="10"/>
        <v>0.41110840514333324</v>
      </c>
      <c r="E43" s="24">
        <f t="shared" si="10"/>
        <v>0.36228328521595782</v>
      </c>
      <c r="F43" s="149">
        <f t="shared" si="10"/>
        <v>0.34153968073581803</v>
      </c>
      <c r="G43" s="24">
        <f t="shared" si="10"/>
        <v>0.28575539467749117</v>
      </c>
      <c r="H43" s="24">
        <f t="shared" si="10"/>
        <v>0.37675713684686113</v>
      </c>
      <c r="I43" s="24">
        <f t="shared" ref="I43:O43" si="11">(I15/I8)*100</f>
        <v>0.35715530203684709</v>
      </c>
      <c r="J43" s="24">
        <f t="shared" si="11"/>
        <v>0.35524556479354286</v>
      </c>
      <c r="K43" s="149">
        <f t="shared" si="11"/>
        <v>4.3140646172567525</v>
      </c>
      <c r="L43" s="24">
        <f t="shared" si="11"/>
        <v>0.30211150736841241</v>
      </c>
      <c r="M43" s="24">
        <f t="shared" si="11"/>
        <v>18.684142991038616</v>
      </c>
      <c r="N43" s="24">
        <f t="shared" si="11"/>
        <v>-0.60381901899372403</v>
      </c>
      <c r="O43" s="24">
        <f t="shared" si="11"/>
        <v>-0.9003083833070018</v>
      </c>
    </row>
    <row r="44" spans="2:17">
      <c r="B44" s="19" t="s">
        <v>125</v>
      </c>
      <c r="C44" s="24">
        <f t="shared" ref="C44:H44" si="12">(C16/C8)*100</f>
        <v>-1.6767495175632419</v>
      </c>
      <c r="D44" s="24">
        <f t="shared" si="12"/>
        <v>0.21487321960410619</v>
      </c>
      <c r="E44" s="24">
        <f t="shared" si="12"/>
        <v>-1.7819975273501825</v>
      </c>
      <c r="F44" s="149">
        <f t="shared" si="12"/>
        <v>-4.9952435736513232</v>
      </c>
      <c r="G44" s="24">
        <f t="shared" si="12"/>
        <v>-12.024580086549172</v>
      </c>
      <c r="H44" s="24">
        <f t="shared" si="12"/>
        <v>-1.1512221255742532</v>
      </c>
      <c r="I44" s="24">
        <f t="shared" ref="I44:O44" si="13">(I16/I8)*100</f>
        <v>-1.2148606840211236</v>
      </c>
      <c r="J44" s="24">
        <f t="shared" si="13"/>
        <v>-4.4609106346368455</v>
      </c>
      <c r="K44" s="149">
        <f t="shared" si="13"/>
        <v>-1.2003333776265599</v>
      </c>
      <c r="L44" s="24">
        <f t="shared" si="13"/>
        <v>-1.8298128930855135</v>
      </c>
      <c r="M44" s="24">
        <f t="shared" si="13"/>
        <v>-1.1015848679410483</v>
      </c>
      <c r="N44" s="24">
        <f t="shared" si="13"/>
        <v>-0.5664672743878203</v>
      </c>
      <c r="O44" s="24">
        <f t="shared" si="13"/>
        <v>-1.2304044327588777</v>
      </c>
    </row>
    <row r="45" spans="2:17">
      <c r="B45" s="17" t="s">
        <v>126</v>
      </c>
      <c r="C45" s="23">
        <f t="shared" ref="C45:H45" si="14">(C17/C8)*100</f>
        <v>-20.842187811469536</v>
      </c>
      <c r="D45" s="23">
        <f t="shared" si="14"/>
        <v>-18.744613007831752</v>
      </c>
      <c r="E45" s="23">
        <f t="shared" si="14"/>
        <v>-21.342802661592849</v>
      </c>
      <c r="F45" s="150">
        <f t="shared" si="14"/>
        <v>-24.280239966211663</v>
      </c>
      <c r="G45" s="23">
        <f t="shared" si="14"/>
        <v>-30.15253042450891</v>
      </c>
      <c r="H45" s="23">
        <f t="shared" si="14"/>
        <v>-20.622777465585024</v>
      </c>
      <c r="I45" s="23">
        <f t="shared" ref="I45:O45" si="15">(I17/I8)*100</f>
        <v>-21.249007971020841</v>
      </c>
      <c r="J45" s="23">
        <f t="shared" si="15"/>
        <v>-24.146848642177961</v>
      </c>
      <c r="K45" s="150">
        <f t="shared" si="15"/>
        <v>-17.030493484210595</v>
      </c>
      <c r="L45" s="23">
        <f t="shared" si="15"/>
        <v>-21.256775471540447</v>
      </c>
      <c r="M45" s="23">
        <f t="shared" si="15"/>
        <v>-2.4925605461373106</v>
      </c>
      <c r="N45" s="23">
        <f t="shared" si="15"/>
        <v>-21.755216647473002</v>
      </c>
      <c r="O45" s="23">
        <f t="shared" si="15"/>
        <v>-22.378296839944429</v>
      </c>
      <c r="Q45" s="125"/>
    </row>
    <row r="46" spans="2:17">
      <c r="B46" s="19" t="s">
        <v>127</v>
      </c>
      <c r="C46" s="24">
        <f t="shared" ref="C46:H46" si="16">(C18/C8)*100</f>
        <v>-5.7501364522695209</v>
      </c>
      <c r="D46" s="24">
        <f t="shared" si="16"/>
        <v>-5.666076431239472</v>
      </c>
      <c r="E46" s="24">
        <f t="shared" si="16"/>
        <v>-5.4204470130619686</v>
      </c>
      <c r="F46" s="149">
        <f t="shared" si="16"/>
        <v>-5.5622166751257449</v>
      </c>
      <c r="G46" s="24">
        <f t="shared" si="16"/>
        <v>-5.079953784914137</v>
      </c>
      <c r="H46" s="24">
        <f t="shared" si="16"/>
        <v>-5.8879948668277455</v>
      </c>
      <c r="I46" s="24">
        <f t="shared" ref="I46:O46" si="17">(I18/I8)*100</f>
        <v>-5.7875748962452835</v>
      </c>
      <c r="J46" s="24">
        <f t="shared" si="17"/>
        <v>-5.5713594786168681</v>
      </c>
      <c r="K46" s="149">
        <f t="shared" si="17"/>
        <v>-5.6577698129964622</v>
      </c>
      <c r="L46" s="24">
        <f t="shared" si="17"/>
        <v>-5.2048516915970975</v>
      </c>
      <c r="M46" s="24">
        <f t="shared" si="17"/>
        <v>-5.7949202132132243</v>
      </c>
      <c r="N46" s="24">
        <f t="shared" si="17"/>
        <v>-5.7501291051264065</v>
      </c>
      <c r="O46" s="24">
        <f t="shared" si="17"/>
        <v>-5.9455973801820434</v>
      </c>
    </row>
    <row r="47" spans="2:17">
      <c r="B47" s="17" t="s">
        <v>24</v>
      </c>
      <c r="C47" s="23">
        <f t="shared" ref="C47:D47" si="18">(C19/C8)*100</f>
        <v>1.0374512273684267</v>
      </c>
      <c r="D47" s="23">
        <f t="shared" si="18"/>
        <v>2.9576189232295316</v>
      </c>
      <c r="E47" s="23">
        <f t="shared" ref="E47:F47" si="19">(E19/E8)*100</f>
        <v>0.81598998198402617</v>
      </c>
      <c r="F47" s="150">
        <f t="shared" si="19"/>
        <v>-2.3176634311795108</v>
      </c>
      <c r="G47" s="23">
        <f t="shared" ref="G47" si="20">(G19/G8)*100</f>
        <v>-8.0801872572106035</v>
      </c>
      <c r="H47" s="23">
        <f t="shared" ref="H47:O47" si="21">(H19/H8)*100</f>
        <v>1.1789600515114664</v>
      </c>
      <c r="I47" s="23">
        <f t="shared" si="21"/>
        <v>1.1373870567089404</v>
      </c>
      <c r="J47" s="23">
        <f t="shared" si="21"/>
        <v>-2.5665147149541987</v>
      </c>
      <c r="K47" s="150">
        <f t="shared" si="21"/>
        <v>3.7110081867072964</v>
      </c>
      <c r="L47" s="23">
        <f t="shared" si="21"/>
        <v>0.51105426700666867</v>
      </c>
      <c r="M47" s="23">
        <f t="shared" si="21"/>
        <v>18.273426845707725</v>
      </c>
      <c r="N47" s="23">
        <f t="shared" si="21"/>
        <v>-1.2271590349723285</v>
      </c>
      <c r="O47" s="23">
        <f t="shared" si="21"/>
        <v>-2.6406639055702374</v>
      </c>
    </row>
    <row r="48" spans="2:17">
      <c r="B48" s="17" t="s">
        <v>128</v>
      </c>
      <c r="C48" s="23">
        <f t="shared" ref="C48:H48" si="22">(C22/C8)*100</f>
        <v>-6.9493214668586214</v>
      </c>
      <c r="D48" s="23">
        <f t="shared" si="22"/>
        <v>-6.5095702285050585</v>
      </c>
      <c r="E48" s="23">
        <f t="shared" si="22"/>
        <v>-6.6728630162278648</v>
      </c>
      <c r="F48" s="150">
        <f t="shared" si="22"/>
        <v>-6.6071630175744787</v>
      </c>
      <c r="G48" s="23">
        <f t="shared" si="22"/>
        <v>-6.0011028164285865</v>
      </c>
      <c r="H48" s="23">
        <f t="shared" si="22"/>
        <v>-6.9237165856861651</v>
      </c>
      <c r="I48" s="23">
        <f t="shared" ref="I48:O48" si="23">(I22/I8)*100</f>
        <v>-7.1128019951730073</v>
      </c>
      <c r="J48" s="23">
        <f t="shared" si="23"/>
        <v>-6.4918906001874781</v>
      </c>
      <c r="K48" s="150">
        <f t="shared" si="23"/>
        <v>-5.6524863172286528</v>
      </c>
      <c r="L48" s="23">
        <f t="shared" si="23"/>
        <v>-3.4344184299040514</v>
      </c>
      <c r="M48" s="23">
        <f t="shared" si="23"/>
        <v>-3.874134699089153</v>
      </c>
      <c r="N48" s="23">
        <f t="shared" si="23"/>
        <v>-7.7022328490152381</v>
      </c>
      <c r="O48" s="23">
        <f t="shared" si="23"/>
        <v>-7.9688578512701254</v>
      </c>
    </row>
    <row r="49" spans="2:15">
      <c r="B49" s="17" t="s">
        <v>129</v>
      </c>
      <c r="C49" s="23">
        <f t="shared" ref="C49:H49" si="24">(C23/C8)*100</f>
        <v>-5.9118702394901943</v>
      </c>
      <c r="D49" s="23">
        <f t="shared" si="24"/>
        <v>-3.5519513052755269</v>
      </c>
      <c r="E49" s="23">
        <f t="shared" si="24"/>
        <v>-5.8568730342438382</v>
      </c>
      <c r="F49" s="150">
        <f t="shared" si="24"/>
        <v>-8.9248264487539899</v>
      </c>
      <c r="G49" s="23">
        <f t="shared" si="24"/>
        <v>-14.081290073639192</v>
      </c>
      <c r="H49" s="23">
        <f t="shared" si="24"/>
        <v>-5.744756534174698</v>
      </c>
      <c r="I49" s="23">
        <f t="shared" ref="I49:O49" si="25">(I23/I8)*100</f>
        <v>-5.9754149384640662</v>
      </c>
      <c r="J49" s="23">
        <f t="shared" si="25"/>
        <v>-9.0584053151416768</v>
      </c>
      <c r="K49" s="150">
        <f t="shared" si="25"/>
        <v>-1.9414781305213562</v>
      </c>
      <c r="L49" s="23">
        <f t="shared" si="25"/>
        <v>-2.923364162897383</v>
      </c>
      <c r="M49" s="23">
        <f t="shared" si="25"/>
        <v>14.399292146618572</v>
      </c>
      <c r="N49" s="23">
        <f t="shared" si="25"/>
        <v>-8.9293918839875666</v>
      </c>
      <c r="O49" s="23">
        <f t="shared" si="25"/>
        <v>-10.609521756840362</v>
      </c>
    </row>
    <row r="50" spans="2:15">
      <c r="B50" s="19" t="s">
        <v>110</v>
      </c>
      <c r="C50" s="24">
        <f t="shared" ref="C50:H50" si="26">(C24/C8)*100</f>
        <v>9.1037750728691744</v>
      </c>
      <c r="D50" s="24">
        <f t="shared" si="26"/>
        <v>-0.1753595485714835</v>
      </c>
      <c r="E50" s="24">
        <f t="shared" si="26"/>
        <v>3.9149623329754841</v>
      </c>
      <c r="F50" s="149">
        <f t="shared" si="26"/>
        <v>6.6046080121620845E-2</v>
      </c>
      <c r="G50" s="24">
        <f t="shared" si="26"/>
        <v>-1.8189950387317539E-2</v>
      </c>
      <c r="H50" s="24">
        <f t="shared" si="26"/>
        <v>0.14043623916383197</v>
      </c>
      <c r="I50" s="24">
        <f t="shared" ref="I50:O50" si="27">(I24/I8)*100</f>
        <v>-6.5603820130495288E-2</v>
      </c>
      <c r="J50" s="24">
        <f t="shared" si="27"/>
        <v>0.21791979032555678</v>
      </c>
      <c r="K50" s="149">
        <f t="shared" si="27"/>
        <v>2.3547417947160705</v>
      </c>
      <c r="L50" s="24">
        <f t="shared" si="27"/>
        <v>1.1067151262828674</v>
      </c>
      <c r="M50" s="24">
        <f t="shared" si="27"/>
        <v>4.0080612372481186</v>
      </c>
      <c r="N50" s="24">
        <f t="shared" si="27"/>
        <v>1.535483585982425</v>
      </c>
      <c r="O50" s="24">
        <f t="shared" si="27"/>
        <v>2.9457567910748002</v>
      </c>
    </row>
    <row r="51" spans="2:15">
      <c r="B51" s="19" t="s">
        <v>111</v>
      </c>
      <c r="C51" s="24">
        <f t="shared" ref="C51:D51" si="28">IFERROR((-C25/C8)*100,"-")</f>
        <v>-3.1919048333789806</v>
      </c>
      <c r="D51" s="24">
        <f t="shared" si="28"/>
        <v>3.7273108538470101</v>
      </c>
      <c r="E51" s="24">
        <f t="shared" ref="E51:F51" si="29">IFERROR((-E25/E8)*100,"-")</f>
        <v>1.9419107012683536</v>
      </c>
      <c r="F51" s="149">
        <f t="shared" si="29"/>
        <v>8.8587803686323703</v>
      </c>
      <c r="G51" s="24">
        <f t="shared" ref="G51" si="30">IFERROR((-G25/G8)*100,"-")</f>
        <v>14.099480024026507</v>
      </c>
      <c r="H51" s="24">
        <f t="shared" ref="H51:O51" si="31">IFERROR((-H25/H8)*100,"-")</f>
        <v>5.6043202950108668</v>
      </c>
      <c r="I51" s="24">
        <f t="shared" si="31"/>
        <v>6.0410187585945616</v>
      </c>
      <c r="J51" s="24">
        <f t="shared" si="31"/>
        <v>8.8404855248161205</v>
      </c>
      <c r="K51" s="149">
        <f t="shared" si="31"/>
        <v>-0.41326366419471422</v>
      </c>
      <c r="L51" s="24">
        <f t="shared" si="31"/>
        <v>1.8166490366145154</v>
      </c>
      <c r="M51" s="24">
        <f t="shared" si="31"/>
        <v>-18.407353383866688</v>
      </c>
      <c r="N51" s="24">
        <f t="shared" si="31"/>
        <v>7.3939082980051403</v>
      </c>
      <c r="O51" s="24">
        <f t="shared" si="31"/>
        <v>7.6637649657655622</v>
      </c>
    </row>
    <row r="52" spans="2:15">
      <c r="B52" s="17" t="s">
        <v>325</v>
      </c>
      <c r="C52" s="23">
        <f t="shared" ref="C52:H52" si="32">IFERROR((C27/C8)*100,"-")</f>
        <v>3.010127281595266</v>
      </c>
      <c r="D52" s="23">
        <f t="shared" si="32"/>
        <v>-4.5973897546770974</v>
      </c>
      <c r="E52" s="23">
        <f t="shared" si="32"/>
        <v>-3.5241634315258148</v>
      </c>
      <c r="F52" s="150">
        <f t="shared" si="32"/>
        <v>-12.789058159655168</v>
      </c>
      <c r="G52" s="23">
        <f t="shared" si="32"/>
        <v>-21.130619797132386</v>
      </c>
      <c r="H52" s="23">
        <f t="shared" si="32"/>
        <v>-6.8947659929980727</v>
      </c>
      <c r="I52" s="23">
        <f t="shared" ref="I52:O52" si="33">IFERROR((I27/I8)*100,"-")</f>
        <v>-7.3780219291952731</v>
      </c>
      <c r="J52" s="23">
        <f t="shared" si="33"/>
        <v>-14.366328378252954</v>
      </c>
      <c r="K52" s="150">
        <f t="shared" si="33"/>
        <v>-11.987172351722105</v>
      </c>
      <c r="L52" s="23">
        <f t="shared" si="33"/>
        <v>-6.1548048533681836</v>
      </c>
      <c r="M52" s="23">
        <f t="shared" si="33"/>
        <v>-29.394365350451956</v>
      </c>
      <c r="N52" s="23">
        <f t="shared" si="33"/>
        <v>-8.046587374629393</v>
      </c>
      <c r="O52" s="23">
        <f t="shared" si="33"/>
        <v>-4.6879325690070681</v>
      </c>
    </row>
    <row r="53" spans="2:15" ht="15">
      <c r="B53" s="19" t="s">
        <v>323</v>
      </c>
      <c r="C53" s="24">
        <f t="shared" ref="C53:H53" si="34">IFERROR((C28/C8)*100,"-")</f>
        <v>3.1147141708669479</v>
      </c>
      <c r="D53" s="24">
        <f t="shared" si="34"/>
        <v>-3.7545799741772559</v>
      </c>
      <c r="E53" s="24">
        <f t="shared" si="34"/>
        <v>-1.9575759535230095</v>
      </c>
      <c r="F53" s="149">
        <f t="shared" si="34"/>
        <v>-8.8820277792084248</v>
      </c>
      <c r="G53" s="24">
        <f t="shared" si="34"/>
        <v>-14.119280022351651</v>
      </c>
      <c r="H53" s="24">
        <f t="shared" si="34"/>
        <v>-5.6276969266359833</v>
      </c>
      <c r="I53" s="24">
        <f t="shared" ref="I53:O53" si="35">IFERROR((I28/I8)*100,"-")</f>
        <v>-6.0664923636153221</v>
      </c>
      <c r="J53" s="24">
        <f t="shared" si="35"/>
        <v>-8.8653513658659691</v>
      </c>
      <c r="K53" s="149">
        <f t="shared" si="35"/>
        <v>0.39923635627233356</v>
      </c>
      <c r="L53" s="24">
        <f t="shared" si="35"/>
        <v>-1.862831539808826</v>
      </c>
      <c r="M53" s="24">
        <f t="shared" si="35"/>
        <v>18.405858470266725</v>
      </c>
      <c r="N53" s="24">
        <f t="shared" si="35"/>
        <v>-7.3963195863986435</v>
      </c>
      <c r="O53" s="24">
        <f t="shared" si="35"/>
        <v>-7.6641923294941048</v>
      </c>
    </row>
    <row r="54" spans="2:15" ht="15">
      <c r="B54" s="17" t="s">
        <v>324</v>
      </c>
      <c r="C54" s="23">
        <f t="shared" ref="C54:H54" si="36">IFERROR((C30/C8)*100,"-")</f>
        <v>2.9329366190832333</v>
      </c>
      <c r="D54" s="23">
        <f t="shared" si="36"/>
        <v>-4.6246588750073423</v>
      </c>
      <c r="E54" s="23">
        <f t="shared" si="36"/>
        <v>-3.53982868378047</v>
      </c>
      <c r="F54" s="150">
        <f t="shared" si="36"/>
        <v>-12.812305570231217</v>
      </c>
      <c r="G54" s="23">
        <f t="shared" si="36"/>
        <v>-21.150419795457534</v>
      </c>
      <c r="H54" s="23">
        <f t="shared" si="36"/>
        <v>-6.9181426246231883</v>
      </c>
      <c r="I54" s="23">
        <f t="shared" ref="I54:O54" si="37">IFERROR((I30/I8)*100,"-")</f>
        <v>-7.4034955342160353</v>
      </c>
      <c r="J54" s="23">
        <f t="shared" si="37"/>
        <v>-14.391194219302802</v>
      </c>
      <c r="K54" s="150">
        <f t="shared" si="37"/>
        <v>-12.764537062218301</v>
      </c>
      <c r="L54" s="23">
        <f t="shared" si="37"/>
        <v>-6.2009873565624947</v>
      </c>
      <c r="M54" s="23">
        <f t="shared" si="37"/>
        <v>-29.631029342474303</v>
      </c>
      <c r="N54" s="23">
        <f t="shared" si="37"/>
        <v>-9.7115330245890288</v>
      </c>
      <c r="O54" s="23">
        <f t="shared" si="37"/>
        <v>-5.9581835875113924</v>
      </c>
    </row>
    <row r="55" spans="2:15">
      <c r="B55" s="19" t="s">
        <v>318</v>
      </c>
      <c r="C55" s="25">
        <f t="shared" ref="C55:H55" si="38">IFERROR((C31/C8)*100,"-")</f>
        <v>7.7190662511197217E-2</v>
      </c>
      <c r="D55" s="25">
        <f t="shared" si="38"/>
        <v>2.7269120330278278E-2</v>
      </c>
      <c r="E55" s="25">
        <f t="shared" si="38"/>
        <v>1.5665252254662591E-2</v>
      </c>
      <c r="F55" s="151">
        <f t="shared" si="38"/>
        <v>2.3247410575932263E-2</v>
      </c>
      <c r="G55" s="25">
        <f t="shared" si="38"/>
        <v>1.9799998324499125E-2</v>
      </c>
      <c r="H55" s="25">
        <f t="shared" si="38"/>
        <v>2.3376631625598453E-2</v>
      </c>
      <c r="I55" s="25">
        <f t="shared" ref="I55:O55" si="39">IFERROR((I31/I8)*100,"-")</f>
        <v>2.5473605020633512E-2</v>
      </c>
      <c r="J55" s="25">
        <f t="shared" si="39"/>
        <v>2.4865841049749555E-2</v>
      </c>
      <c r="K55" s="151">
        <f t="shared" si="39"/>
        <v>1.3724771333412376E-2</v>
      </c>
      <c r="L55" s="25">
        <f t="shared" si="39"/>
        <v>4.6182503193678393E-2</v>
      </c>
      <c r="M55" s="25">
        <f t="shared" si="39"/>
        <v>1.4450268099494097E-3</v>
      </c>
      <c r="N55" s="25">
        <f t="shared" si="39"/>
        <v>2.4112883935240143E-3</v>
      </c>
      <c r="O55" s="25">
        <f t="shared" si="39"/>
        <v>4.2736372872008465E-4</v>
      </c>
    </row>
    <row r="56" spans="2:15">
      <c r="B56" s="17" t="s">
        <v>114</v>
      </c>
      <c r="C56" s="25">
        <f t="shared" ref="C56:H56" si="40">IFERROR((C33/C8)*100,"-")</f>
        <v>7.7190662511197217E-2</v>
      </c>
      <c r="D56" s="25">
        <f t="shared" si="40"/>
        <v>2.7269120330278278E-2</v>
      </c>
      <c r="E56" s="25">
        <f t="shared" si="40"/>
        <v>1.5665252254662591E-2</v>
      </c>
      <c r="F56" s="151">
        <f t="shared" si="40"/>
        <v>2.3247410575932263E-2</v>
      </c>
      <c r="G56" s="25">
        <f t="shared" si="40"/>
        <v>1.9799998324499125E-2</v>
      </c>
      <c r="H56" s="25">
        <f t="shared" si="40"/>
        <v>2.3376631625598453E-2</v>
      </c>
      <c r="I56" s="25">
        <f t="shared" ref="I56:O56" si="41">IFERROR((I33/I8)*100,"-")</f>
        <v>2.5473605020633512E-2</v>
      </c>
      <c r="J56" s="25">
        <f t="shared" si="41"/>
        <v>2.4865841049749555E-2</v>
      </c>
      <c r="K56" s="151">
        <f t="shared" si="41"/>
        <v>0.77706217390722798</v>
      </c>
      <c r="L56" s="25">
        <f t="shared" si="41"/>
        <v>4.6182503193678393E-2</v>
      </c>
      <c r="M56" s="25">
        <f t="shared" si="41"/>
        <v>0.23661410523232365</v>
      </c>
      <c r="N56" s="25">
        <f t="shared" si="41"/>
        <v>1.6649456499596575</v>
      </c>
      <c r="O56" s="25">
        <f t="shared" si="41"/>
        <v>1.2702510185045019</v>
      </c>
    </row>
    <row r="57" spans="2:15">
      <c r="B57" s="17" t="s">
        <v>31</v>
      </c>
      <c r="C57" s="23">
        <f t="shared" ref="C57:D57" si="42">(C34/C8)*100</f>
        <v>7.3755860923984731</v>
      </c>
      <c r="D57" s="23">
        <f t="shared" si="42"/>
        <v>9.1933612480945079</v>
      </c>
      <c r="E57" s="23">
        <f t="shared" ref="E57:F57" si="43">(E34/E8)*100</f>
        <v>6.7874199406261537</v>
      </c>
      <c r="F57" s="150">
        <f t="shared" si="43"/>
        <v>3.860557629545768</v>
      </c>
      <c r="G57" s="23">
        <f t="shared" ref="G57" si="44">(G34/G8)*100</f>
        <v>-2.4934228049376466</v>
      </c>
      <c r="H57" s="23">
        <f t="shared" ref="H57:O57" si="45">(H34/H8)*100</f>
        <v>7.7263742930433779</v>
      </c>
      <c r="I57" s="23">
        <f t="shared" si="45"/>
        <v>7.5976985561984565</v>
      </c>
      <c r="J57" s="23">
        <f t="shared" si="45"/>
        <v>3.6470702309241334</v>
      </c>
      <c r="K57" s="150">
        <f t="shared" si="45"/>
        <v>10.018778780415664</v>
      </c>
      <c r="L57" s="23">
        <f t="shared" si="45"/>
        <v>6.2973365297425534</v>
      </c>
      <c r="M57" s="23">
        <f t="shared" si="45"/>
        <v>24.747354117274622</v>
      </c>
      <c r="N57" s="23">
        <f t="shared" si="45"/>
        <v>5.1792351545095663</v>
      </c>
      <c r="O57" s="23">
        <f t="shared" si="45"/>
        <v>3.9983923345559398</v>
      </c>
    </row>
    <row r="58" spans="2:15">
      <c r="B58" s="17" t="s">
        <v>134</v>
      </c>
      <c r="C58" s="23">
        <f t="shared" ref="C58:D58" si="46">(C35/C8)*100</f>
        <v>9.0523356099617143</v>
      </c>
      <c r="D58" s="23">
        <f t="shared" si="46"/>
        <v>8.9784880284904016</v>
      </c>
      <c r="E58" s="23">
        <f t="shared" ref="E58:F58" si="47">(E35/E8)*100</f>
        <v>8.5694174679763346</v>
      </c>
      <c r="F58" s="150">
        <f t="shared" si="47"/>
        <v>8.8558012031970872</v>
      </c>
      <c r="G58" s="23">
        <f t="shared" ref="G58" si="48">(G35/G8)*100</f>
        <v>9.5311572816115255</v>
      </c>
      <c r="H58" s="23">
        <f t="shared" ref="H58:O58" si="49">(H35/H8)*100</f>
        <v>8.8775964186176317</v>
      </c>
      <c r="I58" s="23">
        <f t="shared" si="49"/>
        <v>8.8125592402195814</v>
      </c>
      <c r="J58" s="23">
        <f t="shared" si="49"/>
        <v>8.1079808655609789</v>
      </c>
      <c r="K58" s="150">
        <f t="shared" si="49"/>
        <v>11.219112158042224</v>
      </c>
      <c r="L58" s="23">
        <f t="shared" si="49"/>
        <v>8.127149422828067</v>
      </c>
      <c r="M58" s="23">
        <f t="shared" si="49"/>
        <v>25.848938985215668</v>
      </c>
      <c r="N58" s="23">
        <f t="shared" si="49"/>
        <v>5.7457024288973866</v>
      </c>
      <c r="O58" s="23">
        <f t="shared" si="49"/>
        <v>5.228796767314817</v>
      </c>
    </row>
    <row r="59" spans="2:15" ht="15">
      <c r="B59" s="17" t="s">
        <v>334</v>
      </c>
      <c r="C59" s="25">
        <f t="shared" ref="C59:D59" si="50">(C36/C8)*100</f>
        <v>9.0523356099617143</v>
      </c>
      <c r="D59" s="25">
        <f t="shared" si="50"/>
        <v>8.9784880284904016</v>
      </c>
      <c r="E59" s="25">
        <f t="shared" ref="E59:F59" si="51">(E36/E8)*100</f>
        <v>8.5694174679763346</v>
      </c>
      <c r="F59" s="151">
        <f t="shared" si="51"/>
        <v>8.8558012031970872</v>
      </c>
      <c r="G59" s="25">
        <f t="shared" ref="G59" si="52">(G36/G8)*100</f>
        <v>9.5311572816115255</v>
      </c>
      <c r="H59" s="25">
        <f t="shared" ref="H59:O59" si="53">(H36/H8)*100</f>
        <v>8.8775964186176317</v>
      </c>
      <c r="I59" s="25">
        <f t="shared" si="53"/>
        <v>8.8125592402195814</v>
      </c>
      <c r="J59" s="25">
        <f t="shared" si="53"/>
        <v>8.1079808655609789</v>
      </c>
      <c r="K59" s="151">
        <f t="shared" si="53"/>
        <v>7.1904233748496846</v>
      </c>
      <c r="L59" s="25">
        <f t="shared" si="53"/>
        <v>8.127149422828067</v>
      </c>
      <c r="M59" s="25">
        <f t="shared" si="53"/>
        <v>7.4487034780949202</v>
      </c>
      <c r="N59" s="25">
        <f t="shared" si="53"/>
        <v>6.7007637835132634</v>
      </c>
      <c r="O59" s="25">
        <f t="shared" si="53"/>
        <v>6.3246902274068564</v>
      </c>
    </row>
    <row r="60" spans="2:15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4"/>
      <c r="O60" s="24">
        <v>0</v>
      </c>
    </row>
    <row r="61" spans="2:15">
      <c r="B61" s="55" t="s">
        <v>333</v>
      </c>
      <c r="C61" s="57"/>
      <c r="D61" s="57"/>
      <c r="E61" s="57"/>
      <c r="F61" s="55"/>
      <c r="G61" s="55"/>
      <c r="H61" s="55"/>
      <c r="I61" s="55"/>
      <c r="J61" s="57"/>
      <c r="K61" s="57"/>
      <c r="L61" s="57"/>
      <c r="M61" s="57"/>
      <c r="N61" s="57"/>
      <c r="O61" s="57"/>
    </row>
    <row r="62" spans="2:15">
      <c r="B62" s="55" t="s">
        <v>143</v>
      </c>
      <c r="C62" s="57"/>
      <c r="D62" s="57"/>
      <c r="E62" s="57"/>
      <c r="F62" s="55"/>
      <c r="G62" s="55"/>
      <c r="H62" s="55"/>
      <c r="I62" s="55"/>
      <c r="J62" s="57"/>
      <c r="K62" s="57"/>
      <c r="L62" s="57"/>
      <c r="M62" s="57"/>
      <c r="N62" s="57"/>
      <c r="O62" s="57"/>
    </row>
    <row r="63" spans="2:15">
      <c r="B63" s="55" t="s">
        <v>139</v>
      </c>
      <c r="C63" s="57"/>
      <c r="D63" s="57"/>
      <c r="E63" s="57"/>
      <c r="F63" s="55"/>
      <c r="G63" s="55"/>
      <c r="H63" s="55"/>
      <c r="I63" s="55"/>
      <c r="J63" s="57"/>
      <c r="K63" s="57"/>
      <c r="L63" s="57"/>
      <c r="M63" s="57"/>
      <c r="N63" s="57"/>
      <c r="O63" s="57"/>
    </row>
    <row r="64" spans="2:15">
      <c r="B64" s="55" t="s">
        <v>336</v>
      </c>
      <c r="C64" s="57"/>
      <c r="D64" s="57"/>
      <c r="E64" s="57"/>
      <c r="F64" s="55"/>
      <c r="G64" s="55"/>
      <c r="H64" s="55"/>
      <c r="I64" s="55"/>
      <c r="J64" s="57"/>
      <c r="K64" s="57"/>
      <c r="L64" s="57"/>
      <c r="M64" s="57"/>
      <c r="N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9"/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7" sqref="C7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9.1796875" style="6" customWidth="1"/>
    <col min="6" max="6" width="9.26953125" style="6" customWidth="1"/>
    <col min="7" max="7" width="12.453125" style="6" customWidth="1"/>
    <col min="8" max="8" width="9.1796875" style="6" customWidth="1"/>
    <col min="9" max="11" width="9.1796875" style="6" bestFit="1" customWidth="1"/>
    <col min="12" max="12" width="10.26953125" style="6" customWidth="1"/>
    <col min="13" max="13" width="10.54296875" style="58" bestFit="1" customWidth="1"/>
    <col min="14" max="26" width="9.26953125" style="33" bestFit="1" customWidth="1"/>
    <col min="27" max="27" width="9.54296875" style="33" bestFit="1" customWidth="1"/>
    <col min="28" max="30" width="9.26953125" style="33" bestFit="1" customWidth="1"/>
    <col min="31" max="31" width="9.54296875" style="33" bestFit="1" customWidth="1"/>
    <col min="32" max="50" width="9.26953125" style="33" bestFit="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9" customFormat="1" ht="39">
      <c r="B6" s="104" t="s">
        <v>267</v>
      </c>
      <c r="C6" s="32" t="s">
        <v>299</v>
      </c>
      <c r="D6" s="32" t="s">
        <v>297</v>
      </c>
      <c r="E6" s="32" t="s">
        <v>2</v>
      </c>
      <c r="F6" s="32" t="s">
        <v>1</v>
      </c>
      <c r="G6" s="93" t="s">
        <v>301</v>
      </c>
      <c r="H6" s="32" t="s">
        <v>0</v>
      </c>
      <c r="I6" s="32" t="s">
        <v>73</v>
      </c>
      <c r="J6" s="32" t="s">
        <v>74</v>
      </c>
      <c r="K6" s="32" t="s">
        <v>75</v>
      </c>
      <c r="L6" s="32" t="s">
        <v>77</v>
      </c>
      <c r="M6" s="53" t="s">
        <v>9</v>
      </c>
      <c r="N6" s="53" t="s">
        <v>10</v>
      </c>
      <c r="O6" s="53" t="s">
        <v>11</v>
      </c>
      <c r="P6" s="32" t="s">
        <v>76</v>
      </c>
      <c r="Q6" s="53" t="s">
        <v>12</v>
      </c>
      <c r="R6" s="53" t="s">
        <v>13</v>
      </c>
      <c r="S6" s="53" t="s">
        <v>14</v>
      </c>
      <c r="T6" s="53" t="s">
        <v>34</v>
      </c>
      <c r="U6" s="53" t="s">
        <v>35</v>
      </c>
      <c r="V6" s="53" t="s">
        <v>36</v>
      </c>
      <c r="W6" s="53" t="s">
        <v>37</v>
      </c>
      <c r="X6" s="53" t="s">
        <v>38</v>
      </c>
      <c r="Y6" s="53" t="s">
        <v>39</v>
      </c>
      <c r="Z6" s="53" t="s">
        <v>40</v>
      </c>
      <c r="AA6" s="53" t="s">
        <v>41</v>
      </c>
      <c r="AB6" s="53" t="s">
        <v>42</v>
      </c>
      <c r="AC6" s="53" t="s">
        <v>43</v>
      </c>
      <c r="AD6" s="53" t="s">
        <v>44</v>
      </c>
      <c r="AE6" s="53" t="s">
        <v>45</v>
      </c>
      <c r="AF6" s="53" t="s">
        <v>48</v>
      </c>
      <c r="AG6" s="53" t="s">
        <v>49</v>
      </c>
      <c r="AH6" s="53" t="s">
        <v>50</v>
      </c>
      <c r="AI6" s="53" t="s">
        <v>51</v>
      </c>
      <c r="AJ6" s="53" t="s">
        <v>52</v>
      </c>
      <c r="AK6" s="53" t="s">
        <v>53</v>
      </c>
      <c r="AL6" s="53" t="s">
        <v>54</v>
      </c>
      <c r="AM6" s="53" t="s">
        <v>55</v>
      </c>
      <c r="AN6" s="53" t="s">
        <v>56</v>
      </c>
      <c r="AO6" s="53" t="s">
        <v>57</v>
      </c>
      <c r="AP6" s="53" t="s">
        <v>58</v>
      </c>
      <c r="AQ6" s="53" t="s">
        <v>59</v>
      </c>
      <c r="AR6" s="53" t="s">
        <v>60</v>
      </c>
      <c r="AS6" s="53" t="s">
        <v>61</v>
      </c>
      <c r="AT6" s="53" t="s">
        <v>62</v>
      </c>
      <c r="AU6" s="53" t="s">
        <v>63</v>
      </c>
      <c r="AV6" s="53" t="s">
        <v>64</v>
      </c>
      <c r="AW6" s="53" t="s">
        <v>65</v>
      </c>
      <c r="AX6" s="53" t="s">
        <v>66</v>
      </c>
      <c r="AY6" s="53" t="s">
        <v>67</v>
      </c>
    </row>
    <row r="7" spans="2:51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0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2:51">
      <c r="B8" s="70" t="s">
        <v>302</v>
      </c>
      <c r="C8" s="21">
        <v>-1469.784852069997</v>
      </c>
      <c r="D8" s="35">
        <v>-2287.1111952600031</v>
      </c>
      <c r="E8" s="35">
        <v>-2613</v>
      </c>
      <c r="F8" s="35">
        <v>-2974.0966400700004</v>
      </c>
      <c r="G8" s="35">
        <v>-2308.9681352999901</v>
      </c>
      <c r="H8" s="35">
        <v>-2309</v>
      </c>
      <c r="I8" s="35">
        <v>-6177.2045304499898</v>
      </c>
      <c r="J8" s="35">
        <v>-3891.8153604521899</v>
      </c>
      <c r="K8" s="35">
        <v>-5137.4579435352298</v>
      </c>
      <c r="L8" s="35">
        <v>-3415.3098501539685</v>
      </c>
      <c r="M8" s="35">
        <v>-5354.6695146900001</v>
      </c>
      <c r="N8" s="35">
        <v>-3024.78011629</v>
      </c>
      <c r="O8" s="35">
        <v>-2287.5399316600001</v>
      </c>
      <c r="P8" s="35">
        <v>-1941.4409246500002</v>
      </c>
      <c r="Q8" s="35">
        <v>-1750.2332717699999</v>
      </c>
      <c r="R8" s="35">
        <v>-1733.0674181000002</v>
      </c>
      <c r="S8" s="35">
        <v>-1339.23966838</v>
      </c>
      <c r="T8" s="35">
        <v>-1250.1485357399999</v>
      </c>
      <c r="U8" s="35">
        <v>-1386.6752653999999</v>
      </c>
      <c r="V8" s="35">
        <v>-1436.9586374200001</v>
      </c>
      <c r="W8" s="35">
        <v>-2230.9892449600002</v>
      </c>
      <c r="X8" s="35">
        <v>-2957</v>
      </c>
      <c r="Y8" s="35">
        <v>-4531.6229522200001</v>
      </c>
      <c r="Z8" s="35">
        <v>-2964.5892593299995</v>
      </c>
      <c r="AA8" s="35">
        <v>-2873.7154807400002</v>
      </c>
      <c r="AB8" s="35">
        <v>-1129.6575344299999</v>
      </c>
      <c r="AC8" s="35">
        <v>-2093.1611575175098</v>
      </c>
      <c r="AD8" s="35">
        <v>-2462.4586334608971</v>
      </c>
      <c r="AE8" s="35">
        <v>-3303.55867098</v>
      </c>
      <c r="AF8" s="35">
        <v>-3854.2584572300007</v>
      </c>
      <c r="AG8" s="35">
        <v>-2998.5643083099994</v>
      </c>
      <c r="AH8" s="35">
        <v>-2433.6193985</v>
      </c>
      <c r="AI8" s="35">
        <v>-1592.5369999999998</v>
      </c>
      <c r="AJ8" s="35">
        <v>-2446</v>
      </c>
      <c r="AK8" s="35">
        <v>-2227.732</v>
      </c>
      <c r="AL8" s="35">
        <v>-2112.058</v>
      </c>
      <c r="AM8" s="35">
        <v>-2577.4920000000002</v>
      </c>
      <c r="AN8" s="35">
        <v>-1712.1526183899996</v>
      </c>
      <c r="AO8" s="35">
        <v>-2434.5561848299994</v>
      </c>
      <c r="AP8" s="35">
        <v>-2372.8625273200005</v>
      </c>
      <c r="AQ8" s="35">
        <v>-2442.2629636300003</v>
      </c>
      <c r="AR8" s="35">
        <v>-2654.3760000000002</v>
      </c>
      <c r="AS8" s="35">
        <v>-1466.4390000000001</v>
      </c>
      <c r="AT8" s="35">
        <v>-1539.126</v>
      </c>
      <c r="AU8" s="35">
        <v>-2654.3760000000002</v>
      </c>
      <c r="AV8" s="35">
        <v>-1632.0566237700002</v>
      </c>
      <c r="AW8" s="35">
        <v>-1317.15</v>
      </c>
      <c r="AX8" s="35">
        <v>-1313.4079999999999</v>
      </c>
      <c r="AY8" s="35">
        <v>-1043.2049999999999</v>
      </c>
    </row>
    <row r="9" spans="2:51">
      <c r="B9" s="101" t="s">
        <v>235</v>
      </c>
      <c r="C9" s="75">
        <v>-380.78485206999699</v>
      </c>
      <c r="D9" s="34">
        <v>-717.111195260003</v>
      </c>
      <c r="E9" s="34">
        <v>-646</v>
      </c>
      <c r="F9" s="34">
        <v>-365.71204023999996</v>
      </c>
      <c r="G9" s="34">
        <v>-1088.9681352999901</v>
      </c>
      <c r="H9" s="34">
        <v>-1089</v>
      </c>
      <c r="I9" s="34">
        <v>-2861.2045304499898</v>
      </c>
      <c r="J9" s="34">
        <v>-2877.5274326621898</v>
      </c>
      <c r="K9" s="34">
        <v>-2174.501899905229</v>
      </c>
      <c r="L9" s="34">
        <v>-1128.6999973239681</v>
      </c>
      <c r="M9" s="34">
        <v>-1145.9825576800001</v>
      </c>
      <c r="N9" s="34">
        <v>-874.66216282000016</v>
      </c>
      <c r="O9" s="34">
        <v>-1220.7555041400001</v>
      </c>
      <c r="P9" s="34">
        <v>-873.1010772300001</v>
      </c>
      <c r="Q9" s="34">
        <v>-1243.4170740299999</v>
      </c>
      <c r="R9" s="34">
        <v>-1232.7599777300002</v>
      </c>
      <c r="S9" s="34">
        <v>-833.50203618</v>
      </c>
      <c r="T9" s="34">
        <v>-769.62162824999996</v>
      </c>
      <c r="U9" s="34">
        <v>-869.53668626000001</v>
      </c>
      <c r="V9" s="34">
        <v>-1389.7313622300001</v>
      </c>
      <c r="W9" s="34">
        <v>-1378.5252608200001</v>
      </c>
      <c r="X9" s="34">
        <v>-2389</v>
      </c>
      <c r="Y9" s="34">
        <v>-4013.7401138599998</v>
      </c>
      <c r="Z9" s="34">
        <v>-2389.6885097799995</v>
      </c>
      <c r="AA9" s="34">
        <v>-2351.4642074600001</v>
      </c>
      <c r="AB9" s="34">
        <v>-1092.06153597</v>
      </c>
      <c r="AC9" s="34">
        <v>-816.89609465750982</v>
      </c>
      <c r="AD9" s="34">
        <v>-781.05674118089723</v>
      </c>
      <c r="AE9" s="34">
        <v>-805.87707368000019</v>
      </c>
      <c r="AF9" s="34">
        <v>-1181.9494572300005</v>
      </c>
      <c r="AG9" s="34">
        <v>-1148.6013083099995</v>
      </c>
      <c r="AH9" s="34">
        <v>-1053.5533985000002</v>
      </c>
      <c r="AI9" s="34">
        <v>-901.09399999999982</v>
      </c>
      <c r="AJ9" s="34">
        <v>-1201</v>
      </c>
      <c r="AK9" s="34">
        <v>-1123.5029999999999</v>
      </c>
      <c r="AL9" s="34">
        <v>-1083.307</v>
      </c>
      <c r="AM9" s="34">
        <v>-1445.172</v>
      </c>
      <c r="AN9" s="34">
        <v>-1043.7089963899996</v>
      </c>
      <c r="AO9" s="34">
        <v>-1586.4390428299996</v>
      </c>
      <c r="AP9" s="34">
        <v>-1580.6117353200004</v>
      </c>
      <c r="AQ9" s="34">
        <v>-1914.8949636300001</v>
      </c>
      <c r="AR9" s="34">
        <v>-2152.5320000000002</v>
      </c>
      <c r="AS9" s="34">
        <v>-1204.653</v>
      </c>
      <c r="AT9" s="34">
        <v>-1261.4829999999999</v>
      </c>
      <c r="AU9" s="34">
        <v>-2152.5320000000002</v>
      </c>
      <c r="AV9" s="34">
        <v>-1111.3816237700003</v>
      </c>
      <c r="AW9" s="34">
        <v>-825.94600000000003</v>
      </c>
      <c r="AX9" s="34">
        <v>-810.44399999999996</v>
      </c>
      <c r="AY9" s="34">
        <v>-780.84699999999998</v>
      </c>
    </row>
    <row r="10" spans="2:51">
      <c r="B10" s="101" t="s">
        <v>236</v>
      </c>
      <c r="C10" s="75">
        <v>-1089</v>
      </c>
      <c r="D10" s="34">
        <v>-1570</v>
      </c>
      <c r="E10" s="34">
        <v>-1967</v>
      </c>
      <c r="F10" s="34">
        <v>-2608.3845998300003</v>
      </c>
      <c r="G10" s="34">
        <v>-1220</v>
      </c>
      <c r="H10" s="34">
        <v>-1220</v>
      </c>
      <c r="I10" s="34">
        <v>-3316</v>
      </c>
      <c r="J10" s="34">
        <v>-1014.28792779</v>
      </c>
      <c r="K10" s="34">
        <v>-2962.9560436300003</v>
      </c>
      <c r="L10" s="34">
        <v>-2286.6098528300004</v>
      </c>
      <c r="M10" s="34">
        <v>-4208.6869570099998</v>
      </c>
      <c r="N10" s="34">
        <v>-2150.11795347</v>
      </c>
      <c r="O10" s="34">
        <v>-1066.78442752</v>
      </c>
      <c r="P10" s="34">
        <v>-1068.3398474200001</v>
      </c>
      <c r="Q10" s="34">
        <v>-506.81619774000001</v>
      </c>
      <c r="R10" s="34">
        <v>-500.30744036999999</v>
      </c>
      <c r="S10" s="34">
        <v>-505.73763220000001</v>
      </c>
      <c r="T10" s="34">
        <v>-480.52690748999999</v>
      </c>
      <c r="U10" s="34">
        <v>-517.13857913999993</v>
      </c>
      <c r="V10" s="34">
        <v>-47.22727519</v>
      </c>
      <c r="W10" s="34">
        <v>-852.46398413999998</v>
      </c>
      <c r="X10" s="34">
        <v>-568</v>
      </c>
      <c r="Y10" s="34">
        <v>-517.88283836000005</v>
      </c>
      <c r="Z10" s="34">
        <v>-574.90074955</v>
      </c>
      <c r="AA10" s="34">
        <v>-522.25127327999996</v>
      </c>
      <c r="AB10" s="34">
        <v>-37.595998460000004</v>
      </c>
      <c r="AC10" s="34">
        <v>-1276.2650628599999</v>
      </c>
      <c r="AD10" s="34">
        <v>-1681.4018922799999</v>
      </c>
      <c r="AE10" s="34">
        <v>-2497.6815972999998</v>
      </c>
      <c r="AF10" s="34">
        <v>-2672.3090000000002</v>
      </c>
      <c r="AG10" s="34">
        <v>-1849.963</v>
      </c>
      <c r="AH10" s="34">
        <v>-1380.066</v>
      </c>
      <c r="AI10" s="34">
        <v>-691.44299999999998</v>
      </c>
      <c r="AJ10" s="34">
        <v>-1245</v>
      </c>
      <c r="AK10" s="34">
        <v>-1104.229</v>
      </c>
      <c r="AL10" s="34">
        <v>-1028.751</v>
      </c>
      <c r="AM10" s="34">
        <v>-1132.32</v>
      </c>
      <c r="AN10" s="34">
        <v>-668.443622</v>
      </c>
      <c r="AO10" s="34">
        <v>-848.11714199999994</v>
      </c>
      <c r="AP10" s="34">
        <v>-792.25079200000005</v>
      </c>
      <c r="AQ10" s="34">
        <v>-527.36800000000005</v>
      </c>
      <c r="AR10" s="34">
        <v>-501.84399999999999</v>
      </c>
      <c r="AS10" s="34">
        <v>-261.786</v>
      </c>
      <c r="AT10" s="34">
        <v>-277.64299999999997</v>
      </c>
      <c r="AU10" s="34">
        <v>-501.84399999999999</v>
      </c>
      <c r="AV10" s="34">
        <v>-520.67499999999995</v>
      </c>
      <c r="AW10" s="34">
        <v>-491.20400000000001</v>
      </c>
      <c r="AX10" s="34">
        <v>-502.964</v>
      </c>
      <c r="AY10" s="34">
        <v>-262.358</v>
      </c>
    </row>
    <row r="11" spans="2:51">
      <c r="B11" s="70" t="s">
        <v>303</v>
      </c>
      <c r="C11" s="21">
        <v>-7581.5165846299997</v>
      </c>
      <c r="D11" s="35">
        <v>-7537.7297906699896</v>
      </c>
      <c r="E11" s="35">
        <v>-6965</v>
      </c>
      <c r="F11" s="35">
        <v>-5759.8892818599907</v>
      </c>
      <c r="G11" s="35">
        <v>-6830.6719805800003</v>
      </c>
      <c r="H11" s="35">
        <v>-6831</v>
      </c>
      <c r="I11" s="35">
        <v>-11216.780970640004</v>
      </c>
      <c r="J11" s="35">
        <v>-13299.873899344711</v>
      </c>
      <c r="K11" s="35">
        <v>-12221.618820686579</v>
      </c>
      <c r="L11" s="35">
        <v>-10692.54594248902</v>
      </c>
      <c r="M11" s="35">
        <v>-9642.78334335</v>
      </c>
      <c r="N11" s="35">
        <v>-3078.8602063900003</v>
      </c>
      <c r="O11" s="35">
        <v>-4150.6795890699996</v>
      </c>
      <c r="P11" s="35">
        <v>-3347.4344354499999</v>
      </c>
      <c r="Q11" s="35">
        <v>-4696.1411163100001</v>
      </c>
      <c r="R11" s="35">
        <v>-3952.8104493700002</v>
      </c>
      <c r="S11" s="35">
        <v>-3950.1042205999997</v>
      </c>
      <c r="T11" s="35">
        <v>-3308.7242483600003</v>
      </c>
      <c r="U11" s="35">
        <v>-3321.4220971499999</v>
      </c>
      <c r="V11" s="35">
        <v>-3638.2348134100002</v>
      </c>
      <c r="W11" s="35">
        <v>-2568.9699277599998</v>
      </c>
      <c r="X11" s="35">
        <v>-2912</v>
      </c>
      <c r="Y11" s="35">
        <v>-2148.6260074900001</v>
      </c>
      <c r="Z11" s="35">
        <v>-2550.5552121000001</v>
      </c>
      <c r="AA11" s="35">
        <v>-2547.5199152099999</v>
      </c>
      <c r="AB11" s="35">
        <v>-3577.2709310699997</v>
      </c>
      <c r="AC11" s="35">
        <v>-4266.7174490354219</v>
      </c>
      <c r="AD11" s="35">
        <v>-3750.3893091674654</v>
      </c>
      <c r="AE11" s="35">
        <v>-3419.3577491100004</v>
      </c>
      <c r="AF11" s="35">
        <v>-2997.9285036300003</v>
      </c>
      <c r="AG11" s="35">
        <v>-3816.5142686999998</v>
      </c>
      <c r="AH11" s="35">
        <v>-3272.5338513500001</v>
      </c>
      <c r="AI11" s="35">
        <v>-4399.0029999999997</v>
      </c>
      <c r="AJ11" s="35">
        <v>-4182</v>
      </c>
      <c r="AK11" s="35">
        <v>-4621.4279999999999</v>
      </c>
      <c r="AL11" s="35">
        <v>-4544.91</v>
      </c>
      <c r="AM11" s="35">
        <v>-5008.4470000000001</v>
      </c>
      <c r="AN11" s="35">
        <v>-6150.7661276700001</v>
      </c>
      <c r="AO11" s="35">
        <v>-5657.2454998100839</v>
      </c>
      <c r="AP11" s="35">
        <v>-5657.8608431400135</v>
      </c>
      <c r="AQ11" s="35">
        <v>-3826.8553912104107</v>
      </c>
      <c r="AR11" s="35">
        <v>-3691.1442331600001</v>
      </c>
      <c r="AS11" s="35">
        <v>-4299.6420458699995</v>
      </c>
      <c r="AT11" s="35">
        <v>-4154.2171386800001</v>
      </c>
      <c r="AU11" s="35">
        <v>-3691.1442331600001</v>
      </c>
      <c r="AV11" s="35">
        <v>-3209.3130000000001</v>
      </c>
      <c r="AW11" s="35">
        <v>-2812.364</v>
      </c>
      <c r="AX11" s="35">
        <v>-2307.6949999999997</v>
      </c>
      <c r="AY11" s="35">
        <v>-2102.7870000000003</v>
      </c>
    </row>
    <row r="12" spans="2:51">
      <c r="B12" s="101" t="s">
        <v>235</v>
      </c>
      <c r="C12" s="75">
        <v>-4057.5165846299997</v>
      </c>
      <c r="D12" s="34">
        <v>-4038.7297906699896</v>
      </c>
      <c r="E12" s="34">
        <v>-3968</v>
      </c>
      <c r="F12" s="34">
        <v>-4258.88845897999</v>
      </c>
      <c r="G12" s="34">
        <v>-3452.6719805799999</v>
      </c>
      <c r="H12" s="34">
        <v>-3453</v>
      </c>
      <c r="I12" s="34">
        <v>-3136.7809706400039</v>
      </c>
      <c r="J12" s="34">
        <v>-2738.8393707347118</v>
      </c>
      <c r="K12" s="34">
        <v>-1428.1253395165782</v>
      </c>
      <c r="L12" s="34">
        <v>-1116.8254701090207</v>
      </c>
      <c r="M12" s="34">
        <v>-94.503593860000095</v>
      </c>
      <c r="N12" s="34">
        <v>-255.52357017000017</v>
      </c>
      <c r="O12" s="34">
        <v>-260.87459812999987</v>
      </c>
      <c r="P12" s="34">
        <v>-269.48876934999998</v>
      </c>
      <c r="Q12" s="34">
        <v>-607.47233293000022</v>
      </c>
      <c r="R12" s="34">
        <v>-615.11818606999987</v>
      </c>
      <c r="S12" s="34">
        <v>-614.35323783999957</v>
      </c>
      <c r="T12" s="34">
        <v>-774.51370298000006</v>
      </c>
      <c r="U12" s="34">
        <v>-789.11768905000008</v>
      </c>
      <c r="V12" s="34">
        <v>-657.94236977000014</v>
      </c>
      <c r="W12" s="34">
        <v>-663.40733194000006</v>
      </c>
      <c r="X12" s="34">
        <v>-1008</v>
      </c>
      <c r="Y12" s="34">
        <v>-1250.41660441</v>
      </c>
      <c r="Z12" s="34">
        <v>-1652.64500148</v>
      </c>
      <c r="AA12" s="34">
        <v>-1649.90535516</v>
      </c>
      <c r="AB12" s="34">
        <v>-2679.9451835099999</v>
      </c>
      <c r="AC12" s="34">
        <v>-3369.6770949454217</v>
      </c>
      <c r="AD12" s="34">
        <v>-2853.6277477474655</v>
      </c>
      <c r="AE12" s="34">
        <v>-2522.8716799100002</v>
      </c>
      <c r="AF12" s="34">
        <v>-2101.9285036300003</v>
      </c>
      <c r="AG12" s="34">
        <v>-1719.3072686999999</v>
      </c>
      <c r="AH12" s="34">
        <v>-1672.8028513500001</v>
      </c>
      <c r="AI12" s="34">
        <v>-1999.8589999999999</v>
      </c>
      <c r="AJ12" s="34">
        <v>-1583</v>
      </c>
      <c r="AK12" s="34">
        <v>-1724.1079999999999</v>
      </c>
      <c r="AL12" s="34">
        <v>-1648.9190000000001</v>
      </c>
      <c r="AM12" s="34">
        <v>-2013.778</v>
      </c>
      <c r="AN12" s="34">
        <v>-2409.4133206699994</v>
      </c>
      <c r="AO12" s="34">
        <v>-1830.6638918100837</v>
      </c>
      <c r="AP12" s="34">
        <v>-1844.1692331400136</v>
      </c>
      <c r="AQ12" s="34">
        <v>-1528.6963912104106</v>
      </c>
      <c r="AR12" s="34">
        <v>-1553.6262331600003</v>
      </c>
      <c r="AS12" s="34">
        <v>-2770.3090458699994</v>
      </c>
      <c r="AT12" s="34">
        <v>-2666.0041386799999</v>
      </c>
      <c r="AU12" s="34">
        <v>-1553.6262331600003</v>
      </c>
      <c r="AV12" s="34">
        <v>-2141.8409999999999</v>
      </c>
      <c r="AW12" s="34">
        <v>-1760.845</v>
      </c>
      <c r="AX12" s="34">
        <v>-1272</v>
      </c>
      <c r="AY12" s="34">
        <v>-864.08500000000004</v>
      </c>
    </row>
    <row r="13" spans="2:51">
      <c r="B13" s="102" t="s">
        <v>236</v>
      </c>
      <c r="C13" s="77">
        <v>-3524</v>
      </c>
      <c r="D13" s="65">
        <v>-3499</v>
      </c>
      <c r="E13" s="65">
        <v>-2997</v>
      </c>
      <c r="F13" s="65">
        <v>-1501.0008228800002</v>
      </c>
      <c r="G13" s="65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70" t="s">
        <v>268</v>
      </c>
      <c r="C14" s="21">
        <v>-9051.301436699996</v>
      </c>
      <c r="D14" s="35">
        <v>-9824.8409859299936</v>
      </c>
      <c r="E14" s="35">
        <v>-9578</v>
      </c>
      <c r="F14" s="35">
        <v>-8733.9859219299906</v>
      </c>
      <c r="G14" s="35">
        <v>-9139.6401158799908</v>
      </c>
      <c r="H14" s="35">
        <v>-9140</v>
      </c>
      <c r="I14" s="35">
        <v>-17393.985501089992</v>
      </c>
      <c r="J14" s="35">
        <v>-17191.689259796902</v>
      </c>
      <c r="K14" s="35">
        <v>-17359.076764221809</v>
      </c>
      <c r="L14" s="35">
        <v>-14107.855792642988</v>
      </c>
      <c r="M14" s="35">
        <v>-14997.45285804</v>
      </c>
      <c r="N14" s="35">
        <v>-6103.6403226800003</v>
      </c>
      <c r="O14" s="35">
        <v>-6438.6347937300006</v>
      </c>
      <c r="P14" s="35">
        <v>-5288.8753600999999</v>
      </c>
      <c r="Q14" s="35">
        <v>-6446.3743880800002</v>
      </c>
      <c r="R14" s="35">
        <v>-5685.8778674700006</v>
      </c>
      <c r="S14" s="35">
        <v>-5289.34388898</v>
      </c>
      <c r="T14" s="35">
        <v>-4558.8727841</v>
      </c>
      <c r="U14" s="35">
        <v>-4708.0973625500001</v>
      </c>
      <c r="V14" s="35">
        <v>-5075.1934508300001</v>
      </c>
      <c r="W14" s="35">
        <v>-4799.9591727200004</v>
      </c>
      <c r="X14" s="35">
        <v>-5869</v>
      </c>
      <c r="Y14" s="35">
        <v>-6680.2489597100002</v>
      </c>
      <c r="Z14" s="35">
        <v>-5515.1444714299996</v>
      </c>
      <c r="AA14" s="35">
        <v>-5421.2353959499997</v>
      </c>
      <c r="AB14" s="35">
        <v>-4706.9284654999992</v>
      </c>
      <c r="AC14" s="35">
        <v>-6359.8786065529312</v>
      </c>
      <c r="AD14" s="35">
        <v>-6212.8479426283629</v>
      </c>
      <c r="AE14" s="35">
        <v>-6722.9164200900004</v>
      </c>
      <c r="AF14" s="35">
        <v>-6852.1869608600009</v>
      </c>
      <c r="AG14" s="35">
        <v>-6815.0785770099992</v>
      </c>
      <c r="AH14" s="35">
        <v>-5706.1532498500001</v>
      </c>
      <c r="AI14" s="35">
        <v>-5991.5399999999991</v>
      </c>
      <c r="AJ14" s="35">
        <v>-6628</v>
      </c>
      <c r="AK14" s="35">
        <v>-6849.16</v>
      </c>
      <c r="AL14" s="35">
        <v>-6656.9679999999998</v>
      </c>
      <c r="AM14" s="35">
        <v>-7585.9390000000003</v>
      </c>
      <c r="AN14" s="35">
        <v>-7862.9187460599996</v>
      </c>
      <c r="AO14" s="35">
        <v>-8091.8016846400833</v>
      </c>
      <c r="AP14" s="35">
        <v>-8030.7233704600139</v>
      </c>
      <c r="AQ14" s="35">
        <v>-6269.1183548404115</v>
      </c>
      <c r="AR14" s="35">
        <v>-6345.5202331600003</v>
      </c>
      <c r="AS14" s="35">
        <v>-5766.0810458699998</v>
      </c>
      <c r="AT14" s="35">
        <v>-5693.3431386800003</v>
      </c>
      <c r="AU14" s="35">
        <v>-6345.5202331600003</v>
      </c>
      <c r="AV14" s="35">
        <v>-4841.3696237700005</v>
      </c>
      <c r="AW14" s="35">
        <v>-4129.5140000000001</v>
      </c>
      <c r="AX14" s="35">
        <v>-3621.1029999999996</v>
      </c>
      <c r="AY14" s="35">
        <v>-3145.9920000000002</v>
      </c>
    </row>
    <row r="15" spans="2:51">
      <c r="B15" s="100" t="s">
        <v>269</v>
      </c>
      <c r="C15" s="85">
        <v>8274</v>
      </c>
      <c r="D15" s="66">
        <v>4526</v>
      </c>
      <c r="E15" s="66">
        <v>4925</v>
      </c>
      <c r="F15" s="66">
        <v>3891.1674197555199</v>
      </c>
      <c r="G15" s="66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70" t="s">
        <v>270</v>
      </c>
      <c r="C16" s="21">
        <v>-777.30143669999597</v>
      </c>
      <c r="D16" s="35">
        <v>-5298.8409859299936</v>
      </c>
      <c r="E16" s="35">
        <v>-4653</v>
      </c>
      <c r="F16" s="35">
        <v>-4842.8185021744703</v>
      </c>
      <c r="G16" s="35">
        <v>-428.64011587999084</v>
      </c>
      <c r="H16" s="35">
        <v>-429</v>
      </c>
      <c r="I16" s="35">
        <v>-10110.985501089992</v>
      </c>
      <c r="J16" s="35">
        <v>-9455.9370910944708</v>
      </c>
      <c r="K16" s="35">
        <v>-11207.027309472849</v>
      </c>
      <c r="L16" s="35">
        <v>-6153.5701371335472</v>
      </c>
      <c r="M16" s="35">
        <v>-2341.5946557212792</v>
      </c>
      <c r="N16" s="35">
        <v>-1398.2919179712808</v>
      </c>
      <c r="O16" s="35">
        <v>-4079.0245376912794</v>
      </c>
      <c r="P16" s="35">
        <v>-919.42581312790026</v>
      </c>
      <c r="Q16" s="35">
        <v>-3821.6769385079006</v>
      </c>
      <c r="R16" s="35">
        <v>-2631.4275972979008</v>
      </c>
      <c r="S16" s="35">
        <v>-3588.3074817657598</v>
      </c>
      <c r="T16" s="35">
        <v>-767.24749213576024</v>
      </c>
      <c r="U16" s="35">
        <v>-3442.1256115599999</v>
      </c>
      <c r="V16" s="35">
        <v>-2709.2435411900001</v>
      </c>
      <c r="W16" s="35">
        <v>-3116.6614792200007</v>
      </c>
      <c r="X16" s="35">
        <v>-757</v>
      </c>
      <c r="Y16" s="35">
        <v>-3295.687086493298</v>
      </c>
      <c r="Z16" s="35">
        <v>-4088.7039483299995</v>
      </c>
      <c r="AA16" s="35">
        <v>-3035.1023747799995</v>
      </c>
      <c r="AB16" s="35">
        <v>-1008.4026015799991</v>
      </c>
      <c r="AC16" s="35">
        <v>-3221.2489308900999</v>
      </c>
      <c r="AD16" s="35">
        <v>-1811.1613897556688</v>
      </c>
      <c r="AE16" s="35">
        <v>-3217</v>
      </c>
      <c r="AF16" s="35">
        <v>4296.8671765232411</v>
      </c>
      <c r="AG16" s="35">
        <v>-213.97757700999955</v>
      </c>
      <c r="AH16" s="35">
        <v>-327.2335984600013</v>
      </c>
      <c r="AI16" s="35">
        <v>-617.45899999999892</v>
      </c>
      <c r="AJ16" s="35">
        <v>1763</v>
      </c>
      <c r="AK16" s="35">
        <v>-2045.8709999999992</v>
      </c>
      <c r="AL16" s="35">
        <v>-1596.6059999999998</v>
      </c>
      <c r="AM16" s="35">
        <v>-1583.5650000000005</v>
      </c>
      <c r="AN16" s="35">
        <v>-776.66794706000019</v>
      </c>
      <c r="AO16" s="35">
        <v>-2541.251176980084</v>
      </c>
      <c r="AP16" s="35">
        <v>-2557.3402481200137</v>
      </c>
      <c r="AQ16" s="35">
        <v>-2523.3073548404113</v>
      </c>
      <c r="AR16" s="35">
        <v>-1375.5652331600004</v>
      </c>
      <c r="AS16" s="35">
        <v>-2191.5420458699996</v>
      </c>
      <c r="AT16" s="35">
        <v>-1730.2761386800003</v>
      </c>
      <c r="AU16" s="35">
        <v>-1375.5652331600004</v>
      </c>
      <c r="AV16" s="35">
        <v>-422.76262377000057</v>
      </c>
      <c r="AW16" s="35">
        <v>-2001.5140000000001</v>
      </c>
      <c r="AX16" s="35">
        <v>-1852.9029999999996</v>
      </c>
      <c r="AY16" s="35">
        <v>-1441.1420000000003</v>
      </c>
    </row>
    <row r="17" spans="1:51">
      <c r="B17" s="67" t="s">
        <v>78</v>
      </c>
      <c r="C17" s="86">
        <v>2348.9806344633603</v>
      </c>
      <c r="D17" s="35">
        <v>2446.9658427955651</v>
      </c>
      <c r="E17" s="35">
        <v>2745</v>
      </c>
      <c r="F17" s="35">
        <v>2798.3422960552148</v>
      </c>
      <c r="G17" s="35">
        <v>2625</v>
      </c>
      <c r="H17" s="35">
        <v>2625</v>
      </c>
      <c r="I17" s="35">
        <v>4546.6944851828184</v>
      </c>
      <c r="J17" s="35">
        <v>4150.9476507049449</v>
      </c>
      <c r="K17" s="35">
        <v>4315.0476110694472</v>
      </c>
      <c r="L17" s="35">
        <v>4006.0843280509021</v>
      </c>
      <c r="M17" s="35">
        <v>2728.2798820116668</v>
      </c>
      <c r="N17" s="35">
        <v>2947.3075224288323</v>
      </c>
      <c r="O17" s="35">
        <v>3371.3080359979222</v>
      </c>
      <c r="P17" s="35">
        <v>3277.994550769723</v>
      </c>
      <c r="Q17" s="35">
        <v>2835.8988994757519</v>
      </c>
      <c r="R17" s="35">
        <v>2642</v>
      </c>
      <c r="S17" s="35">
        <v>2329</v>
      </c>
      <c r="T17" s="35">
        <v>2314.2232234475018</v>
      </c>
      <c r="U17" s="35">
        <v>2031</v>
      </c>
      <c r="V17" s="35">
        <v>2076</v>
      </c>
      <c r="W17" s="35">
        <v>1757</v>
      </c>
      <c r="X17" s="35">
        <v>1618</v>
      </c>
      <c r="Y17" s="35">
        <v>1932</v>
      </c>
      <c r="Z17" s="35">
        <v>2392.2984831274734</v>
      </c>
      <c r="AA17" s="35">
        <v>2149.7256019191959</v>
      </c>
      <c r="AB17" s="35">
        <v>2318.5912036045438</v>
      </c>
      <c r="AC17" s="35">
        <v>3865</v>
      </c>
      <c r="AD17" s="35">
        <v>4421</v>
      </c>
      <c r="AE17" s="35">
        <v>4828</v>
      </c>
      <c r="AF17" s="35">
        <v>4929</v>
      </c>
      <c r="AG17" s="35">
        <v>4614</v>
      </c>
      <c r="AH17" s="35">
        <v>4483</v>
      </c>
      <c r="AI17" s="35">
        <v>4002</v>
      </c>
      <c r="AJ17" s="35">
        <v>3814</v>
      </c>
      <c r="AK17" s="35">
        <v>3839</v>
      </c>
      <c r="AL17" s="35">
        <v>3598</v>
      </c>
      <c r="AM17" s="35">
        <v>3790</v>
      </c>
      <c r="AN17" s="35">
        <v>3703</v>
      </c>
      <c r="AO17" s="35">
        <v>3362</v>
      </c>
      <c r="AP17" s="35">
        <v>3230</v>
      </c>
      <c r="AQ17" s="35">
        <v>3010</v>
      </c>
      <c r="AR17" s="35">
        <v>2816</v>
      </c>
      <c r="AS17" s="35">
        <v>2462</v>
      </c>
      <c r="AT17" s="35">
        <v>2290</v>
      </c>
      <c r="AU17" s="35">
        <v>2082</v>
      </c>
      <c r="AV17" s="35">
        <v>1947</v>
      </c>
      <c r="AW17" s="35">
        <v>1803.7</v>
      </c>
      <c r="AX17" s="35">
        <v>1662.7</v>
      </c>
      <c r="AY17" s="35">
        <v>1634.8000000000002</v>
      </c>
    </row>
    <row r="18" spans="1:51">
      <c r="B18" s="68" t="s">
        <v>271</v>
      </c>
      <c r="C18" s="69">
        <v>-0.33091010853632497</v>
      </c>
      <c r="D18" s="69">
        <v>-2.1521097432383445</v>
      </c>
      <c r="E18" s="69">
        <v>-1.6950819672131148</v>
      </c>
      <c r="F18" s="69">
        <v>-1.7306026174858329</v>
      </c>
      <c r="G18" s="69"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102" t="s">
        <v>272</v>
      </c>
      <c r="C19" s="87">
        <v>80.391830370000989</v>
      </c>
      <c r="D19" s="65">
        <v>94.560727489999977</v>
      </c>
      <c r="E19" s="65">
        <v>69</v>
      </c>
      <c r="F19" s="65">
        <v>125.52755472000011</v>
      </c>
      <c r="G19" s="65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70" t="s">
        <v>304</v>
      </c>
      <c r="C20" s="21">
        <v>-696.90960632999497</v>
      </c>
      <c r="D20" s="35">
        <v>-5204.2802584399933</v>
      </c>
      <c r="E20" s="35">
        <v>-4584</v>
      </c>
      <c r="F20" s="35">
        <v>-4717.2909474544704</v>
      </c>
      <c r="G20" s="35">
        <v>-337.80834069999071</v>
      </c>
      <c r="H20" s="35">
        <v>-338</v>
      </c>
      <c r="I20" s="35">
        <v>-9917.0923398799914</v>
      </c>
      <c r="J20" s="35">
        <v>-9254.2481438444702</v>
      </c>
      <c r="K20" s="35">
        <v>-10773.947328272849</v>
      </c>
      <c r="L20" s="35">
        <v>-6087.2902713635394</v>
      </c>
      <c r="M20" s="35">
        <v>-2240.067088561279</v>
      </c>
      <c r="N20" s="35">
        <v>-1278.2396921812717</v>
      </c>
      <c r="O20" s="35">
        <v>-3531.9767574812804</v>
      </c>
      <c r="P20" s="35">
        <v>-823.79523038790035</v>
      </c>
      <c r="Q20" s="35">
        <v>-3110.4780910079007</v>
      </c>
      <c r="R20" s="35">
        <v>-2378.3587731779007</v>
      </c>
      <c r="S20" s="35">
        <v>-2952.4994351057599</v>
      </c>
      <c r="T20" s="35">
        <v>-365.65088266775723</v>
      </c>
      <c r="U20" s="35">
        <v>-2636.5903053572101</v>
      </c>
      <c r="V20" s="35">
        <v>-2402.440734176977</v>
      </c>
      <c r="W20" s="35">
        <v>-2712.4019451000008</v>
      </c>
      <c r="X20" s="35">
        <v>-516</v>
      </c>
      <c r="Y20" s="35">
        <v>-2893.7869970532979</v>
      </c>
      <c r="Z20" s="35">
        <v>-3268.3484930649993</v>
      </c>
      <c r="AA20" s="35">
        <v>-2997.8034687799995</v>
      </c>
      <c r="AB20" s="35">
        <v>-872.79523657999914</v>
      </c>
      <c r="AC20" s="35">
        <v>-1998.2935962827655</v>
      </c>
      <c r="AD20" s="35">
        <v>-1653.1627961776762</v>
      </c>
      <c r="AE20" s="35">
        <v>-1456</v>
      </c>
      <c r="AF20" s="35">
        <v>4296.8671765232411</v>
      </c>
      <c r="AG20" s="35">
        <v>-213.97757700999955</v>
      </c>
      <c r="AH20" s="35">
        <v>-327.2335984600013</v>
      </c>
      <c r="AI20" s="35">
        <v>-617.45899999999892</v>
      </c>
      <c r="AJ20" s="35">
        <v>1763</v>
      </c>
      <c r="AK20" s="35">
        <v>-2045.8709999999992</v>
      </c>
      <c r="AL20" s="35">
        <v>-1596.6059999999998</v>
      </c>
      <c r="AM20" s="35">
        <v>-1583.5650000000005</v>
      </c>
      <c r="AN20" s="35">
        <v>-776.66794706000019</v>
      </c>
      <c r="AO20" s="35">
        <v>-2541.251176980084</v>
      </c>
      <c r="AP20" s="35">
        <v>-2557.3402481200137</v>
      </c>
      <c r="AQ20" s="35">
        <v>-2523.3073548404113</v>
      </c>
      <c r="AR20" s="35">
        <v>-1375.5652331600004</v>
      </c>
      <c r="AS20" s="35">
        <v>-2191.5420458699996</v>
      </c>
      <c r="AT20" s="35">
        <v>-1730.2761386800003</v>
      </c>
      <c r="AU20" s="35">
        <v>-1375.5652331600004</v>
      </c>
      <c r="AV20" s="35">
        <v>-422.76262377000057</v>
      </c>
      <c r="AW20" s="35">
        <v>-2001.5140000000001</v>
      </c>
      <c r="AX20" s="35">
        <v>-1852.9029999999996</v>
      </c>
      <c r="AY20" s="35">
        <v>-1441.1420000000003</v>
      </c>
    </row>
    <row r="21" spans="1:51">
      <c r="B21" s="70" t="s">
        <v>305</v>
      </c>
      <c r="C21" s="71">
        <v>-0.29668597352621789</v>
      </c>
      <c r="D21" s="71">
        <v>-2.1094648807251764</v>
      </c>
      <c r="E21" s="71">
        <v>-1.6699453551912569</v>
      </c>
      <c r="F21" s="71">
        <v>-1.6857447904441039</v>
      </c>
      <c r="G21" s="71">
        <v>-0.12868889169523456</v>
      </c>
      <c r="H21" s="71">
        <v>-0.12876190476190477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51"/>
      <c r="F22" s="51"/>
      <c r="G22" s="51"/>
      <c r="H22" s="51"/>
    </row>
    <row r="23" spans="1:51" s="60" customFormat="1">
      <c r="B23" s="57" t="s">
        <v>273</v>
      </c>
      <c r="C23" s="8"/>
      <c r="D23" s="8"/>
      <c r="E23" s="51"/>
      <c r="F23" s="51"/>
      <c r="G23" s="51"/>
      <c r="H23" s="51"/>
    </row>
    <row r="24" spans="1:51" s="59" customFormat="1">
      <c r="A24" s="60"/>
      <c r="B24" s="57" t="s">
        <v>263</v>
      </c>
      <c r="C24" s="8"/>
      <c r="D24" s="8"/>
      <c r="E24" s="61"/>
      <c r="F24" s="61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9" customFormat="1" ht="21">
      <c r="A25" s="60"/>
      <c r="B25" s="57" t="s">
        <v>342</v>
      </c>
      <c r="C25" s="8"/>
      <c r="D25" s="8"/>
      <c r="E25" s="61"/>
      <c r="F25" s="61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9" customFormat="1">
      <c r="A26" s="60"/>
      <c r="B26" s="57" t="s">
        <v>274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>
      <c r="B27" s="57" t="s">
        <v>300</v>
      </c>
    </row>
    <row r="28" spans="1:51">
      <c r="B28" s="57" t="s">
        <v>275</v>
      </c>
    </row>
    <row r="29" spans="1:51">
      <c r="B29" s="57" t="s">
        <v>341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0"/>
  <dimension ref="B1:BE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57" s="2" customFormat="1">
      <c r="H1" s="3"/>
    </row>
    <row r="2" spans="2:57" s="2" customFormat="1">
      <c r="H2" s="3"/>
    </row>
    <row r="3" spans="2:57" s="2" customFormat="1">
      <c r="H3" s="3"/>
    </row>
    <row r="4" spans="2:57" s="2" customFormat="1" ht="20.25" customHeight="1">
      <c r="H4" s="3"/>
    </row>
    <row r="5" spans="2:57" s="2" customFormat="1" ht="2.25" customHeight="1">
      <c r="H5" s="26"/>
    </row>
    <row r="6" spans="2:57" s="4" customFormat="1">
      <c r="B6" s="42" t="s">
        <v>267</v>
      </c>
      <c r="C6" s="56" t="s">
        <v>340</v>
      </c>
      <c r="D6" s="56" t="s">
        <v>339</v>
      </c>
      <c r="E6" s="56" t="s">
        <v>337</v>
      </c>
      <c r="F6" s="56" t="s">
        <v>332</v>
      </c>
      <c r="G6" s="56" t="s">
        <v>330</v>
      </c>
      <c r="H6" s="56" t="s">
        <v>314</v>
      </c>
      <c r="I6" s="32" t="s">
        <v>306</v>
      </c>
      <c r="J6" s="53" t="s">
        <v>299</v>
      </c>
      <c r="K6" s="53" t="s">
        <v>297</v>
      </c>
      <c r="L6" s="53" t="s">
        <v>89</v>
      </c>
      <c r="M6" s="53" t="s">
        <v>90</v>
      </c>
      <c r="N6" s="53" t="s">
        <v>91</v>
      </c>
      <c r="O6" s="53" t="s">
        <v>148</v>
      </c>
      <c r="P6" s="53" t="s">
        <v>92</v>
      </c>
      <c r="Q6" s="53" t="s">
        <v>93</v>
      </c>
      <c r="R6" s="53" t="s">
        <v>94</v>
      </c>
      <c r="S6" s="53" t="s">
        <v>149</v>
      </c>
      <c r="T6" s="53" t="s">
        <v>150</v>
      </c>
      <c r="U6" s="53" t="s">
        <v>151</v>
      </c>
      <c r="V6" s="53" t="s">
        <v>152</v>
      </c>
      <c r="W6" s="53" t="s">
        <v>153</v>
      </c>
      <c r="X6" s="53" t="s">
        <v>154</v>
      </c>
      <c r="Y6" s="53" t="s">
        <v>155</v>
      </c>
      <c r="Z6" s="53" t="s">
        <v>166</v>
      </c>
      <c r="AA6" s="53" t="s">
        <v>167</v>
      </c>
      <c r="AB6" s="53" t="s">
        <v>168</v>
      </c>
      <c r="AC6" s="53" t="s">
        <v>169</v>
      </c>
      <c r="AD6" s="53" t="s">
        <v>170</v>
      </c>
      <c r="AE6" s="53" t="s">
        <v>171</v>
      </c>
      <c r="AF6" s="53" t="s">
        <v>172</v>
      </c>
      <c r="AG6" s="53" t="s">
        <v>173</v>
      </c>
      <c r="AH6" s="53" t="s">
        <v>174</v>
      </c>
      <c r="AI6" s="53" t="s">
        <v>175</v>
      </c>
      <c r="AJ6" s="53" t="s">
        <v>176</v>
      </c>
      <c r="AK6" s="53" t="s">
        <v>177</v>
      </c>
      <c r="AL6" s="53" t="s">
        <v>179</v>
      </c>
      <c r="AM6" s="53" t="s">
        <v>180</v>
      </c>
      <c r="AN6" s="53" t="s">
        <v>181</v>
      </c>
      <c r="AO6" s="53" t="s">
        <v>182</v>
      </c>
      <c r="AP6" s="53" t="s">
        <v>183</v>
      </c>
      <c r="AQ6" s="53" t="s">
        <v>184</v>
      </c>
      <c r="AR6" s="53" t="s">
        <v>185</v>
      </c>
      <c r="AS6" s="53" t="s">
        <v>186</v>
      </c>
      <c r="AT6" s="53" t="s">
        <v>187</v>
      </c>
      <c r="AU6" s="53" t="s">
        <v>188</v>
      </c>
      <c r="AV6" s="53" t="s">
        <v>189</v>
      </c>
      <c r="AW6" s="53" t="s">
        <v>190</v>
      </c>
      <c r="AX6" s="53" t="s">
        <v>191</v>
      </c>
      <c r="AY6" s="53" t="s">
        <v>192</v>
      </c>
      <c r="AZ6" s="53" t="s">
        <v>193</v>
      </c>
      <c r="BA6" s="53" t="s">
        <v>194</v>
      </c>
      <c r="BB6" s="53" t="s">
        <v>195</v>
      </c>
      <c r="BC6" s="53" t="s">
        <v>196</v>
      </c>
      <c r="BD6" s="53" t="s">
        <v>197</v>
      </c>
      <c r="BE6" s="53" t="s">
        <v>198</v>
      </c>
    </row>
    <row r="7" spans="2:57" s="4" customFormat="1" ht="5.25" customHeight="1">
      <c r="B7" s="43"/>
      <c r="C7" s="43"/>
      <c r="D7" s="43"/>
      <c r="E7" s="43"/>
      <c r="F7" s="43"/>
      <c r="G7" s="43"/>
      <c r="H7" s="43"/>
      <c r="I7" s="17"/>
      <c r="J7" s="43"/>
      <c r="K7" s="79"/>
      <c r="L7" s="43"/>
      <c r="M7" s="43"/>
      <c r="N7" s="43"/>
      <c r="O7" s="43"/>
      <c r="P7" s="43"/>
      <c r="Q7" s="43"/>
      <c r="R7" s="43"/>
      <c r="S7" s="43"/>
      <c r="T7" s="43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2:57" s="4" customFormat="1">
      <c r="B8" s="19" t="s">
        <v>276</v>
      </c>
      <c r="C8" s="89">
        <v>95.567014958522222</v>
      </c>
      <c r="D8" s="89">
        <v>-46.105087744037384</v>
      </c>
      <c r="E8" s="89">
        <v>96.806933936667406</v>
      </c>
      <c r="F8" s="89">
        <v>115.29466885999997</v>
      </c>
      <c r="G8" s="89">
        <v>53.716666139999987</v>
      </c>
      <c r="H8" s="89">
        <v>22.983003109999977</v>
      </c>
      <c r="I8" s="89">
        <v>15.897575900000001</v>
      </c>
      <c r="J8" s="89">
        <v>33.577236630000016</v>
      </c>
      <c r="K8" s="22">
        <v>18.65416089</v>
      </c>
      <c r="L8" s="19">
        <v>14</v>
      </c>
      <c r="M8" s="22">
        <v>12.913744229999999</v>
      </c>
      <c r="N8" s="22">
        <v>8</v>
      </c>
      <c r="O8" s="22">
        <v>7.5186016599995202</v>
      </c>
      <c r="P8" s="22">
        <v>187.78292748778296</v>
      </c>
      <c r="Q8" s="22">
        <v>279.70746514656128</v>
      </c>
      <c r="R8" s="22">
        <v>451.19836169000473</v>
      </c>
      <c r="S8" s="22">
        <v>377.5093646200026</v>
      </c>
      <c r="T8" s="22">
        <v>206.87500370000035</v>
      </c>
      <c r="U8" s="22">
        <v>164</v>
      </c>
      <c r="V8" s="22">
        <v>364.03652388000245</v>
      </c>
      <c r="W8" s="22">
        <v>136</v>
      </c>
      <c r="X8" s="22">
        <v>157</v>
      </c>
      <c r="Y8" s="22">
        <v>87</v>
      </c>
      <c r="Z8" s="22">
        <v>209</v>
      </c>
      <c r="AA8" s="22">
        <v>219</v>
      </c>
      <c r="AB8" s="22">
        <v>127</v>
      </c>
      <c r="AC8" s="22">
        <v>28</v>
      </c>
      <c r="AD8" s="22">
        <v>171</v>
      </c>
      <c r="AE8" s="22">
        <v>107</v>
      </c>
      <c r="AF8" s="22">
        <v>93</v>
      </c>
      <c r="AG8" s="22">
        <v>103</v>
      </c>
      <c r="AH8" s="22">
        <v>131</v>
      </c>
      <c r="AI8" s="22">
        <v>158</v>
      </c>
      <c r="AJ8" s="22">
        <v>122</v>
      </c>
      <c r="AK8" s="22">
        <v>136</v>
      </c>
      <c r="AL8" s="22">
        <v>243</v>
      </c>
      <c r="AM8" s="22">
        <v>132</v>
      </c>
      <c r="AN8" s="22">
        <v>114</v>
      </c>
      <c r="AO8" s="22">
        <v>107</v>
      </c>
      <c r="AP8" s="22">
        <v>215</v>
      </c>
      <c r="AQ8" s="22">
        <v>169</v>
      </c>
      <c r="AR8" s="22">
        <v>201</v>
      </c>
      <c r="AS8" s="22">
        <v>200</v>
      </c>
      <c r="AT8" s="22">
        <v>344</v>
      </c>
      <c r="AU8" s="22">
        <v>127</v>
      </c>
      <c r="AV8" s="22">
        <v>155</v>
      </c>
      <c r="AW8" s="22">
        <v>63</v>
      </c>
      <c r="AX8" s="22">
        <v>55</v>
      </c>
      <c r="AY8" s="22">
        <v>36</v>
      </c>
      <c r="AZ8" s="22">
        <v>23</v>
      </c>
      <c r="BA8" s="22">
        <v>78.900000000000006</v>
      </c>
      <c r="BB8" s="22">
        <v>143.80000000000001</v>
      </c>
      <c r="BC8" s="22">
        <v>93.7</v>
      </c>
      <c r="BD8" s="22">
        <v>46.7</v>
      </c>
      <c r="BE8" s="22">
        <v>30.8</v>
      </c>
    </row>
    <row r="9" spans="2:57" s="4" customFormat="1">
      <c r="B9" s="19" t="s">
        <v>277</v>
      </c>
      <c r="C9" s="89">
        <v>71.457973292749756</v>
      </c>
      <c r="D9" s="89">
        <v>65.216375169457024</v>
      </c>
      <c r="E9" s="89">
        <v>84.029478782131022</v>
      </c>
      <c r="F9" s="89">
        <v>108.52170337</v>
      </c>
      <c r="G9" s="89">
        <v>175.06968029999945</v>
      </c>
      <c r="H9" s="89">
        <v>111.78261341000004</v>
      </c>
      <c r="I9" s="89">
        <v>67.360143319999992</v>
      </c>
      <c r="J9" s="89">
        <v>98.651246889999783</v>
      </c>
      <c r="K9" s="22">
        <v>68.767219199999928</v>
      </c>
      <c r="L9" s="19">
        <v>78</v>
      </c>
      <c r="M9" s="22">
        <v>92.320406659999961</v>
      </c>
      <c r="N9" s="22">
        <v>96</v>
      </c>
      <c r="O9" s="22">
        <v>67.308325779999862</v>
      </c>
      <c r="P9" s="22">
        <v>137.09606842751728</v>
      </c>
      <c r="Q9" s="22">
        <v>135.18522274953543</v>
      </c>
      <c r="R9" s="22">
        <v>263.55048324762561</v>
      </c>
      <c r="S9" s="22">
        <v>175.22419383197652</v>
      </c>
      <c r="T9" s="22">
        <v>148.45315961687638</v>
      </c>
      <c r="U9" s="22">
        <v>102</v>
      </c>
      <c r="V9" s="22">
        <v>212.46814264274718</v>
      </c>
      <c r="W9" s="22">
        <v>258</v>
      </c>
      <c r="X9" s="22">
        <v>101</v>
      </c>
      <c r="Y9" s="22">
        <v>78</v>
      </c>
      <c r="Z9" s="22">
        <v>135</v>
      </c>
      <c r="AA9" s="22">
        <v>131</v>
      </c>
      <c r="AB9" s="22">
        <v>103</v>
      </c>
      <c r="AC9" s="22">
        <v>74</v>
      </c>
      <c r="AD9" s="22">
        <v>103</v>
      </c>
      <c r="AE9" s="22">
        <v>154</v>
      </c>
      <c r="AF9" s="22">
        <v>171</v>
      </c>
      <c r="AG9" s="22">
        <v>134</v>
      </c>
      <c r="AH9" s="22">
        <v>147</v>
      </c>
      <c r="AI9" s="22">
        <v>155</v>
      </c>
      <c r="AJ9" s="22">
        <v>169</v>
      </c>
      <c r="AK9" s="22">
        <v>125</v>
      </c>
      <c r="AL9" s="22">
        <v>142</v>
      </c>
      <c r="AM9" s="22">
        <v>88</v>
      </c>
      <c r="AN9" s="22">
        <v>60</v>
      </c>
      <c r="AO9" s="22">
        <v>70</v>
      </c>
      <c r="AP9" s="22">
        <v>118</v>
      </c>
      <c r="AQ9" s="22">
        <v>120</v>
      </c>
      <c r="AR9" s="22">
        <v>118</v>
      </c>
      <c r="AS9" s="22">
        <v>121</v>
      </c>
      <c r="AT9" s="22">
        <v>69</v>
      </c>
      <c r="AU9" s="22">
        <v>166</v>
      </c>
      <c r="AV9" s="22">
        <v>107</v>
      </c>
      <c r="AW9" s="22">
        <v>52</v>
      </c>
      <c r="AX9" s="22">
        <v>164</v>
      </c>
      <c r="AY9" s="22">
        <v>217</v>
      </c>
      <c r="AZ9" s="22">
        <v>97</v>
      </c>
      <c r="BA9" s="22">
        <v>136.1</v>
      </c>
      <c r="BB9" s="22">
        <v>186.5</v>
      </c>
      <c r="BC9" s="22">
        <v>110.6</v>
      </c>
      <c r="BD9" s="22">
        <v>84.2</v>
      </c>
      <c r="BE9" s="22">
        <v>92.4</v>
      </c>
    </row>
    <row r="10" spans="2:57" s="4" customFormat="1">
      <c r="B10" s="19" t="s">
        <v>278</v>
      </c>
      <c r="C10" s="89">
        <v>117.0720226987282</v>
      </c>
      <c r="D10" s="90">
        <v>81.389666884581573</v>
      </c>
      <c r="E10" s="90">
        <v>82.111161261200934</v>
      </c>
      <c r="F10" s="90">
        <v>95.017845949988768</v>
      </c>
      <c r="G10" s="90">
        <v>102.47521922000031</v>
      </c>
      <c r="H10" s="90">
        <v>94.52244953000141</v>
      </c>
      <c r="I10" s="90">
        <v>155.62817207999603</v>
      </c>
      <c r="J10" s="90">
        <v>22.029311020013964</v>
      </c>
      <c r="K10" s="22">
        <v>108.26261613999476</v>
      </c>
      <c r="L10" s="19">
        <v>98</v>
      </c>
      <c r="M10" s="22">
        <v>85.692257380000612</v>
      </c>
      <c r="N10" s="22">
        <v>92</v>
      </c>
      <c r="O10" s="22">
        <v>103.80046304273259</v>
      </c>
      <c r="P10" s="22">
        <v>138.63024946897065</v>
      </c>
      <c r="Q10" s="22">
        <v>176.41094925122951</v>
      </c>
      <c r="R10" s="22">
        <v>118.6775224695871</v>
      </c>
      <c r="S10" s="22">
        <v>126.4203922232176</v>
      </c>
      <c r="T10" s="22">
        <v>154.75804517679703</v>
      </c>
      <c r="U10" s="22">
        <v>197</v>
      </c>
      <c r="V10" s="22">
        <v>21.196836502338584</v>
      </c>
      <c r="W10" s="22">
        <v>93</v>
      </c>
      <c r="X10" s="22">
        <v>72</v>
      </c>
      <c r="Y10" s="22">
        <v>164.8</v>
      </c>
      <c r="Z10" s="22">
        <v>10</v>
      </c>
      <c r="AA10" s="22">
        <v>96</v>
      </c>
      <c r="AB10" s="22">
        <v>56</v>
      </c>
      <c r="AC10" s="22">
        <v>167</v>
      </c>
      <c r="AD10" s="22">
        <v>112</v>
      </c>
      <c r="AE10" s="22">
        <v>78</v>
      </c>
      <c r="AF10" s="22">
        <v>-62</v>
      </c>
      <c r="AG10" s="22">
        <v>82</v>
      </c>
      <c r="AH10" s="22">
        <v>67</v>
      </c>
      <c r="AI10" s="22">
        <v>197</v>
      </c>
      <c r="AJ10" s="22">
        <v>180</v>
      </c>
      <c r="AK10" s="22">
        <v>255</v>
      </c>
      <c r="AL10" s="22">
        <v>391</v>
      </c>
      <c r="AM10" s="22">
        <v>312</v>
      </c>
      <c r="AN10" s="22">
        <v>137</v>
      </c>
      <c r="AO10" s="22">
        <v>98</v>
      </c>
      <c r="AP10" s="22">
        <v>220</v>
      </c>
      <c r="AQ10" s="22">
        <v>181</v>
      </c>
      <c r="AR10" s="22">
        <v>200</v>
      </c>
      <c r="AS10" s="22">
        <v>-13</v>
      </c>
      <c r="AT10" s="22">
        <v>-5</v>
      </c>
      <c r="AU10" s="22">
        <v>112</v>
      </c>
      <c r="AV10" s="22">
        <v>130</v>
      </c>
      <c r="AW10" s="22">
        <v>75</v>
      </c>
      <c r="AX10" s="22">
        <v>213</v>
      </c>
      <c r="AY10" s="22">
        <v>73</v>
      </c>
      <c r="AZ10" s="22">
        <v>85</v>
      </c>
      <c r="BA10" s="22">
        <v>48.2</v>
      </c>
      <c r="BB10" s="22">
        <v>178.4</v>
      </c>
      <c r="BC10" s="22">
        <v>88.7</v>
      </c>
      <c r="BD10" s="22">
        <v>51.5</v>
      </c>
      <c r="BE10" s="22">
        <v>83.9</v>
      </c>
    </row>
    <row r="11" spans="2:57" s="4" customFormat="1">
      <c r="B11" s="17" t="s">
        <v>279</v>
      </c>
      <c r="C11" s="91">
        <v>284.09701095000014</v>
      </c>
      <c r="D11" s="91">
        <v>100.50095431000122</v>
      </c>
      <c r="E11" s="91">
        <v>262.94757397999939</v>
      </c>
      <c r="F11" s="91">
        <v>318.83421817998874</v>
      </c>
      <c r="G11" s="91">
        <v>331.26156565999975</v>
      </c>
      <c r="H11" s="91">
        <v>229.28806605000142</v>
      </c>
      <c r="I11" s="99">
        <v>238.88589129999605</v>
      </c>
      <c r="J11" s="99">
        <v>154.25779454001378</v>
      </c>
      <c r="K11" s="21">
        <v>195.6839962299947</v>
      </c>
      <c r="L11" s="17">
        <v>189</v>
      </c>
      <c r="M11" s="21">
        <v>190.92640827000059</v>
      </c>
      <c r="N11" s="21">
        <v>196</v>
      </c>
      <c r="O11" s="21">
        <v>178.62739048273198</v>
      </c>
      <c r="P11" s="21">
        <v>463.50924538427091</v>
      </c>
      <c r="Q11" s="21">
        <v>591.3036371473263</v>
      </c>
      <c r="R11" s="21">
        <v>833.42636740721741</v>
      </c>
      <c r="S11" s="21">
        <v>679.1539506751966</v>
      </c>
      <c r="T11" s="21">
        <v>510.08620849367378</v>
      </c>
      <c r="U11" s="21">
        <v>463</v>
      </c>
      <c r="V11" s="21">
        <v>597.70150302508819</v>
      </c>
      <c r="W11" s="21">
        <v>487</v>
      </c>
      <c r="X11" s="21">
        <v>330</v>
      </c>
      <c r="Y11" s="21">
        <v>329.8</v>
      </c>
      <c r="Z11" s="21">
        <v>354</v>
      </c>
      <c r="AA11" s="21">
        <v>446</v>
      </c>
      <c r="AB11" s="21">
        <v>286</v>
      </c>
      <c r="AC11" s="21">
        <v>269</v>
      </c>
      <c r="AD11" s="21">
        <v>386</v>
      </c>
      <c r="AE11" s="21">
        <v>339</v>
      </c>
      <c r="AF11" s="21">
        <v>202</v>
      </c>
      <c r="AG11" s="21">
        <v>319</v>
      </c>
      <c r="AH11" s="21">
        <v>345</v>
      </c>
      <c r="AI11" s="21">
        <v>510</v>
      </c>
      <c r="AJ11" s="21">
        <v>471</v>
      </c>
      <c r="AK11" s="21">
        <v>516</v>
      </c>
      <c r="AL11" s="21">
        <v>776</v>
      </c>
      <c r="AM11" s="21">
        <v>532</v>
      </c>
      <c r="AN11" s="21">
        <v>311</v>
      </c>
      <c r="AO11" s="21">
        <v>275</v>
      </c>
      <c r="AP11" s="21">
        <v>553</v>
      </c>
      <c r="AQ11" s="21">
        <v>470</v>
      </c>
      <c r="AR11" s="21">
        <v>519</v>
      </c>
      <c r="AS11" s="21">
        <v>308</v>
      </c>
      <c r="AT11" s="21">
        <v>408</v>
      </c>
      <c r="AU11" s="21">
        <v>405</v>
      </c>
      <c r="AV11" s="21">
        <v>392</v>
      </c>
      <c r="AW11" s="21">
        <v>190</v>
      </c>
      <c r="AX11" s="21">
        <v>432</v>
      </c>
      <c r="AY11" s="21">
        <v>326</v>
      </c>
      <c r="AZ11" s="21">
        <v>205</v>
      </c>
      <c r="BA11" s="21">
        <v>263.2</v>
      </c>
      <c r="BB11" s="21">
        <v>508.70000000000005</v>
      </c>
      <c r="BC11" s="21">
        <v>293</v>
      </c>
      <c r="BD11" s="21">
        <v>182.4</v>
      </c>
      <c r="BE11" s="21">
        <v>207.10000000000002</v>
      </c>
    </row>
    <row r="12" spans="2:57" s="72" customFormat="1" ht="15">
      <c r="B12" s="17" t="s">
        <v>296</v>
      </c>
      <c r="C12" s="126" t="s">
        <v>46</v>
      </c>
      <c r="D12" s="91">
        <v>0</v>
      </c>
      <c r="E12" s="91">
        <v>0</v>
      </c>
      <c r="F12" s="91">
        <v>190.58994306219728</v>
      </c>
      <c r="G12" s="91">
        <v>156.70457263246109</v>
      </c>
      <c r="H12" s="91">
        <v>72.884787533875382</v>
      </c>
      <c r="I12" s="91">
        <v>86.805726879735559</v>
      </c>
      <c r="J12" s="91">
        <v>202.53715930705914</v>
      </c>
      <c r="K12" s="21">
        <v>124.08386070783665</v>
      </c>
      <c r="L12" s="17">
        <v>72</v>
      </c>
      <c r="M12" s="21">
        <v>140.44724746850059</v>
      </c>
      <c r="N12" s="21">
        <v>96</v>
      </c>
      <c r="O12" s="21">
        <v>88.600373812128964</v>
      </c>
      <c r="P12" s="21">
        <v>71.358585777015477</v>
      </c>
      <c r="Q12" s="21">
        <v>81.733639600696918</v>
      </c>
      <c r="R12" s="21">
        <v>80.016232455823285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</row>
    <row r="13" spans="2:57" s="72" customFormat="1">
      <c r="B13" s="17" t="s">
        <v>280</v>
      </c>
      <c r="C13" s="91">
        <v>284.09701095000014</v>
      </c>
      <c r="D13" s="91">
        <v>100.50095431000122</v>
      </c>
      <c r="E13" s="91">
        <v>262.94757397999939</v>
      </c>
      <c r="F13" s="91">
        <v>509.42416124218602</v>
      </c>
      <c r="G13" s="91">
        <v>487.96613829246087</v>
      </c>
      <c r="H13" s="91">
        <v>302.17285358387682</v>
      </c>
      <c r="I13" s="99">
        <v>325.69161817973162</v>
      </c>
      <c r="J13" s="99">
        <v>356.79495384707292</v>
      </c>
      <c r="K13" s="21">
        <v>319.76785693783137</v>
      </c>
      <c r="L13" s="17">
        <v>261</v>
      </c>
      <c r="M13" s="21">
        <v>331.37365573850116</v>
      </c>
      <c r="N13" s="21">
        <v>291</v>
      </c>
      <c r="O13" s="21">
        <v>267.22776429486095</v>
      </c>
      <c r="P13" s="21">
        <v>534.8678311612864</v>
      </c>
      <c r="Q13" s="21">
        <v>673.03727674802326</v>
      </c>
      <c r="R13" s="21">
        <v>913.44259986304064</v>
      </c>
      <c r="S13" s="21">
        <v>679.1539506751966</v>
      </c>
      <c r="T13" s="21">
        <v>510.08620849367378</v>
      </c>
      <c r="U13" s="21">
        <v>463</v>
      </c>
      <c r="V13" s="21">
        <v>597.70150302508819</v>
      </c>
      <c r="W13" s="21">
        <v>487</v>
      </c>
      <c r="X13" s="21">
        <v>330</v>
      </c>
      <c r="Y13" s="21">
        <v>329.8</v>
      </c>
      <c r="Z13" s="21">
        <v>354</v>
      </c>
      <c r="AA13" s="21">
        <v>446</v>
      </c>
      <c r="AB13" s="21">
        <v>286</v>
      </c>
      <c r="AC13" s="21">
        <v>269</v>
      </c>
      <c r="AD13" s="21">
        <v>386</v>
      </c>
      <c r="AE13" s="21">
        <v>339</v>
      </c>
      <c r="AF13" s="21">
        <v>202</v>
      </c>
      <c r="AG13" s="21">
        <v>319</v>
      </c>
      <c r="AH13" s="21">
        <v>345</v>
      </c>
      <c r="AI13" s="21">
        <v>510</v>
      </c>
      <c r="AJ13" s="21">
        <v>471</v>
      </c>
      <c r="AK13" s="21">
        <v>516</v>
      </c>
      <c r="AL13" s="21">
        <v>776</v>
      </c>
      <c r="AM13" s="21">
        <v>532</v>
      </c>
      <c r="AN13" s="21">
        <v>311</v>
      </c>
      <c r="AO13" s="21">
        <v>275</v>
      </c>
      <c r="AP13" s="21">
        <v>553</v>
      </c>
      <c r="AQ13" s="21">
        <v>470</v>
      </c>
      <c r="AR13" s="21">
        <v>519</v>
      </c>
      <c r="AS13" s="21">
        <v>308</v>
      </c>
      <c r="AT13" s="21">
        <v>408</v>
      </c>
      <c r="AU13" s="21">
        <v>405</v>
      </c>
      <c r="AV13" s="21">
        <v>392</v>
      </c>
      <c r="AW13" s="21">
        <v>190</v>
      </c>
      <c r="AX13" s="21">
        <v>432</v>
      </c>
      <c r="AY13" s="21">
        <v>326</v>
      </c>
      <c r="AZ13" s="21">
        <v>205</v>
      </c>
      <c r="BA13" s="21">
        <v>263.2</v>
      </c>
      <c r="BB13" s="21">
        <v>508.70000000000005</v>
      </c>
      <c r="BC13" s="21">
        <v>293</v>
      </c>
      <c r="BD13" s="21">
        <v>182.4</v>
      </c>
      <c r="BE13" s="21">
        <v>207.10000000000002</v>
      </c>
    </row>
    <row r="14" spans="2:57">
      <c r="B14" s="19" t="s">
        <v>281</v>
      </c>
      <c r="C14" s="91">
        <v>0</v>
      </c>
      <c r="D14" s="19" t="s">
        <v>46</v>
      </c>
      <c r="E14" s="19" t="s">
        <v>46</v>
      </c>
      <c r="F14" s="19" t="s">
        <v>46</v>
      </c>
      <c r="G14" s="19" t="s">
        <v>46</v>
      </c>
      <c r="H14" s="19" t="s">
        <v>46</v>
      </c>
      <c r="I14" s="92" t="s">
        <v>46</v>
      </c>
      <c r="J14" s="92" t="s">
        <v>46</v>
      </c>
      <c r="K14" s="48" t="s">
        <v>46</v>
      </c>
      <c r="L14" s="48" t="s">
        <v>46</v>
      </c>
      <c r="M14" s="48" t="s">
        <v>46</v>
      </c>
      <c r="N14" s="22">
        <v>-289</v>
      </c>
      <c r="O14" s="22" t="s">
        <v>46</v>
      </c>
      <c r="P14" s="22">
        <v>-670.71012729000006</v>
      </c>
      <c r="Q14" s="22">
        <v>0</v>
      </c>
      <c r="R14" s="22">
        <v>-383.49487528999998</v>
      </c>
      <c r="S14" s="22">
        <v>27.212687509999999</v>
      </c>
      <c r="T14" s="22">
        <v>-11.550110640000002</v>
      </c>
      <c r="U14" s="22">
        <v>-5.7149999999999999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</row>
    <row r="15" spans="2:57" s="72" customFormat="1">
      <c r="B15" s="17" t="s">
        <v>282</v>
      </c>
      <c r="C15" s="91">
        <v>284.09701095000014</v>
      </c>
      <c r="D15" s="99">
        <v>100.50095431000122</v>
      </c>
      <c r="E15" s="99">
        <v>262.94757397999939</v>
      </c>
      <c r="F15" s="99">
        <v>509.42416124218602</v>
      </c>
      <c r="G15" s="99">
        <v>487.96613829246087</v>
      </c>
      <c r="H15" s="99">
        <v>302.17285358387682</v>
      </c>
      <c r="I15" s="99">
        <v>325.69161817973162</v>
      </c>
      <c r="J15" s="99">
        <v>356.79495384707292</v>
      </c>
      <c r="K15" s="21">
        <v>319.76785693783137</v>
      </c>
      <c r="L15" s="21">
        <v>261</v>
      </c>
      <c r="M15" s="21">
        <v>331.37365573850116</v>
      </c>
      <c r="N15" s="21">
        <v>3</v>
      </c>
      <c r="O15" s="21">
        <v>267.22776429486095</v>
      </c>
      <c r="P15" s="21">
        <v>-135.84229612871366</v>
      </c>
      <c r="Q15" s="21">
        <v>673.03727674802326</v>
      </c>
      <c r="R15" s="21">
        <v>529.94772457304066</v>
      </c>
      <c r="S15" s="21">
        <v>706.36663818519662</v>
      </c>
      <c r="T15" s="21">
        <v>498.53609785367377</v>
      </c>
      <c r="U15" s="21">
        <v>457.28500000000003</v>
      </c>
      <c r="V15" s="21">
        <v>597.70150302508819</v>
      </c>
      <c r="W15" s="21">
        <v>487</v>
      </c>
      <c r="X15" s="21">
        <v>330</v>
      </c>
      <c r="Y15" s="21">
        <v>329.8</v>
      </c>
      <c r="Z15" s="21">
        <v>354</v>
      </c>
      <c r="AA15" s="21">
        <v>446</v>
      </c>
      <c r="AB15" s="21">
        <v>286</v>
      </c>
      <c r="AC15" s="21">
        <v>269</v>
      </c>
      <c r="AD15" s="21">
        <v>386</v>
      </c>
      <c r="AE15" s="21">
        <v>339</v>
      </c>
      <c r="AF15" s="21">
        <v>202</v>
      </c>
      <c r="AG15" s="21">
        <v>319</v>
      </c>
      <c r="AH15" s="21">
        <v>345</v>
      </c>
      <c r="AI15" s="21">
        <v>510</v>
      </c>
      <c r="AJ15" s="21">
        <v>471</v>
      </c>
      <c r="AK15" s="21">
        <v>516</v>
      </c>
      <c r="AL15" s="21">
        <v>776</v>
      </c>
      <c r="AM15" s="21">
        <v>532</v>
      </c>
      <c r="AN15" s="21">
        <v>311</v>
      </c>
      <c r="AO15" s="21">
        <v>275</v>
      </c>
      <c r="AP15" s="21">
        <v>553</v>
      </c>
      <c r="AQ15" s="21">
        <v>470</v>
      </c>
      <c r="AR15" s="21">
        <v>519</v>
      </c>
      <c r="AS15" s="21">
        <v>308</v>
      </c>
      <c r="AT15" s="21">
        <v>408</v>
      </c>
      <c r="AU15" s="21">
        <v>405</v>
      </c>
      <c r="AV15" s="21">
        <v>392</v>
      </c>
      <c r="AW15" s="21">
        <v>190</v>
      </c>
      <c r="AX15" s="21">
        <v>432</v>
      </c>
      <c r="AY15" s="21">
        <v>326</v>
      </c>
      <c r="AZ15" s="21">
        <v>205</v>
      </c>
      <c r="BA15" s="21">
        <v>263.2</v>
      </c>
      <c r="BB15" s="21">
        <v>508.70000000000005</v>
      </c>
      <c r="BC15" s="21">
        <v>293</v>
      </c>
      <c r="BD15" s="21">
        <v>182.4</v>
      </c>
      <c r="BE15" s="21">
        <v>207.10000000000002</v>
      </c>
    </row>
    <row r="16" spans="2:57" s="60" customFormat="1" ht="3.75" customHeight="1">
      <c r="B16" s="8"/>
      <c r="C16" s="8"/>
      <c r="D16" s="8"/>
      <c r="E16" s="8"/>
      <c r="F16" s="89"/>
      <c r="G16" s="8"/>
      <c r="H16" s="8"/>
      <c r="I16" s="8"/>
      <c r="J16" s="8"/>
      <c r="K16" s="8"/>
      <c r="L16" s="51"/>
      <c r="M16" s="51"/>
      <c r="N16" s="51"/>
    </row>
    <row r="17" spans="2:14" s="60" customFormat="1" ht="21">
      <c r="B17" s="57" t="s">
        <v>283</v>
      </c>
      <c r="C17" s="57"/>
      <c r="D17" s="57"/>
      <c r="E17" s="57"/>
      <c r="F17" s="57"/>
      <c r="G17" s="57"/>
      <c r="H17" s="57"/>
      <c r="I17" s="57"/>
      <c r="J17" s="8"/>
      <c r="K17" s="8"/>
      <c r="L17" s="51"/>
      <c r="M17" s="51"/>
      <c r="N17" s="51"/>
    </row>
    <row r="18" spans="2:14">
      <c r="B18" s="57" t="s">
        <v>338</v>
      </c>
      <c r="C18" s="57"/>
      <c r="D18" s="57"/>
      <c r="E18" s="57"/>
      <c r="F18" s="57"/>
      <c r="G18" s="57"/>
      <c r="H18" s="57"/>
      <c r="I18" s="57"/>
    </row>
    <row r="20" spans="2:14">
      <c r="H20" s="21"/>
    </row>
    <row r="21" spans="2:14">
      <c r="H21" s="88"/>
    </row>
    <row r="22" spans="2:14">
      <c r="H22" s="17"/>
    </row>
    <row r="23" spans="2:14">
      <c r="H23" s="17"/>
    </row>
    <row r="24" spans="2:14">
      <c r="H24" s="19"/>
    </row>
    <row r="25" spans="2:14">
      <c r="H25" s="19"/>
    </row>
    <row r="26" spans="2:14">
      <c r="H26" s="19"/>
    </row>
    <row r="27" spans="2:14">
      <c r="H27" s="17"/>
    </row>
    <row r="28" spans="2:14">
      <c r="H28" s="17"/>
    </row>
    <row r="29" spans="2:14">
      <c r="H29" s="17"/>
    </row>
    <row r="30" spans="2:14">
      <c r="H30" s="19"/>
    </row>
    <row r="31" spans="2:14">
      <c r="H31" s="19"/>
    </row>
    <row r="32" spans="2:14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7"/>
    </row>
    <row r="44" spans="8:8">
      <c r="H44" s="19"/>
    </row>
    <row r="45" spans="8:8">
      <c r="H45" s="17"/>
    </row>
    <row r="46" spans="8:8">
      <c r="H46" s="17"/>
    </row>
    <row r="47" spans="8:8">
      <c r="H47" s="17"/>
    </row>
    <row r="48" spans="8:8">
      <c r="H48" s="19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8"/>
    </row>
    <row r="57" spans="8:8">
      <c r="H57" s="57"/>
    </row>
    <row r="58" spans="8:8">
      <c r="H58" s="57"/>
    </row>
    <row r="59" spans="8:8">
      <c r="H59" s="57"/>
    </row>
    <row r="60" spans="8:8">
      <c r="H60" s="57"/>
    </row>
    <row r="61" spans="8:8">
      <c r="H61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1"/>
  <dimension ref="B3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6" width="9.1796875" style="4" customWidth="1"/>
    <col min="7" max="7" width="9.1796875" style="63" customWidth="1"/>
    <col min="8" max="13" width="9.1796875" style="4" customWidth="1"/>
    <col min="14" max="16384" width="9.1796875" style="4"/>
  </cols>
  <sheetData>
    <row r="3" spans="2:13" ht="15" customHeight="1"/>
    <row r="4" spans="2:13" ht="20.25" customHeight="1"/>
    <row r="5" spans="2:13" ht="3" customHeight="1"/>
    <row r="6" spans="2:13" ht="15">
      <c r="B6" s="28" t="s">
        <v>310</v>
      </c>
      <c r="C6" s="103" t="s">
        <v>332</v>
      </c>
      <c r="D6" s="103" t="s">
        <v>330</v>
      </c>
      <c r="E6" s="103" t="s">
        <v>314</v>
      </c>
      <c r="F6" s="103" t="s">
        <v>306</v>
      </c>
      <c r="G6" s="31">
        <v>2021</v>
      </c>
      <c r="H6" s="53" t="s">
        <v>299</v>
      </c>
      <c r="I6" s="53" t="s">
        <v>297</v>
      </c>
      <c r="J6" s="53" t="s">
        <v>89</v>
      </c>
      <c r="K6" s="53" t="s">
        <v>90</v>
      </c>
      <c r="L6" s="31">
        <v>2020</v>
      </c>
      <c r="M6" s="53" t="s">
        <v>315</v>
      </c>
    </row>
    <row r="7" spans="2:13" ht="5.15" customHeight="1">
      <c r="B7" s="43"/>
      <c r="C7" s="43"/>
      <c r="D7" s="43"/>
      <c r="E7" s="43"/>
      <c r="F7" s="43"/>
      <c r="G7" s="94"/>
      <c r="H7" s="43"/>
      <c r="I7" s="43"/>
      <c r="J7" s="43"/>
      <c r="K7" s="43"/>
      <c r="L7" s="43"/>
      <c r="M7" s="43"/>
    </row>
    <row r="8" spans="2:13">
      <c r="B8" s="75" t="s">
        <v>96</v>
      </c>
      <c r="C8" s="75">
        <v>4883.2096125999997</v>
      </c>
      <c r="D8" s="75">
        <v>4305.3763044899997</v>
      </c>
      <c r="E8" s="75">
        <v>4167.960973350011</v>
      </c>
      <c r="F8" s="95">
        <v>3893.1079409036197</v>
      </c>
      <c r="G8" s="95">
        <v>16228.301984697857</v>
      </c>
      <c r="H8" s="75">
        <v>4401.4440078108464</v>
      </c>
      <c r="I8" s="75">
        <v>3900.1479284275738</v>
      </c>
      <c r="J8" s="22">
        <v>3961.5987071134164</v>
      </c>
      <c r="K8" s="22">
        <v>3965.1113413460198</v>
      </c>
      <c r="L8" s="22">
        <v>16278</v>
      </c>
      <c r="M8" s="22">
        <v>4282</v>
      </c>
    </row>
    <row r="9" spans="2:13">
      <c r="B9" s="75" t="s">
        <v>99</v>
      </c>
      <c r="C9" s="75">
        <v>1089.8170490657683</v>
      </c>
      <c r="D9" s="75">
        <v>1011.1032700978707</v>
      </c>
      <c r="E9" s="75">
        <v>1093.6762938126501</v>
      </c>
      <c r="F9" s="95">
        <v>1052.2574586889139</v>
      </c>
      <c r="G9" s="95">
        <v>4290.9722094708886</v>
      </c>
      <c r="H9" s="75">
        <v>1178.206903942264</v>
      </c>
      <c r="I9" s="75">
        <v>958.37884212381675</v>
      </c>
      <c r="J9" s="22">
        <v>1092.5104785258391</v>
      </c>
      <c r="K9" s="22">
        <v>1061.8759848789687</v>
      </c>
      <c r="L9" s="22">
        <v>4358</v>
      </c>
      <c r="M9" s="22">
        <v>1175</v>
      </c>
    </row>
    <row r="10" spans="2:13">
      <c r="B10" s="75" t="s">
        <v>289</v>
      </c>
      <c r="C10" s="96">
        <v>0.22317638101255083</v>
      </c>
      <c r="D10" s="96">
        <v>0.23484666579397698</v>
      </c>
      <c r="E10" s="96">
        <v>0.26240080000883609</v>
      </c>
      <c r="F10" s="96">
        <v>0.27028725498031708</v>
      </c>
      <c r="G10" s="96">
        <v>0.26441288888492293</v>
      </c>
      <c r="H10" s="96">
        <v>0.26768644605075204</v>
      </c>
      <c r="I10" s="96">
        <v>0.24572884406212953</v>
      </c>
      <c r="J10" s="96">
        <v>0.27577515020997345</v>
      </c>
      <c r="K10" s="96">
        <v>0.26780483408027028</v>
      </c>
      <c r="L10" s="96">
        <v>0.26772330753163781</v>
      </c>
      <c r="M10" s="96">
        <v>0.27440448388603456</v>
      </c>
    </row>
    <row r="11" spans="2:13">
      <c r="B11" s="75" t="s">
        <v>290</v>
      </c>
      <c r="C11" s="75">
        <v>-829.60733282887463</v>
      </c>
      <c r="D11" s="75">
        <v>-797.23681679000026</v>
      </c>
      <c r="E11" s="75">
        <v>-803.95427337181297</v>
      </c>
      <c r="F11" s="95">
        <v>-758.52621202892533</v>
      </c>
      <c r="G11" s="95">
        <v>-3048.5318127488686</v>
      </c>
      <c r="H11" s="95">
        <v>-844.55154243582763</v>
      </c>
      <c r="I11" s="95">
        <v>-748.96286087566057</v>
      </c>
      <c r="J11" s="95">
        <v>-719.78933038851255</v>
      </c>
      <c r="K11" s="95">
        <v>-735.22807904886781</v>
      </c>
      <c r="L11" s="95">
        <v>-3290</v>
      </c>
      <c r="M11" s="95">
        <v>-881</v>
      </c>
    </row>
    <row r="12" spans="2:13">
      <c r="B12" s="75" t="s">
        <v>291</v>
      </c>
      <c r="C12" s="96">
        <v>0.16988976485634852</v>
      </c>
      <c r="D12" s="96">
        <v>0.18517238921916682</v>
      </c>
      <c r="E12" s="96">
        <v>0.19288910777051552</v>
      </c>
      <c r="F12" s="96">
        <v>0.19483821757402023</v>
      </c>
      <c r="G12" s="96">
        <v>0.18785279049055278</v>
      </c>
      <c r="H12" s="96">
        <v>0.19188056031999454</v>
      </c>
      <c r="I12" s="96">
        <v>0.1920344752609475</v>
      </c>
      <c r="J12" s="96">
        <v>0.18169163098121582</v>
      </c>
      <c r="K12" s="96">
        <v>0.18542432122455432</v>
      </c>
      <c r="L12" s="96">
        <v>0.20211328172994225</v>
      </c>
      <c r="M12" s="96">
        <v>0.2057449789817842</v>
      </c>
    </row>
    <row r="13" spans="2:13">
      <c r="B13" s="75" t="s">
        <v>292</v>
      </c>
      <c r="C13" s="75">
        <v>296.79119650689296</v>
      </c>
      <c r="D13" s="75">
        <v>256.60626091787043</v>
      </c>
      <c r="E13" s="75">
        <v>325.49899503083708</v>
      </c>
      <c r="F13" s="95">
        <v>320.65697142998806</v>
      </c>
      <c r="G13" s="95">
        <v>1426.9389277817727</v>
      </c>
      <c r="H13" s="95">
        <v>368.17339650594988</v>
      </c>
      <c r="I13" s="95">
        <v>274.23070395239739</v>
      </c>
      <c r="J13" s="95">
        <v>417.00589327074255</v>
      </c>
      <c r="K13" s="95">
        <v>367.52893405268276</v>
      </c>
      <c r="L13" s="95">
        <v>1298</v>
      </c>
      <c r="M13" s="95">
        <v>349</v>
      </c>
    </row>
    <row r="14" spans="2:13">
      <c r="B14" s="75" t="s">
        <v>293</v>
      </c>
      <c r="C14" s="96">
        <v>6.0777894059900993E-2</v>
      </c>
      <c r="D14" s="96">
        <v>5.9601354857242182E-2</v>
      </c>
      <c r="E14" s="96">
        <v>7.8095499720866213E-2</v>
      </c>
      <c r="F14" s="96">
        <v>8.2365291766238871E-2</v>
      </c>
      <c r="G14" s="96">
        <v>8.792903466593581E-2</v>
      </c>
      <c r="H14" s="96">
        <v>8.3648319926957079E-2</v>
      </c>
      <c r="I14" s="96">
        <v>7.0312898122035908E-2</v>
      </c>
      <c r="J14" s="96">
        <v>0.10526202275913761</v>
      </c>
      <c r="K14" s="96">
        <v>9.2690697035488351E-2</v>
      </c>
      <c r="L14" s="96">
        <v>7.9739525740262926E-2</v>
      </c>
      <c r="M14" s="96">
        <v>8.1503970107426438E-2</v>
      </c>
    </row>
    <row r="15" spans="2:13" s="60" customFormat="1" ht="3.75" customHeight="1">
      <c r="B15" s="8"/>
      <c r="C15" s="8" t="e">
        <v>#REF!</v>
      </c>
      <c r="D15" s="8"/>
      <c r="E15" s="8"/>
      <c r="F15" s="8"/>
      <c r="G15" s="97"/>
      <c r="H15" s="8"/>
      <c r="I15" s="8"/>
      <c r="J15" s="51"/>
    </row>
    <row r="16" spans="2:13" ht="21">
      <c r="B16" s="52" t="s">
        <v>294</v>
      </c>
      <c r="C16" s="52"/>
      <c r="D16" s="52"/>
      <c r="E16" s="52"/>
      <c r="F16" s="52"/>
      <c r="G16" s="98"/>
    </row>
    <row r="17" spans="2:7" ht="21">
      <c r="B17" s="52" t="s">
        <v>295</v>
      </c>
      <c r="C17" s="52"/>
      <c r="D17" s="52"/>
      <c r="E17" s="52"/>
      <c r="F17" s="52"/>
      <c r="G17" s="98"/>
    </row>
    <row r="18" spans="2:7">
      <c r="B18" s="57" t="s">
        <v>300</v>
      </c>
      <c r="C18" s="57"/>
      <c r="D18" s="57"/>
      <c r="E18" s="57"/>
      <c r="F18" s="57"/>
      <c r="G18" s="9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Q64"/>
  <sheetViews>
    <sheetView showGridLines="0"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5" width="10.453125" style="2" customWidth="1"/>
    <col min="16" max="16384" width="9.1796875" style="2"/>
  </cols>
  <sheetData>
    <row r="1" spans="2:17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7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7" ht="15">
      <c r="B6" s="28" t="s">
        <v>366</v>
      </c>
      <c r="C6" s="133" t="s">
        <v>374</v>
      </c>
      <c r="D6" s="133" t="s">
        <v>373</v>
      </c>
      <c r="E6" s="133" t="s">
        <v>372</v>
      </c>
      <c r="F6" s="133">
        <v>2024</v>
      </c>
      <c r="G6" s="133" t="s">
        <v>369</v>
      </c>
      <c r="H6" s="133" t="s">
        <v>368</v>
      </c>
      <c r="I6" s="133" t="s">
        <v>367</v>
      </c>
      <c r="J6" s="133" t="s">
        <v>354</v>
      </c>
      <c r="K6" s="143">
        <v>2023</v>
      </c>
      <c r="L6" s="133" t="s">
        <v>344</v>
      </c>
      <c r="M6" s="133" t="s">
        <v>340</v>
      </c>
      <c r="N6" s="133" t="s">
        <v>339</v>
      </c>
      <c r="O6" s="133" t="s">
        <v>337</v>
      </c>
    </row>
    <row r="7" spans="2:17">
      <c r="B7" s="17" t="s">
        <v>95</v>
      </c>
      <c r="C7" s="91">
        <v>4912.9020179599993</v>
      </c>
      <c r="D7" s="91">
        <v>5066.1080716320002</v>
      </c>
      <c r="E7" s="91">
        <v>5091.8810877079995</v>
      </c>
      <c r="F7" s="144">
        <v>20047.776610959998</v>
      </c>
      <c r="G7" s="91">
        <v>5584.6600454499967</v>
      </c>
      <c r="H7" s="91">
        <v>4808.6264302200016</v>
      </c>
      <c r="I7" s="91">
        <v>4787.2612339899997</v>
      </c>
      <c r="J7" s="91">
        <v>4867.2289013</v>
      </c>
      <c r="K7" s="144">
        <v>19160.440304994998</v>
      </c>
      <c r="L7" s="91">
        <v>5254.2158321300012</v>
      </c>
      <c r="M7" s="91">
        <v>4721.521314260036</v>
      </c>
      <c r="N7" s="91">
        <v>4687.8147909549598</v>
      </c>
      <c r="O7" s="91">
        <v>4496.3864687100013</v>
      </c>
      <c r="Q7" s="17"/>
    </row>
    <row r="8" spans="2:17">
      <c r="B8" s="17" t="s">
        <v>96</v>
      </c>
      <c r="C8" s="91">
        <v>4555.9718221400008</v>
      </c>
      <c r="D8" s="91">
        <v>4675.8491579119991</v>
      </c>
      <c r="E8" s="91">
        <v>4766.9595603080006</v>
      </c>
      <c r="F8" s="144">
        <v>18789.630508449998</v>
      </c>
      <c r="G8" s="91">
        <v>5220.4586572500011</v>
      </c>
      <c r="H8" s="91">
        <v>4493.7887551899885</v>
      </c>
      <c r="I8" s="91">
        <v>4489.4146407900107</v>
      </c>
      <c r="J8" s="91">
        <v>4585.9684552199997</v>
      </c>
      <c r="K8" s="144">
        <v>17793.437871914997</v>
      </c>
      <c r="L8" s="91">
        <v>4884.0364799499985</v>
      </c>
      <c r="M8" s="91">
        <v>4371.3375837000485</v>
      </c>
      <c r="N8" s="91">
        <v>4380.9663587749501</v>
      </c>
      <c r="O8" s="91">
        <v>4157.0974494900001</v>
      </c>
      <c r="Q8" s="17"/>
    </row>
    <row r="9" spans="2:17">
      <c r="B9" s="19" t="s">
        <v>97</v>
      </c>
      <c r="C9" s="20">
        <v>-3306.9696687145997</v>
      </c>
      <c r="D9" s="20">
        <v>-3405.5347328785992</v>
      </c>
      <c r="E9" s="20">
        <v>-3461.7471790156001</v>
      </c>
      <c r="F9" s="145">
        <v>-13647.194957616401</v>
      </c>
      <c r="G9" s="20">
        <v>-3811.1868609760008</v>
      </c>
      <c r="H9" s="20">
        <v>-3253.0569667589994</v>
      </c>
      <c r="I9" s="20">
        <v>-3233.2193420613003</v>
      </c>
      <c r="J9" s="20">
        <v>-3349.7317878200997</v>
      </c>
      <c r="K9" s="145">
        <v>-13126.661000891854</v>
      </c>
      <c r="L9" s="20">
        <v>-3577.7519964810995</v>
      </c>
      <c r="M9" s="20">
        <v>-3216.3090835741705</v>
      </c>
      <c r="N9" s="20">
        <v>-3236.4393770596403</v>
      </c>
      <c r="O9" s="20">
        <v>-3096.1605437769404</v>
      </c>
      <c r="Q9" s="19"/>
    </row>
    <row r="10" spans="2:17">
      <c r="B10" s="19" t="s">
        <v>98</v>
      </c>
      <c r="C10" s="20">
        <v>-8.6727996399999974</v>
      </c>
      <c r="D10" s="20">
        <v>-8.7119274900000025</v>
      </c>
      <c r="E10" s="20">
        <v>-8.66316022</v>
      </c>
      <c r="F10" s="145">
        <v>-35.211766330000003</v>
      </c>
      <c r="G10" s="20">
        <v>-8.774295280000004</v>
      </c>
      <c r="H10" s="20">
        <v>-8.9106622399999935</v>
      </c>
      <c r="I10" s="20">
        <v>-8.7263082600000068</v>
      </c>
      <c r="J10" s="20">
        <v>-8.8005005499999989</v>
      </c>
      <c r="K10" s="145">
        <v>-32.934468750000008</v>
      </c>
      <c r="L10" s="20">
        <v>-8.5928702700000095</v>
      </c>
      <c r="M10" s="20">
        <v>-8.6516994599999979</v>
      </c>
      <c r="N10" s="20">
        <v>-7.7597029999999991</v>
      </c>
      <c r="O10" s="20">
        <v>-7.9301960200000012</v>
      </c>
      <c r="Q10" s="19"/>
    </row>
    <row r="11" spans="2:17">
      <c r="B11" s="17" t="s">
        <v>99</v>
      </c>
      <c r="C11" s="91">
        <v>1240.3293537854011</v>
      </c>
      <c r="D11" s="91">
        <v>1261.6024975433997</v>
      </c>
      <c r="E11" s="91">
        <v>1296.5492210724005</v>
      </c>
      <c r="F11" s="144">
        <v>5107.2237845035997</v>
      </c>
      <c r="G11" s="91">
        <v>1400.4975009940003</v>
      </c>
      <c r="H11" s="91">
        <v>1231.8211261909892</v>
      </c>
      <c r="I11" s="91">
        <v>1247.4689904687104</v>
      </c>
      <c r="J11" s="91">
        <v>1227.4361668499</v>
      </c>
      <c r="K11" s="144">
        <v>4633.8424022731433</v>
      </c>
      <c r="L11" s="91">
        <v>1297.6916131988989</v>
      </c>
      <c r="M11" s="91">
        <v>1146.3768006658781</v>
      </c>
      <c r="N11" s="91">
        <v>1136.7672787153099</v>
      </c>
      <c r="O11" s="91">
        <v>1053.0067096930597</v>
      </c>
      <c r="Q11" s="17"/>
    </row>
    <row r="12" spans="2:17">
      <c r="B12" s="19" t="s">
        <v>100</v>
      </c>
      <c r="C12" s="20">
        <v>-929.8111702399998</v>
      </c>
      <c r="D12" s="20">
        <v>-944.96758215000102</v>
      </c>
      <c r="E12" s="20">
        <v>-947.21151176999899</v>
      </c>
      <c r="F12" s="145">
        <v>-3740.8950887599995</v>
      </c>
      <c r="G12" s="20">
        <v>-971.75248979999958</v>
      </c>
      <c r="H12" s="20">
        <v>-910.46562321999988</v>
      </c>
      <c r="I12" s="20">
        <v>-916.59872280000013</v>
      </c>
      <c r="J12" s="20">
        <v>-942.07825293999997</v>
      </c>
      <c r="K12" s="145">
        <v>-3710.1691046833116</v>
      </c>
      <c r="L12" s="20">
        <v>-999.32925528477926</v>
      </c>
      <c r="M12" s="20">
        <v>-897.38287431653146</v>
      </c>
      <c r="N12" s="20">
        <v>-936.72824494999998</v>
      </c>
      <c r="O12" s="20">
        <v>-875.91211654999995</v>
      </c>
      <c r="Q12" s="19"/>
    </row>
    <row r="13" spans="2:17">
      <c r="B13" s="19" t="s">
        <v>101</v>
      </c>
      <c r="C13" s="20">
        <v>-151.17016480000004</v>
      </c>
      <c r="D13" s="20">
        <v>-148.06921343000002</v>
      </c>
      <c r="E13" s="20">
        <v>-189.38964684000001</v>
      </c>
      <c r="F13" s="145">
        <v>-654.29813740000009</v>
      </c>
      <c r="G13" s="20">
        <v>-166.56604385000003</v>
      </c>
      <c r="H13" s="20">
        <v>-159.33601222999991</v>
      </c>
      <c r="I13" s="20">
        <v>-175.44180743000004</v>
      </c>
      <c r="J13" s="20">
        <v>-152.95427389000002</v>
      </c>
      <c r="K13" s="145">
        <v>-574.69414969797504</v>
      </c>
      <c r="L13" s="20">
        <v>-153.48882599797503</v>
      </c>
      <c r="M13" s="20">
        <v>-155.67759209000002</v>
      </c>
      <c r="N13" s="20">
        <v>-133.58811517000001</v>
      </c>
      <c r="O13" s="20">
        <v>-130.84001620000001</v>
      </c>
      <c r="Q13" s="19"/>
    </row>
    <row r="14" spans="2:17">
      <c r="B14" s="17" t="s">
        <v>102</v>
      </c>
      <c r="C14" s="21">
        <v>-1080.9813350399997</v>
      </c>
      <c r="D14" s="21">
        <v>-1093.0367955800011</v>
      </c>
      <c r="E14" s="21">
        <v>-1136.6011586099989</v>
      </c>
      <c r="F14" s="146">
        <v>-4395.1932261599995</v>
      </c>
      <c r="G14" s="21">
        <v>-1138.3185336499996</v>
      </c>
      <c r="H14" s="21">
        <v>-1069.8016354499998</v>
      </c>
      <c r="I14" s="21">
        <v>-1092.0405302300001</v>
      </c>
      <c r="J14" s="21">
        <v>-1095.0325268300001</v>
      </c>
      <c r="K14" s="146">
        <v>-4284.8632543812864</v>
      </c>
      <c r="L14" s="21">
        <v>-1152.8180812827543</v>
      </c>
      <c r="M14" s="21">
        <v>-1053.0604664065315</v>
      </c>
      <c r="N14" s="21">
        <v>-1070.3163601199999</v>
      </c>
      <c r="O14" s="21">
        <v>-1006.75213275</v>
      </c>
      <c r="Q14" s="17"/>
    </row>
    <row r="15" spans="2:17" ht="15">
      <c r="B15" s="19" t="s">
        <v>158</v>
      </c>
      <c r="C15" s="20">
        <v>17.003028890000003</v>
      </c>
      <c r="D15" s="20">
        <v>19.222808899999997</v>
      </c>
      <c r="E15" s="20">
        <v>17.269897700000001</v>
      </c>
      <c r="F15" s="145">
        <v>64.174044049999992</v>
      </c>
      <c r="G15" s="20">
        <v>14.917742239999995</v>
      </c>
      <c r="H15" s="20">
        <v>16.930669850000001</v>
      </c>
      <c r="I15" s="20">
        <v>16.034182419999997</v>
      </c>
      <c r="J15" s="20">
        <v>16.291449539999999</v>
      </c>
      <c r="K15" s="145">
        <v>767.62308956000027</v>
      </c>
      <c r="L15" s="20">
        <v>14.755236230000101</v>
      </c>
      <c r="M15" s="20">
        <v>816.74765826000009</v>
      </c>
      <c r="N15" s="20">
        <v>-26.453108089999976</v>
      </c>
      <c r="O15" s="20">
        <v>-37.426696840000027</v>
      </c>
      <c r="Q15" s="19"/>
    </row>
    <row r="16" spans="2:17">
      <c r="B16" s="19" t="s">
        <v>103</v>
      </c>
      <c r="C16" s="20">
        <v>-86.534653928049707</v>
      </c>
      <c r="D16" s="20">
        <v>-2.8261256205630114</v>
      </c>
      <c r="E16" s="20">
        <v>-102.99373256447169</v>
      </c>
      <c r="F16" s="145">
        <v>-921.01445973617695</v>
      </c>
      <c r="G16" s="20">
        <v>-589.08146076621597</v>
      </c>
      <c r="H16" s="20">
        <v>-55.647160896314958</v>
      </c>
      <c r="I16" s="20">
        <v>-58.451539093646019</v>
      </c>
      <c r="J16" s="20">
        <v>-217.83429898</v>
      </c>
      <c r="K16" s="145">
        <v>-134.02212174087094</v>
      </c>
      <c r="L16" s="20">
        <v>-98.128434843125035</v>
      </c>
      <c r="M16" s="20">
        <v>-57.612911360714897</v>
      </c>
      <c r="N16" s="20">
        <v>74.525114745600192</v>
      </c>
      <c r="O16" s="20">
        <v>-52.805890282631196</v>
      </c>
      <c r="Q16" s="19"/>
    </row>
    <row r="17" spans="2:17">
      <c r="B17" s="17" t="s">
        <v>104</v>
      </c>
      <c r="C17" s="21">
        <v>-1150.5129600780494</v>
      </c>
      <c r="D17" s="21">
        <v>-1076.6401123005642</v>
      </c>
      <c r="E17" s="21">
        <v>-1222.3249934744706</v>
      </c>
      <c r="F17" s="146">
        <v>-5252.0336418461757</v>
      </c>
      <c r="G17" s="21">
        <v>-1712.4822521762155</v>
      </c>
      <c r="H17" s="21">
        <v>-1108.5181264963148</v>
      </c>
      <c r="I17" s="21">
        <v>-1134.4578869036461</v>
      </c>
      <c r="J17" s="21">
        <v>-1296.5753762700001</v>
      </c>
      <c r="K17" s="146">
        <v>-3651.262286562157</v>
      </c>
      <c r="L17" s="21">
        <v>-1236.1912798958792</v>
      </c>
      <c r="M17" s="21">
        <v>-293.92571950724636</v>
      </c>
      <c r="N17" s="21">
        <v>-1022.2443534643996</v>
      </c>
      <c r="O17" s="21">
        <v>-1096.9847198726313</v>
      </c>
      <c r="Q17" s="17"/>
    </row>
    <row r="18" spans="2:17">
      <c r="B18" s="19" t="s">
        <v>105</v>
      </c>
      <c r="C18" s="22">
        <v>-165.16482056000009</v>
      </c>
      <c r="D18" s="22">
        <v>-166.18641904999984</v>
      </c>
      <c r="E18" s="22">
        <v>-165.59261435000016</v>
      </c>
      <c r="F18" s="147">
        <v>-677.77966531999698</v>
      </c>
      <c r="G18" s="22">
        <v>-171.91212200999706</v>
      </c>
      <c r="H18" s="22">
        <v>-171.2952709699999</v>
      </c>
      <c r="I18" s="22">
        <v>-168.70312929000028</v>
      </c>
      <c r="J18" s="22">
        <v>-165.86914304999979</v>
      </c>
      <c r="K18" s="147">
        <v>-641.58090823999953</v>
      </c>
      <c r="L18" s="22">
        <v>-164.36064298000002</v>
      </c>
      <c r="M18" s="22">
        <v>-160.49185569999997</v>
      </c>
      <c r="N18" s="22">
        <v>-159.89764557000029</v>
      </c>
      <c r="O18" s="22">
        <v>-156.69937329999962</v>
      </c>
      <c r="Q18" s="19"/>
    </row>
    <row r="19" spans="2:17">
      <c r="B19" s="17" t="s">
        <v>3</v>
      </c>
      <c r="C19" s="21">
        <v>-75.348426852648487</v>
      </c>
      <c r="D19" s="21">
        <v>18.775966192835739</v>
      </c>
      <c r="E19" s="21">
        <v>-91.368386752070222</v>
      </c>
      <c r="F19" s="146">
        <v>-822.5895226625737</v>
      </c>
      <c r="G19" s="21">
        <v>-483.89687319221224</v>
      </c>
      <c r="H19" s="21">
        <v>-47.992271275325578</v>
      </c>
      <c r="I19" s="21">
        <v>-55.692025724935945</v>
      </c>
      <c r="J19" s="21">
        <v>-235.00835247009988</v>
      </c>
      <c r="K19" s="146">
        <v>340.99920747098679</v>
      </c>
      <c r="L19" s="21">
        <v>-102.86030967698031</v>
      </c>
      <c r="M19" s="21">
        <v>691.95922545863175</v>
      </c>
      <c r="N19" s="21">
        <v>-45.374720319090045</v>
      </c>
      <c r="O19" s="21">
        <v>-200.6773834795712</v>
      </c>
      <c r="Q19" s="17"/>
    </row>
    <row r="20" spans="2:17">
      <c r="B20" s="19" t="s">
        <v>106</v>
      </c>
      <c r="C20" s="22">
        <v>126.57530197</v>
      </c>
      <c r="D20" s="22">
        <v>116.90092833000001</v>
      </c>
      <c r="E20" s="22">
        <v>58.794198949999995</v>
      </c>
      <c r="F20" s="147">
        <v>237.67572638000001</v>
      </c>
      <c r="G20" s="22">
        <v>55.731239570000042</v>
      </c>
      <c r="H20" s="22">
        <v>55.518294779999962</v>
      </c>
      <c r="I20" s="22">
        <v>47.758450150000016</v>
      </c>
      <c r="J20" s="22">
        <v>78.667741879999994</v>
      </c>
      <c r="K20" s="147">
        <v>633.45356789999994</v>
      </c>
      <c r="L20" s="22">
        <v>215.73993597</v>
      </c>
      <c r="M20" s="22">
        <v>245.43168706</v>
      </c>
      <c r="N20" s="22">
        <v>80.390611649999997</v>
      </c>
      <c r="O20" s="22">
        <v>91.891333220000007</v>
      </c>
      <c r="Q20" s="19"/>
    </row>
    <row r="21" spans="2:17">
      <c r="B21" s="19" t="s">
        <v>107</v>
      </c>
      <c r="C21" s="22">
        <v>-318.97561424000492</v>
      </c>
      <c r="D21" s="22">
        <v>-294.91281880000003</v>
      </c>
      <c r="E21" s="22">
        <v>-249.14709141</v>
      </c>
      <c r="F21" s="147">
        <v>-991.27964399999485</v>
      </c>
      <c r="G21" s="22">
        <v>-246.29071366999577</v>
      </c>
      <c r="H21" s="22">
        <v>-244.36430620999906</v>
      </c>
      <c r="I21" s="22">
        <v>-246.36519360999998</v>
      </c>
      <c r="J21" s="22">
        <v>-254.25943051000002</v>
      </c>
      <c r="K21" s="147">
        <v>-1186.57805768</v>
      </c>
      <c r="L21" s="22">
        <v>-266.46233014000001</v>
      </c>
      <c r="M21" s="22">
        <v>-301.01790591000002</v>
      </c>
      <c r="N21" s="22">
        <v>-306.16439551999997</v>
      </c>
      <c r="O21" s="22">
        <v>-312.93342611000003</v>
      </c>
      <c r="Q21" s="19"/>
    </row>
    <row r="22" spans="2:17">
      <c r="B22" s="17" t="s">
        <v>108</v>
      </c>
      <c r="C22" s="21">
        <v>-192.40031227000492</v>
      </c>
      <c r="D22" s="21">
        <v>-178.01189047000003</v>
      </c>
      <c r="E22" s="21">
        <v>-190.35289246000002</v>
      </c>
      <c r="F22" s="146">
        <v>-753.60391761999483</v>
      </c>
      <c r="G22" s="21">
        <v>-190.55947409999573</v>
      </c>
      <c r="H22" s="21">
        <v>-188.84601142999909</v>
      </c>
      <c r="I22" s="21">
        <v>-198.60674345999996</v>
      </c>
      <c r="J22" s="21">
        <v>-175.59168863000002</v>
      </c>
      <c r="K22" s="146">
        <v>-553.12448978000009</v>
      </c>
      <c r="L22" s="21">
        <v>-50.722394170000001</v>
      </c>
      <c r="M22" s="21">
        <v>-55.586218850000023</v>
      </c>
      <c r="N22" s="21">
        <v>-225.77378386999999</v>
      </c>
      <c r="O22" s="21">
        <v>-221.04209289000002</v>
      </c>
      <c r="Q22" s="17"/>
    </row>
    <row r="23" spans="2:17">
      <c r="B23" s="17" t="s">
        <v>109</v>
      </c>
      <c r="C23" s="21">
        <v>-267.74873912265343</v>
      </c>
      <c r="D23" s="21">
        <v>-159.23592427716429</v>
      </c>
      <c r="E23" s="21">
        <v>-281.72127921207027</v>
      </c>
      <c r="F23" s="146">
        <v>-1576.1934402825686</v>
      </c>
      <c r="G23" s="21">
        <v>-674.45634729220797</v>
      </c>
      <c r="H23" s="21">
        <v>-236.83828270532467</v>
      </c>
      <c r="I23" s="21">
        <v>-254.29876918493591</v>
      </c>
      <c r="J23" s="21">
        <v>-410.60004110009993</v>
      </c>
      <c r="K23" s="146">
        <v>-212.1252823090133</v>
      </c>
      <c r="L23" s="21">
        <v>-153.58270384698031</v>
      </c>
      <c r="M23" s="21">
        <v>636.37300660863173</v>
      </c>
      <c r="N23" s="21">
        <v>-271.14850418909003</v>
      </c>
      <c r="O23" s="21">
        <v>-421.71947636957123</v>
      </c>
      <c r="Q23" s="17"/>
    </row>
    <row r="24" spans="2:17">
      <c r="B24" s="19" t="s">
        <v>110</v>
      </c>
      <c r="C24" s="22">
        <v>414.03673467092494</v>
      </c>
      <c r="D24" s="22">
        <v>-10.007308255197991</v>
      </c>
      <c r="E24" s="22">
        <v>187.47786087423199</v>
      </c>
      <c r="F24" s="147">
        <v>-7.2510379598326011</v>
      </c>
      <c r="G24" s="22">
        <v>-7.0287664697441992</v>
      </c>
      <c r="H24" s="22">
        <v>-0.91269051624400088</v>
      </c>
      <c r="I24" s="22">
        <v>-7.6802797258559989</v>
      </c>
      <c r="J24" s="22">
        <v>8.3706987520115987</v>
      </c>
      <c r="K24" s="147">
        <v>371.24735105210931</v>
      </c>
      <c r="L24" s="22">
        <v>56.449145169698959</v>
      </c>
      <c r="M24" s="22">
        <v>172.40897559739906</v>
      </c>
      <c r="N24" s="22">
        <v>26.457823136401306</v>
      </c>
      <c r="O24" s="22">
        <v>115.89484545994898</v>
      </c>
      <c r="Q24" s="19"/>
    </row>
    <row r="25" spans="2:17">
      <c r="B25" s="19" t="s">
        <v>111</v>
      </c>
      <c r="C25" s="22">
        <v>146.28799554827151</v>
      </c>
      <c r="D25" s="22">
        <v>-169.24323253236227</v>
      </c>
      <c r="E25" s="22">
        <v>-94.243418337838278</v>
      </c>
      <c r="F25" s="147">
        <v>-1583.4444782424011</v>
      </c>
      <c r="G25" s="22">
        <v>-681.48511376195222</v>
      </c>
      <c r="H25" s="22">
        <v>-237.75097322156867</v>
      </c>
      <c r="I25" s="22">
        <v>-261.9790489107919</v>
      </c>
      <c r="J25" s="22">
        <v>-402.22934234808832</v>
      </c>
      <c r="K25" s="147">
        <v>159.12206874309601</v>
      </c>
      <c r="L25" s="22">
        <v>-97.133558677281343</v>
      </c>
      <c r="M25" s="22">
        <v>808.78198220603076</v>
      </c>
      <c r="N25" s="22">
        <v>-244.69068105268872</v>
      </c>
      <c r="O25" s="22">
        <v>-305.82463090962221</v>
      </c>
      <c r="Q25" s="19"/>
    </row>
    <row r="26" spans="2:17">
      <c r="B26" s="19" t="s">
        <v>112</v>
      </c>
      <c r="C26" s="22">
        <v>-8.2817340382419928</v>
      </c>
      <c r="D26" s="22">
        <v>-40.683576957633605</v>
      </c>
      <c r="E26" s="22">
        <v>-75.425347793242395</v>
      </c>
      <c r="F26" s="147">
        <v>-738.48467488885296</v>
      </c>
      <c r="G26" s="22">
        <v>-367.05774498845398</v>
      </c>
      <c r="H26" s="22">
        <v>-57.989903667981991</v>
      </c>
      <c r="I26" s="22">
        <v>-60.023616088775015</v>
      </c>
      <c r="J26" s="22">
        <v>-253.41341014364198</v>
      </c>
      <c r="K26" s="147">
        <v>-2200.461575330467</v>
      </c>
      <c r="L26" s="22">
        <v>-210.00974946099694</v>
      </c>
      <c r="M26" s="22">
        <v>-2087.6850049602976</v>
      </c>
      <c r="N26" s="22">
        <v>-28.593650777671485</v>
      </c>
      <c r="O26" s="22">
        <v>123.70825266674449</v>
      </c>
      <c r="Q26" s="19"/>
    </row>
    <row r="27" spans="2:17">
      <c r="B27" s="17" t="s">
        <v>326</v>
      </c>
      <c r="C27" s="22">
        <v>138.0062615100295</v>
      </c>
      <c r="D27" s="22">
        <v>-209.92680948999589</v>
      </c>
      <c r="E27" s="22">
        <v>-169.66876613108067</v>
      </c>
      <c r="F27" s="146">
        <v>-2321.9291531312542</v>
      </c>
      <c r="G27" s="21">
        <v>-1048.5428587504061</v>
      </c>
      <c r="H27" s="21">
        <v>-295.74087688955069</v>
      </c>
      <c r="I27" s="21">
        <v>-322.00266499956695</v>
      </c>
      <c r="J27" s="22">
        <v>-655.64275249173033</v>
      </c>
      <c r="K27" s="146">
        <v>-2041.339506587371</v>
      </c>
      <c r="L27" s="21">
        <v>-307.14330813827826</v>
      </c>
      <c r="M27" s="21">
        <v>-1278.9030227542669</v>
      </c>
      <c r="N27" s="21">
        <v>-273.2843318303602</v>
      </c>
      <c r="O27" s="22">
        <v>-182.11637824287772</v>
      </c>
      <c r="Q27" s="17"/>
    </row>
    <row r="28" spans="2:17" ht="15">
      <c r="B28" s="17" t="s">
        <v>321</v>
      </c>
      <c r="C28" s="21">
        <v>142.77121071489967</v>
      </c>
      <c r="D28" s="21">
        <v>-170.51829546569462</v>
      </c>
      <c r="E28" s="21">
        <v>-94.99017457783772</v>
      </c>
      <c r="F28" s="146">
        <v>-1587.8125807924221</v>
      </c>
      <c r="G28" s="21">
        <v>-682.51876448865062</v>
      </c>
      <c r="H28" s="21">
        <v>-238.80146966488132</v>
      </c>
      <c r="I28" s="21">
        <v>-263.12266466413047</v>
      </c>
      <c r="J28" s="21">
        <v>-403.3696819747596</v>
      </c>
      <c r="K28" s="146">
        <v>156.67995984311034</v>
      </c>
      <c r="L28" s="21">
        <v>-99.389128980607225</v>
      </c>
      <c r="M28" s="21">
        <v>808.71884726936037</v>
      </c>
      <c r="N28" s="21">
        <v>-244.79631878602143</v>
      </c>
      <c r="O28" s="21">
        <v>-305.84239683628124</v>
      </c>
      <c r="Q28" s="17"/>
    </row>
    <row r="29" spans="2:17" ht="15">
      <c r="B29" s="19" t="s">
        <v>160</v>
      </c>
      <c r="C29" s="22">
        <v>-8.2817340382419928</v>
      </c>
      <c r="D29" s="22">
        <v>-40.683576957633605</v>
      </c>
      <c r="E29" s="22">
        <v>-75.425347793242395</v>
      </c>
      <c r="F29" s="147">
        <v>-738.48467488885296</v>
      </c>
      <c r="G29" s="22">
        <v>-367.05774498845398</v>
      </c>
      <c r="H29" s="22">
        <v>-57.989903667981991</v>
      </c>
      <c r="I29" s="22">
        <v>-60.023616088775015</v>
      </c>
      <c r="J29" s="22">
        <v>-253.41341014364198</v>
      </c>
      <c r="K29" s="147">
        <v>-2352.2880765171371</v>
      </c>
      <c r="L29" s="22">
        <v>-215.55746728687586</v>
      </c>
      <c r="M29" s="22">
        <v>-2104.1317291948658</v>
      </c>
      <c r="N29" s="22">
        <v>-101.42872186095769</v>
      </c>
      <c r="O29" s="22">
        <v>70.920445901039741</v>
      </c>
      <c r="Q29" s="19"/>
    </row>
    <row r="30" spans="2:17" ht="15">
      <c r="B30" s="17" t="s">
        <v>159</v>
      </c>
      <c r="C30" s="21">
        <v>134.48947667665766</v>
      </c>
      <c r="D30" s="21">
        <v>-211.20187242332821</v>
      </c>
      <c r="E30" s="21">
        <v>-170.4155223710801</v>
      </c>
      <c r="F30" s="146">
        <v>-2326.2972556812747</v>
      </c>
      <c r="G30" s="21">
        <v>-1049.5765094771045</v>
      </c>
      <c r="H30" s="21">
        <v>-296.79137333286332</v>
      </c>
      <c r="I30" s="21">
        <v>-323.14628075290545</v>
      </c>
      <c r="J30" s="21">
        <v>-656.78309211840156</v>
      </c>
      <c r="K30" s="146">
        <v>-2195.6081166740269</v>
      </c>
      <c r="L30" s="21">
        <v>-314.94659626748307</v>
      </c>
      <c r="M30" s="21">
        <v>-1295.4128819255054</v>
      </c>
      <c r="N30" s="21">
        <v>-346.2250406469791</v>
      </c>
      <c r="O30" s="21">
        <v>-234.92195093524151</v>
      </c>
      <c r="Q30" s="17"/>
    </row>
    <row r="31" spans="2:17">
      <c r="B31" s="19" t="s">
        <v>318</v>
      </c>
      <c r="C31" s="22">
        <v>3.5167848333333307</v>
      </c>
      <c r="D31" s="22">
        <v>1.2750629333333268</v>
      </c>
      <c r="E31" s="22">
        <v>0.74675624000000296</v>
      </c>
      <c r="F31" s="147">
        <v>4.3681025499999997</v>
      </c>
      <c r="G31" s="22">
        <v>1.0336507266666697</v>
      </c>
      <c r="H31" s="22">
        <v>1.0504964433333299</v>
      </c>
      <c r="I31" s="22">
        <v>1.14361575333334</v>
      </c>
      <c r="J31" s="22">
        <v>1.1403396266666601</v>
      </c>
      <c r="K31" s="147">
        <v>2.4421088999999907</v>
      </c>
      <c r="L31" s="22">
        <v>2.2555703033333274</v>
      </c>
      <c r="M31" s="22">
        <v>6.3134936666663005E-2</v>
      </c>
      <c r="N31" s="22">
        <v>0.105637733333332</v>
      </c>
      <c r="O31" s="22">
        <v>1.7765926666668E-2</v>
      </c>
      <c r="Q31" s="19"/>
    </row>
    <row r="32" spans="2:17">
      <c r="B32" s="19" t="s">
        <v>115</v>
      </c>
      <c r="C32" s="22">
        <v>0</v>
      </c>
      <c r="D32" s="22">
        <v>0</v>
      </c>
      <c r="E32" s="22">
        <v>0</v>
      </c>
      <c r="F32" s="147">
        <v>0</v>
      </c>
      <c r="G32" s="22">
        <v>0</v>
      </c>
      <c r="H32" s="22">
        <v>0</v>
      </c>
      <c r="I32" s="22">
        <v>0</v>
      </c>
      <c r="J32" s="22">
        <v>0</v>
      </c>
      <c r="K32" s="147">
        <v>135.90348855874191</v>
      </c>
      <c r="L32" s="22">
        <v>0</v>
      </c>
      <c r="M32" s="22">
        <v>10.280610709750988</v>
      </c>
      <c r="N32" s="22">
        <v>72.835071083286195</v>
      </c>
      <c r="O32" s="22">
        <v>52.78780676570473</v>
      </c>
      <c r="Q32" s="19"/>
    </row>
    <row r="33" spans="2:17">
      <c r="B33" s="17" t="s">
        <v>114</v>
      </c>
      <c r="C33" s="21">
        <v>3.5167848333333307</v>
      </c>
      <c r="D33" s="21">
        <v>1.2750629333333268</v>
      </c>
      <c r="E33" s="21">
        <v>0.74675624000000296</v>
      </c>
      <c r="F33" s="146">
        <v>4.3681025499999997</v>
      </c>
      <c r="G33" s="21">
        <v>1.0336507266666697</v>
      </c>
      <c r="H33" s="21">
        <v>1.0504964433333299</v>
      </c>
      <c r="I33" s="21">
        <v>1.14361575333334</v>
      </c>
      <c r="J33" s="21">
        <v>1.1403396266666601</v>
      </c>
      <c r="K33" s="146">
        <v>138.34559745874191</v>
      </c>
      <c r="L33" s="21">
        <v>2.2555703033333274</v>
      </c>
      <c r="M33" s="21">
        <v>10.34374564641765</v>
      </c>
      <c r="N33" s="21">
        <v>72.940708816619534</v>
      </c>
      <c r="O33" s="21">
        <v>52.805572692371399</v>
      </c>
      <c r="Q33" s="17"/>
    </row>
    <row r="34" spans="2:17">
      <c r="B34" s="17" t="s">
        <v>319</v>
      </c>
      <c r="C34" s="21">
        <v>98.489193347351602</v>
      </c>
      <c r="D34" s="21">
        <v>193.67431273283557</v>
      </c>
      <c r="E34" s="21">
        <v>82.887387817929934</v>
      </c>
      <c r="F34" s="146">
        <v>-109.59809101257662</v>
      </c>
      <c r="G34" s="21">
        <v>-303.21045590221519</v>
      </c>
      <c r="H34" s="21">
        <v>132.21366193467432</v>
      </c>
      <c r="I34" s="21">
        <v>121.73741182506434</v>
      </c>
      <c r="J34" s="21">
        <v>-60.338708870100092</v>
      </c>
      <c r="K34" s="146">
        <v>1015.5145844609863</v>
      </c>
      <c r="L34" s="21">
        <v>70.093203573019721</v>
      </c>
      <c r="M34" s="21">
        <v>861.10278061863175</v>
      </c>
      <c r="N34" s="21">
        <v>122.28262825091025</v>
      </c>
      <c r="O34" s="21">
        <v>-36.04781415957158</v>
      </c>
      <c r="Q34" s="17"/>
    </row>
    <row r="35" spans="2:17">
      <c r="B35" s="17" t="s">
        <v>320</v>
      </c>
      <c r="C35" s="21">
        <v>185.02384727540129</v>
      </c>
      <c r="D35" s="21">
        <v>196.50043835339858</v>
      </c>
      <c r="E35" s="21">
        <v>185.8811203824016</v>
      </c>
      <c r="F35" s="146">
        <v>811.41636872360027</v>
      </c>
      <c r="G35" s="21">
        <v>285.87100486400078</v>
      </c>
      <c r="H35" s="21">
        <v>187.86082283098926</v>
      </c>
      <c r="I35" s="21">
        <v>180.18895091871036</v>
      </c>
      <c r="J35" s="21">
        <v>157.49559010989992</v>
      </c>
      <c r="K35" s="146">
        <v>1149.5367062018572</v>
      </c>
      <c r="L35" s="21">
        <v>168.22163841614474</v>
      </c>
      <c r="M35" s="21">
        <v>918.71569197934662</v>
      </c>
      <c r="N35" s="21">
        <v>47.757513505310058</v>
      </c>
      <c r="O35" s="21">
        <v>16.758076123059617</v>
      </c>
      <c r="Q35" s="17"/>
    </row>
    <row r="36" spans="2:17" ht="15">
      <c r="B36" s="17" t="s">
        <v>335</v>
      </c>
      <c r="C36" s="21">
        <v>185.02384727540129</v>
      </c>
      <c r="D36" s="21">
        <v>196.50043835339858</v>
      </c>
      <c r="E36" s="21">
        <v>185.8811203824016</v>
      </c>
      <c r="F36" s="146">
        <v>811.41636872360027</v>
      </c>
      <c r="G36" s="21">
        <v>285.87100486400078</v>
      </c>
      <c r="H36" s="21">
        <v>187.86082283098926</v>
      </c>
      <c r="I36" s="21">
        <v>180.18895091871036</v>
      </c>
      <c r="J36" s="21">
        <v>157.49559010989992</v>
      </c>
      <c r="K36" s="146">
        <v>432.59853366185666</v>
      </c>
      <c r="L36" s="21">
        <v>168.22163841614446</v>
      </c>
      <c r="M36" s="21">
        <v>114.37924370935109</v>
      </c>
      <c r="N36" s="21">
        <v>89.598430156691961</v>
      </c>
      <c r="O36" s="21">
        <v>62.315435201673523</v>
      </c>
      <c r="Q36" s="17"/>
    </row>
    <row r="37" spans="2:17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2:17">
      <c r="B38" s="17" t="s">
        <v>119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2:17">
      <c r="B39" s="17" t="s">
        <v>120</v>
      </c>
      <c r="C39" s="134">
        <f t="shared" ref="C39" si="0">(C11/C8)*100</f>
        <v>27.22425428001883</v>
      </c>
      <c r="D39" s="134">
        <f t="shared" ref="D39:O39" si="1">(D11/D8)*100</f>
        <v>26.981248858480466</v>
      </c>
      <c r="E39" s="134">
        <f t="shared" si="1"/>
        <v>27.198662054280749</v>
      </c>
      <c r="F39" s="148">
        <f t="shared" si="1"/>
        <v>27.181076190970327</v>
      </c>
      <c r="G39" s="134">
        <f t="shared" si="1"/>
        <v>26.827096869142629</v>
      </c>
      <c r="H39" s="134">
        <f t="shared" si="1"/>
        <v>27.411638448031816</v>
      </c>
      <c r="I39" s="134">
        <f t="shared" si="1"/>
        <v>27.786896294551017</v>
      </c>
      <c r="J39" s="134">
        <f t="shared" si="1"/>
        <v>26.765037283515657</v>
      </c>
      <c r="K39" s="148">
        <f t="shared" si="1"/>
        <v>26.042423255301095</v>
      </c>
      <c r="L39" s="134">
        <f t="shared" si="1"/>
        <v>26.570063891336542</v>
      </c>
      <c r="M39" s="134">
        <f t="shared" si="1"/>
        <v>26.224851746534426</v>
      </c>
      <c r="N39" s="134">
        <f t="shared" si="1"/>
        <v>25.947865964284283</v>
      </c>
      <c r="O39" s="134">
        <f t="shared" si="1"/>
        <v>25.330334987029097</v>
      </c>
    </row>
    <row r="40" spans="2:17">
      <c r="B40" s="19" t="s">
        <v>121</v>
      </c>
      <c r="C40" s="24">
        <f t="shared" ref="C40" si="2">(C12/C8)*100</f>
        <v>-20.408624252712237</v>
      </c>
      <c r="D40" s="24">
        <f t="shared" ref="D40:O40" si="3">(D12/D8)*100</f>
        <v>-20.209539491902181</v>
      </c>
      <c r="E40" s="24">
        <f t="shared" si="3"/>
        <v>-19.870349219173956</v>
      </c>
      <c r="F40" s="149">
        <f t="shared" si="3"/>
        <v>-19.909359511234982</v>
      </c>
      <c r="G40" s="24">
        <f t="shared" si="3"/>
        <v>-18.614312526935954</v>
      </c>
      <c r="H40" s="24">
        <f t="shared" si="3"/>
        <v>-20.260534547123083</v>
      </c>
      <c r="I40" s="24">
        <f t="shared" si="3"/>
        <v>-20.416887192195386</v>
      </c>
      <c r="J40" s="24">
        <f t="shared" si="3"/>
        <v>-20.542623922056748</v>
      </c>
      <c r="K40" s="149">
        <f t="shared" si="3"/>
        <v>-20.851333684871598</v>
      </c>
      <c r="L40" s="24">
        <f t="shared" si="3"/>
        <v>-20.461134133359508</v>
      </c>
      <c r="M40" s="24">
        <f t="shared" si="3"/>
        <v>-20.528793696069481</v>
      </c>
      <c r="N40" s="24">
        <f t="shared" si="3"/>
        <v>-21.381772153391687</v>
      </c>
      <c r="O40" s="24">
        <f t="shared" si="3"/>
        <v>-21.07028106010501</v>
      </c>
    </row>
    <row r="41" spans="2:17">
      <c r="B41" s="19" t="s">
        <v>122</v>
      </c>
      <c r="C41" s="24">
        <f t="shared" ref="C41" si="4">(C13/C8)*100</f>
        <v>-3.3180662809497665</v>
      </c>
      <c r="D41" s="24">
        <f t="shared" ref="D41:O41" si="5">(D13/D8)*100</f>
        <v>-3.1666807125172607</v>
      </c>
      <c r="E41" s="24">
        <f t="shared" si="5"/>
        <v>-3.9729652505750073</v>
      </c>
      <c r="F41" s="149">
        <f t="shared" si="5"/>
        <v>-3.4822299305233901</v>
      </c>
      <c r="G41" s="24">
        <f t="shared" si="5"/>
        <v>-3.1906400334897507</v>
      </c>
      <c r="H41" s="24">
        <f t="shared" si="5"/>
        <v>-3.5456943107523418</v>
      </c>
      <c r="I41" s="24">
        <f t="shared" si="5"/>
        <v>-3.9078993915145963</v>
      </c>
      <c r="J41" s="24">
        <f t="shared" si="5"/>
        <v>-3.3352665938183486</v>
      </c>
      <c r="K41" s="149">
        <f t="shared" si="5"/>
        <v>-3.2298095164907235</v>
      </c>
      <c r="L41" s="24">
        <f t="shared" si="5"/>
        <v>-3.1426633815713512</v>
      </c>
      <c r="M41" s="24">
        <f t="shared" si="5"/>
        <v>-3.5613262327415409</v>
      </c>
      <c r="N41" s="24">
        <f t="shared" si="5"/>
        <v>-3.0492842042127726</v>
      </c>
      <c r="O41" s="24">
        <f t="shared" si="5"/>
        <v>-3.1473887198880002</v>
      </c>
    </row>
    <row r="42" spans="2:17">
      <c r="B42" s="19" t="s">
        <v>123</v>
      </c>
      <c r="C42" s="24">
        <f t="shared" ref="C42" si="6">(C14/C8)*100</f>
        <v>-23.726690533662001</v>
      </c>
      <c r="D42" s="24">
        <f t="shared" ref="D42:O42" si="7">(D14/D8)*100</f>
        <v>-23.376220204419443</v>
      </c>
      <c r="E42" s="24">
        <f t="shared" si="7"/>
        <v>-23.843314469748961</v>
      </c>
      <c r="F42" s="150">
        <f t="shared" si="7"/>
        <v>-23.39158944175837</v>
      </c>
      <c r="G42" s="24">
        <f t="shared" si="7"/>
        <v>-21.804952560425708</v>
      </c>
      <c r="H42" s="24">
        <f t="shared" si="7"/>
        <v>-23.806228857875425</v>
      </c>
      <c r="I42" s="24">
        <f t="shared" si="7"/>
        <v>-24.324786583709979</v>
      </c>
      <c r="J42" s="24">
        <f t="shared" si="7"/>
        <v>-23.877890515875098</v>
      </c>
      <c r="K42" s="150">
        <f t="shared" si="7"/>
        <v>-24.081143201362316</v>
      </c>
      <c r="L42" s="24">
        <f t="shared" si="7"/>
        <v>-23.603797514930857</v>
      </c>
      <c r="M42" s="24">
        <f t="shared" si="7"/>
        <v>-24.090119928811021</v>
      </c>
      <c r="N42" s="24">
        <f t="shared" si="7"/>
        <v>-24.431056357604454</v>
      </c>
      <c r="O42" s="24">
        <f t="shared" si="7"/>
        <v>-24.217669779993013</v>
      </c>
    </row>
    <row r="43" spans="2:17">
      <c r="B43" s="19" t="s">
        <v>124</v>
      </c>
      <c r="C43" s="24">
        <f t="shared" ref="C43" si="8">(C15/C8)*100</f>
        <v>0.37320311788086202</v>
      </c>
      <c r="D43" s="24">
        <f t="shared" ref="D43:O43" si="9">(D15/D8)*100</f>
        <v>0.41110840514333324</v>
      </c>
      <c r="E43" s="24">
        <f t="shared" si="9"/>
        <v>0.36228328521595782</v>
      </c>
      <c r="F43" s="149">
        <f t="shared" si="9"/>
        <v>0.34153968073581803</v>
      </c>
      <c r="G43" s="24">
        <f t="shared" si="9"/>
        <v>0.28575539467749117</v>
      </c>
      <c r="H43" s="24">
        <f t="shared" si="9"/>
        <v>0.37675713684686113</v>
      </c>
      <c r="I43" s="24">
        <f t="shared" si="9"/>
        <v>0.35715530203684709</v>
      </c>
      <c r="J43" s="24">
        <f t="shared" si="9"/>
        <v>0.35524556479354286</v>
      </c>
      <c r="K43" s="149">
        <f t="shared" si="9"/>
        <v>4.3140796909832115</v>
      </c>
      <c r="L43" s="24">
        <f t="shared" si="9"/>
        <v>0.30211150736841264</v>
      </c>
      <c r="M43" s="24">
        <f t="shared" si="9"/>
        <v>18.684158855758678</v>
      </c>
      <c r="N43" s="24">
        <f t="shared" si="9"/>
        <v>-0.60381901899372403</v>
      </c>
      <c r="O43" s="24">
        <f t="shared" si="9"/>
        <v>-0.9003083833070018</v>
      </c>
    </row>
    <row r="44" spans="2:17">
      <c r="B44" s="19" t="s">
        <v>125</v>
      </c>
      <c r="C44" s="24">
        <f t="shared" ref="C44" si="10">(C16/C8)*100</f>
        <v>-1.8993676279455833</v>
      </c>
      <c r="D44" s="24">
        <f t="shared" ref="D44:O44" si="11">(D16/D8)*100</f>
        <v>-6.0440906563055556E-2</v>
      </c>
      <c r="E44" s="24">
        <f t="shared" si="11"/>
        <v>-2.1605749170193738</v>
      </c>
      <c r="F44" s="149">
        <f t="shared" si="11"/>
        <v>-4.9017167172179468</v>
      </c>
      <c r="G44" s="24">
        <f t="shared" si="11"/>
        <v>-11.284093974159129</v>
      </c>
      <c r="H44" s="24">
        <f t="shared" si="11"/>
        <v>-1.2383127896710022</v>
      </c>
      <c r="I44" s="24">
        <f t="shared" si="11"/>
        <v>-1.3019857547254801</v>
      </c>
      <c r="J44" s="24">
        <f t="shared" si="11"/>
        <v>-4.7500173868847506</v>
      </c>
      <c r="K44" s="149">
        <f t="shared" si="11"/>
        <v>-0.75321094611182615</v>
      </c>
      <c r="L44" s="24">
        <f t="shared" si="11"/>
        <v>-2.0091667055715696</v>
      </c>
      <c r="M44" s="24">
        <f t="shared" si="11"/>
        <v>-1.3179698492183112</v>
      </c>
      <c r="N44" s="24">
        <f t="shared" si="11"/>
        <v>1.7011113220791692</v>
      </c>
      <c r="O44" s="24">
        <f t="shared" si="11"/>
        <v>-1.2702586582161917</v>
      </c>
    </row>
    <row r="45" spans="2:17">
      <c r="B45" s="17" t="s">
        <v>126</v>
      </c>
      <c r="C45" s="23">
        <f t="shared" ref="C45" si="12">(C17/C8)*100</f>
        <v>-25.252855043726726</v>
      </c>
      <c r="D45" s="23">
        <f t="shared" ref="D45:O45" si="13">(D17/D8)*100</f>
        <v>-23.025552705839168</v>
      </c>
      <c r="E45" s="23">
        <f t="shared" si="13"/>
        <v>-25.641606101552377</v>
      </c>
      <c r="F45" s="150">
        <f t="shared" si="13"/>
        <v>-27.951766478240497</v>
      </c>
      <c r="G45" s="23">
        <f t="shared" si="13"/>
        <v>-32.803291139907344</v>
      </c>
      <c r="H45" s="23">
        <f t="shared" si="13"/>
        <v>-24.667784510699565</v>
      </c>
      <c r="I45" s="23">
        <f t="shared" si="13"/>
        <v>-25.269617036398611</v>
      </c>
      <c r="J45" s="23">
        <f t="shared" si="13"/>
        <v>-28.27266233796631</v>
      </c>
      <c r="K45" s="150">
        <f t="shared" si="13"/>
        <v>-20.520274456490935</v>
      </c>
      <c r="L45" s="23">
        <f t="shared" si="13"/>
        <v>-25.310852713134015</v>
      </c>
      <c r="M45" s="23">
        <f t="shared" si="13"/>
        <v>-6.7239309222706529</v>
      </c>
      <c r="N45" s="23">
        <f t="shared" si="13"/>
        <v>-23.333764054519008</v>
      </c>
      <c r="O45" s="23">
        <f t="shared" si="13"/>
        <v>-26.388236821516209</v>
      </c>
      <c r="Q45" s="125"/>
    </row>
    <row r="46" spans="2:17">
      <c r="B46" s="19" t="s">
        <v>127</v>
      </c>
      <c r="C46" s="24">
        <f t="shared" ref="C46" si="14">(C18/C8)*100</f>
        <v>-3.6252379735399671</v>
      </c>
      <c r="D46" s="24">
        <f t="shared" ref="D46:O46" si="15">(D18/D8)*100</f>
        <v>-3.5541441444661661</v>
      </c>
      <c r="E46" s="24">
        <f t="shared" si="15"/>
        <v>-3.4737574811585139</v>
      </c>
      <c r="F46" s="149">
        <f t="shared" si="15"/>
        <v>-3.6072006046909149</v>
      </c>
      <c r="G46" s="24">
        <f t="shared" si="15"/>
        <v>-3.2930463259440081</v>
      </c>
      <c r="H46" s="24">
        <f t="shared" si="15"/>
        <v>-3.8118229472216902</v>
      </c>
      <c r="I46" s="24">
        <f t="shared" si="15"/>
        <v>-3.7577979043680689</v>
      </c>
      <c r="J46" s="24">
        <f t="shared" si="15"/>
        <v>-3.6168836456168489</v>
      </c>
      <c r="K46" s="149">
        <f t="shared" si="15"/>
        <v>-3.6057164043192862</v>
      </c>
      <c r="L46" s="24">
        <f t="shared" si="15"/>
        <v>-3.365262394225252</v>
      </c>
      <c r="M46" s="24">
        <f t="shared" si="15"/>
        <v>-3.6714587383606787</v>
      </c>
      <c r="N46" s="24">
        <f t="shared" si="15"/>
        <v>-3.6498259168260874</v>
      </c>
      <c r="O46" s="24">
        <f t="shared" si="15"/>
        <v>-3.7694419051740957</v>
      </c>
    </row>
    <row r="47" spans="2:17">
      <c r="B47" s="17" t="s">
        <v>24</v>
      </c>
      <c r="C47" s="23">
        <f t="shared" ref="C47" si="16">(C19/C8)*100</f>
        <v>-1.6538387372478596</v>
      </c>
      <c r="D47" s="23">
        <f t="shared" ref="D47:O47" si="17">(D19/D8)*100</f>
        <v>0.40155200817513437</v>
      </c>
      <c r="E47" s="23">
        <f t="shared" si="17"/>
        <v>-1.9167015284301419</v>
      </c>
      <c r="F47" s="150">
        <f t="shared" si="17"/>
        <v>-4.3778908919610844</v>
      </c>
      <c r="G47" s="23">
        <f t="shared" si="17"/>
        <v>-9.2692405967087232</v>
      </c>
      <c r="H47" s="23">
        <f t="shared" si="17"/>
        <v>-1.0679690098894417</v>
      </c>
      <c r="I47" s="23">
        <f t="shared" si="17"/>
        <v>-1.2405186462156614</v>
      </c>
      <c r="J47" s="23">
        <f t="shared" si="17"/>
        <v>-5.1245087000674969</v>
      </c>
      <c r="K47" s="150">
        <f t="shared" si="17"/>
        <v>1.9164323944908752</v>
      </c>
      <c r="L47" s="23">
        <f t="shared" si="17"/>
        <v>-2.1060512160227223</v>
      </c>
      <c r="M47" s="23">
        <f t="shared" si="17"/>
        <v>15.829462085903097</v>
      </c>
      <c r="N47" s="23">
        <f t="shared" si="17"/>
        <v>-1.0357240070608116</v>
      </c>
      <c r="O47" s="23">
        <f t="shared" si="17"/>
        <v>-4.8273437396612069</v>
      </c>
    </row>
    <row r="48" spans="2:17">
      <c r="B48" s="17" t="s">
        <v>128</v>
      </c>
      <c r="C48" s="23">
        <f t="shared" ref="C48" si="18">(C22/C8)*100</f>
        <v>-4.2230356064764232</v>
      </c>
      <c r="D48" s="23">
        <f t="shared" ref="D48:O48" si="19">(D22/D8)*100</f>
        <v>-3.8070494675557764</v>
      </c>
      <c r="E48" s="23">
        <f t="shared" si="19"/>
        <v>-3.9931719590191159</v>
      </c>
      <c r="F48" s="150">
        <f t="shared" si="19"/>
        <v>-4.0107436773761309</v>
      </c>
      <c r="G48" s="23">
        <f t="shared" si="19"/>
        <v>-3.6502439078863884</v>
      </c>
      <c r="H48" s="23">
        <f t="shared" si="19"/>
        <v>-4.202378476556027</v>
      </c>
      <c r="I48" s="23">
        <f t="shared" si="19"/>
        <v>-4.4238895123541262</v>
      </c>
      <c r="J48" s="23">
        <f t="shared" si="19"/>
        <v>-3.8288900227853064</v>
      </c>
      <c r="K48" s="150">
        <f t="shared" si="19"/>
        <v>-3.108586962011691</v>
      </c>
      <c r="L48" s="23">
        <f t="shared" si="19"/>
        <v>-1.0385343020721927</v>
      </c>
      <c r="M48" s="23">
        <f t="shared" si="19"/>
        <v>-1.2716066372286434</v>
      </c>
      <c r="N48" s="23">
        <f t="shared" si="19"/>
        <v>-5.153515580364628</v>
      </c>
      <c r="O48" s="23">
        <f t="shared" si="19"/>
        <v>-5.3172218254618455</v>
      </c>
    </row>
    <row r="49" spans="2:15">
      <c r="B49" s="17" t="s">
        <v>129</v>
      </c>
      <c r="C49" s="23">
        <f t="shared" ref="C49" si="20">(C23/C8)*100</f>
        <v>-5.8768743437242827</v>
      </c>
      <c r="D49" s="23">
        <f t="shared" ref="D49:O49" si="21">(D23/D8)*100</f>
        <v>-3.4054974593806424</v>
      </c>
      <c r="E49" s="23">
        <f t="shared" si="21"/>
        <v>-5.909873487449258</v>
      </c>
      <c r="F49" s="150">
        <f t="shared" si="21"/>
        <v>-8.3886345693372171</v>
      </c>
      <c r="G49" s="23">
        <f t="shared" si="21"/>
        <v>-12.919484504595113</v>
      </c>
      <c r="H49" s="23">
        <f t="shared" si="21"/>
        <v>-5.2703474864454689</v>
      </c>
      <c r="I49" s="23">
        <f t="shared" si="21"/>
        <v>-5.6644081585697874</v>
      </c>
      <c r="J49" s="23">
        <f t="shared" si="21"/>
        <v>-8.9533987228528034</v>
      </c>
      <c r="K49" s="150">
        <f t="shared" si="21"/>
        <v>-1.1921545675208158</v>
      </c>
      <c r="L49" s="23">
        <f t="shared" si="21"/>
        <v>-3.1445855180949152</v>
      </c>
      <c r="M49" s="23">
        <f t="shared" si="21"/>
        <v>14.557855448674454</v>
      </c>
      <c r="N49" s="23">
        <f t="shared" si="21"/>
        <v>-6.1892395874254404</v>
      </c>
      <c r="O49" s="23">
        <f t="shared" si="21"/>
        <v>-10.144565565123052</v>
      </c>
    </row>
    <row r="50" spans="2:15">
      <c r="B50" s="19" t="s">
        <v>110</v>
      </c>
      <c r="C50" s="24">
        <f t="shared" ref="C50" si="22">(C24/C8)*100</f>
        <v>9.0877808475217119</v>
      </c>
      <c r="D50" s="24">
        <f t="shared" ref="D50:O50" si="23">(D24/D8)*100</f>
        <v>-0.21402119523604896</v>
      </c>
      <c r="E50" s="24">
        <f t="shared" si="23"/>
        <v>3.9328603169882723</v>
      </c>
      <c r="F50" s="149">
        <f t="shared" si="23"/>
        <v>-3.8590636237214419E-2</v>
      </c>
      <c r="G50" s="24">
        <f t="shared" si="23"/>
        <v>-0.13463886855962129</v>
      </c>
      <c r="H50" s="24">
        <f t="shared" si="23"/>
        <v>-2.0310044952378144E-2</v>
      </c>
      <c r="I50" s="24">
        <f t="shared" si="23"/>
        <v>-0.17107530358355327</v>
      </c>
      <c r="J50" s="24">
        <f t="shared" si="23"/>
        <v>0.18252848517707557</v>
      </c>
      <c r="K50" s="149">
        <f t="shared" si="23"/>
        <v>2.0864284559538819</v>
      </c>
      <c r="L50" s="24">
        <f t="shared" si="23"/>
        <v>1.1557887702402434</v>
      </c>
      <c r="M50" s="24">
        <f t="shared" si="23"/>
        <v>3.9440782665763887</v>
      </c>
      <c r="N50" s="24">
        <f t="shared" si="23"/>
        <v>0.60392664470949531</v>
      </c>
      <c r="O50" s="24">
        <f t="shared" si="23"/>
        <v>2.7878789676717144</v>
      </c>
    </row>
    <row r="51" spans="2:15">
      <c r="B51" s="19" t="s">
        <v>111</v>
      </c>
      <c r="C51" s="24">
        <f t="shared" ref="C51" si="24">IFERROR((-C25/C8)*100,"-")</f>
        <v>-3.2109065037974291</v>
      </c>
      <c r="D51" s="24">
        <f t="shared" ref="D51:O51" si="25">IFERROR((-D25/D8)*100,"-")</f>
        <v>3.6195186546166913</v>
      </c>
      <c r="E51" s="24">
        <f t="shared" si="25"/>
        <v>1.9770131704609859</v>
      </c>
      <c r="F51" s="149">
        <f t="shared" si="25"/>
        <v>8.4272252055744303</v>
      </c>
      <c r="G51" s="24">
        <f t="shared" si="25"/>
        <v>13.054123373154736</v>
      </c>
      <c r="H51" s="24">
        <f t="shared" si="25"/>
        <v>5.2906575313978461</v>
      </c>
      <c r="I51" s="24">
        <f t="shared" si="25"/>
        <v>5.8354834621533413</v>
      </c>
      <c r="J51" s="24">
        <f t="shared" si="25"/>
        <v>8.7708702376757284</v>
      </c>
      <c r="K51" s="149">
        <f t="shared" si="25"/>
        <v>-0.89427388843306577</v>
      </c>
      <c r="L51" s="24">
        <f t="shared" si="25"/>
        <v>1.9887967478546715</v>
      </c>
      <c r="M51" s="24">
        <f t="shared" si="25"/>
        <v>-18.501933715250843</v>
      </c>
      <c r="N51" s="24">
        <f t="shared" si="25"/>
        <v>5.5853129427159445</v>
      </c>
      <c r="O51" s="24">
        <f t="shared" si="25"/>
        <v>7.3566865974513371</v>
      </c>
    </row>
    <row r="52" spans="2:15">
      <c r="B52" s="17" t="s">
        <v>325</v>
      </c>
      <c r="C52" s="23">
        <f t="shared" ref="C52" si="26">IFERROR((C27/C8)*100,"-")</f>
        <v>3.0291289520137137</v>
      </c>
      <c r="D52" s="23">
        <f t="shared" ref="D52:O52" si="27">IFERROR((D27/D8)*100,"-")</f>
        <v>-4.4895975554467782</v>
      </c>
      <c r="E52" s="23">
        <f t="shared" si="27"/>
        <v>-3.5592659007184468</v>
      </c>
      <c r="F52" s="150">
        <f t="shared" si="27"/>
        <v>-12.357502996597221</v>
      </c>
      <c r="G52" s="23">
        <f t="shared" si="27"/>
        <v>-20.085263146260612</v>
      </c>
      <c r="H52" s="23">
        <f t="shared" si="27"/>
        <v>-6.5811032293850529</v>
      </c>
      <c r="I52" s="23">
        <f t="shared" si="27"/>
        <v>-7.1724866327540537</v>
      </c>
      <c r="J52" s="23">
        <f t="shared" si="27"/>
        <v>-14.296713091112565</v>
      </c>
      <c r="K52" s="150">
        <f t="shared" si="27"/>
        <v>-11.472428888008219</v>
      </c>
      <c r="L52" s="23">
        <f t="shared" si="27"/>
        <v>-6.288718550714484</v>
      </c>
      <c r="M52" s="23">
        <f t="shared" si="27"/>
        <v>-29.256560452413282</v>
      </c>
      <c r="N52" s="23">
        <f t="shared" si="27"/>
        <v>-6.2379920193401963</v>
      </c>
      <c r="O52" s="23">
        <f t="shared" si="27"/>
        <v>-4.380854200692843</v>
      </c>
    </row>
    <row r="53" spans="2:15" ht="15">
      <c r="B53" s="19" t="s">
        <v>323</v>
      </c>
      <c r="C53" s="24">
        <f t="shared" ref="C53" si="28">IFERROR((C28/C8)*100,"-")</f>
        <v>3.1337158412853858</v>
      </c>
      <c r="D53" s="24">
        <f t="shared" ref="D53:O53" si="29">IFERROR((D28/D8)*100,"-")</f>
        <v>-3.6467877749469482</v>
      </c>
      <c r="E53" s="24">
        <f t="shared" si="29"/>
        <v>-1.9926784227156367</v>
      </c>
      <c r="F53" s="149">
        <f t="shared" si="29"/>
        <v>-8.4504726161504724</v>
      </c>
      <c r="G53" s="24">
        <f t="shared" si="29"/>
        <v>-13.073923371479843</v>
      </c>
      <c r="H53" s="24">
        <f t="shared" si="29"/>
        <v>-5.3140341630229848</v>
      </c>
      <c r="I53" s="24">
        <f t="shared" si="29"/>
        <v>-5.8609570671740912</v>
      </c>
      <c r="J53" s="24">
        <f t="shared" si="29"/>
        <v>-8.7957360787255787</v>
      </c>
      <c r="K53" s="149">
        <f t="shared" si="29"/>
        <v>0.8805491157524572</v>
      </c>
      <c r="L53" s="24">
        <f t="shared" si="29"/>
        <v>-2.0349792510481977</v>
      </c>
      <c r="M53" s="24">
        <f t="shared" si="29"/>
        <v>18.500489421931885</v>
      </c>
      <c r="N53" s="24">
        <f t="shared" si="29"/>
        <v>-5.5877242311094539</v>
      </c>
      <c r="O53" s="24">
        <f t="shared" si="29"/>
        <v>-7.3571139611798735</v>
      </c>
    </row>
    <row r="54" spans="2:15" ht="15">
      <c r="B54" s="17" t="s">
        <v>324</v>
      </c>
      <c r="C54" s="23">
        <f t="shared" ref="C54" si="30">IFERROR((C30/C8)*100,"-")</f>
        <v>2.9519382895016708</v>
      </c>
      <c r="D54" s="23">
        <f t="shared" ref="D54:O54" si="31">IFERROR((D30/D8)*100,"-")</f>
        <v>-4.5168666757770346</v>
      </c>
      <c r="E54" s="23">
        <f t="shared" si="31"/>
        <v>-3.5749311529730972</v>
      </c>
      <c r="F54" s="150">
        <f t="shared" si="31"/>
        <v>-12.380750407173261</v>
      </c>
      <c r="G54" s="23">
        <f t="shared" si="31"/>
        <v>-20.105063144585721</v>
      </c>
      <c r="H54" s="23">
        <f t="shared" si="31"/>
        <v>-6.6044798610101898</v>
      </c>
      <c r="I54" s="23">
        <f t="shared" si="31"/>
        <v>-7.1979602377748026</v>
      </c>
      <c r="J54" s="23">
        <f t="shared" si="31"/>
        <v>-14.321578932162412</v>
      </c>
      <c r="K54" s="150">
        <f t="shared" si="31"/>
        <v>-12.339426098986497</v>
      </c>
      <c r="L54" s="23">
        <f t="shared" si="31"/>
        <v>-6.4484898415563725</v>
      </c>
      <c r="M54" s="23">
        <f t="shared" si="31"/>
        <v>-29.634244830595396</v>
      </c>
      <c r="N54" s="23">
        <f t="shared" si="31"/>
        <v>-7.9029376692998392</v>
      </c>
      <c r="O54" s="23">
        <f t="shared" si="31"/>
        <v>-5.6511052191971629</v>
      </c>
    </row>
    <row r="55" spans="2:15">
      <c r="B55" s="19" t="s">
        <v>318</v>
      </c>
      <c r="C55" s="25">
        <f t="shared" ref="C55" si="32">IFERROR((C31/C8)*100,"-")</f>
        <v>7.7190662511197217E-2</v>
      </c>
      <c r="D55" s="25">
        <f t="shared" ref="D55:O55" si="33">IFERROR((D31/D8)*100,"-")</f>
        <v>2.7269120330278278E-2</v>
      </c>
      <c r="E55" s="25">
        <f t="shared" si="33"/>
        <v>1.5665252254662591E-2</v>
      </c>
      <c r="F55" s="151">
        <f t="shared" si="33"/>
        <v>2.3247410575932263E-2</v>
      </c>
      <c r="G55" s="25">
        <f t="shared" si="33"/>
        <v>1.9799998324499125E-2</v>
      </c>
      <c r="H55" s="25">
        <f t="shared" si="33"/>
        <v>2.3376631625598453E-2</v>
      </c>
      <c r="I55" s="25">
        <f t="shared" si="33"/>
        <v>2.5473605020633512E-2</v>
      </c>
      <c r="J55" s="25">
        <f t="shared" si="33"/>
        <v>2.4865841049749555E-2</v>
      </c>
      <c r="K55" s="151">
        <f t="shared" si="33"/>
        <v>1.3724772680689175E-2</v>
      </c>
      <c r="L55" s="25">
        <f t="shared" si="33"/>
        <v>4.618250319367842E-2</v>
      </c>
      <c r="M55" s="25">
        <f t="shared" si="33"/>
        <v>1.4442933188706841E-3</v>
      </c>
      <c r="N55" s="25">
        <f t="shared" si="33"/>
        <v>2.4112883935240143E-3</v>
      </c>
      <c r="O55" s="25">
        <f t="shared" si="33"/>
        <v>4.2736372872008465E-4</v>
      </c>
    </row>
    <row r="56" spans="2:15">
      <c r="B56" s="17" t="s">
        <v>114</v>
      </c>
      <c r="C56" s="25">
        <f t="shared" ref="C56" si="34">IFERROR((C33/C8)*100,"-")</f>
        <v>7.7190662511197217E-2</v>
      </c>
      <c r="D56" s="25">
        <f t="shared" ref="D56:O56" si="35">IFERROR((D33/D8)*100,"-")</f>
        <v>2.7269120330278278E-2</v>
      </c>
      <c r="E56" s="25">
        <f t="shared" si="35"/>
        <v>1.5665252254662591E-2</v>
      </c>
      <c r="F56" s="151">
        <f t="shared" si="35"/>
        <v>2.3247410575932263E-2</v>
      </c>
      <c r="G56" s="25">
        <f t="shared" si="35"/>
        <v>1.9799998324499125E-2</v>
      </c>
      <c r="H56" s="25">
        <f t="shared" si="35"/>
        <v>2.3376631625598453E-2</v>
      </c>
      <c r="I56" s="25">
        <f t="shared" si="35"/>
        <v>2.5473605020633512E-2</v>
      </c>
      <c r="J56" s="25">
        <f t="shared" si="35"/>
        <v>2.4865841049749555E-2</v>
      </c>
      <c r="K56" s="151">
        <f t="shared" si="35"/>
        <v>0.77750909326581208</v>
      </c>
      <c r="L56" s="25">
        <f t="shared" si="35"/>
        <v>4.618250319367842E-2</v>
      </c>
      <c r="M56" s="25">
        <f t="shared" si="35"/>
        <v>0.23662655762363591</v>
      </c>
      <c r="N56" s="25">
        <f t="shared" si="35"/>
        <v>1.6649456499596575</v>
      </c>
      <c r="O56" s="25">
        <f t="shared" si="35"/>
        <v>1.2702510185045019</v>
      </c>
    </row>
    <row r="57" spans="2:15">
      <c r="B57" s="17" t="s">
        <v>31</v>
      </c>
      <c r="C57" s="23">
        <f t="shared" ref="C57" si="36">(C34/C8)*100</f>
        <v>2.1617603706137478</v>
      </c>
      <c r="D57" s="23">
        <f t="shared" ref="D57:O57" si="37">(D34/D8)*100</f>
        <v>4.1420137004445383</v>
      </c>
      <c r="E57" s="23">
        <f t="shared" si="37"/>
        <v>1.7387894058949065</v>
      </c>
      <c r="F57" s="150">
        <f t="shared" si="37"/>
        <v>-0.58329029388464348</v>
      </c>
      <c r="G57" s="23">
        <f t="shared" si="37"/>
        <v>-5.8081190908604645</v>
      </c>
      <c r="H57" s="23">
        <f t="shared" si="37"/>
        <v>2.942142346632949</v>
      </c>
      <c r="I57" s="23">
        <f t="shared" si="37"/>
        <v>2.7116544486441549</v>
      </c>
      <c r="J57" s="23">
        <f t="shared" si="37"/>
        <v>-1.3157244638571222</v>
      </c>
      <c r="K57" s="150">
        <f t="shared" si="37"/>
        <v>5.7072421404514833</v>
      </c>
      <c r="L57" s="23">
        <f t="shared" si="37"/>
        <v>1.4351490587911686</v>
      </c>
      <c r="M57" s="23">
        <f t="shared" si="37"/>
        <v>19.698839637312229</v>
      </c>
      <c r="N57" s="23">
        <f t="shared" si="37"/>
        <v>2.7912250000729095</v>
      </c>
      <c r="O57" s="23">
        <f t="shared" si="37"/>
        <v>-0.86713902181903346</v>
      </c>
    </row>
    <row r="58" spans="2:15">
      <c r="B58" s="17" t="s">
        <v>134</v>
      </c>
      <c r="C58" s="23">
        <f t="shared" ref="C58" si="38">(C35/C8)*100</f>
        <v>4.0611279985593312</v>
      </c>
      <c r="D58" s="23">
        <f t="shared" ref="D58:O58" si="39">(D35/D8)*100</f>
        <v>4.202454607007593</v>
      </c>
      <c r="E58" s="23">
        <f t="shared" si="39"/>
        <v>3.8993643229142796</v>
      </c>
      <c r="F58" s="150">
        <f t="shared" si="39"/>
        <v>4.3184264233333023</v>
      </c>
      <c r="G58" s="23">
        <f t="shared" si="39"/>
        <v>5.4759748832986652</v>
      </c>
      <c r="H58" s="23">
        <f t="shared" si="39"/>
        <v>4.1804551363039515</v>
      </c>
      <c r="I58" s="23">
        <f t="shared" si="39"/>
        <v>4.0136402033696355</v>
      </c>
      <c r="J58" s="23">
        <f t="shared" si="39"/>
        <v>3.4342929230276287</v>
      </c>
      <c r="K58" s="150">
        <f t="shared" si="39"/>
        <v>6.4604530865633087</v>
      </c>
      <c r="L58" s="23">
        <f t="shared" si="39"/>
        <v>3.4443157643627376</v>
      </c>
      <c r="M58" s="23">
        <f t="shared" si="39"/>
        <v>21.016809486530537</v>
      </c>
      <c r="N58" s="23">
        <f t="shared" si="39"/>
        <v>1.0901136779937406</v>
      </c>
      <c r="O58" s="23">
        <f t="shared" si="39"/>
        <v>0.40311963639715803</v>
      </c>
    </row>
    <row r="59" spans="2:15" ht="15">
      <c r="B59" s="17" t="s">
        <v>334</v>
      </c>
      <c r="C59" s="25">
        <f t="shared" ref="C59" si="40">(C36/C8)*100</f>
        <v>4.0611279985593312</v>
      </c>
      <c r="D59" s="25">
        <f t="shared" ref="D59:O59" si="41">(D36/D8)*100</f>
        <v>4.202454607007593</v>
      </c>
      <c r="E59" s="25">
        <f t="shared" si="41"/>
        <v>3.8993643229142796</v>
      </c>
      <c r="F59" s="151">
        <f t="shared" si="41"/>
        <v>4.3184264233333023</v>
      </c>
      <c r="G59" s="25">
        <f t="shared" si="41"/>
        <v>5.4759748832986652</v>
      </c>
      <c r="H59" s="25">
        <f t="shared" si="41"/>
        <v>4.1804551363039515</v>
      </c>
      <c r="I59" s="25">
        <f t="shared" si="41"/>
        <v>4.0136402033696355</v>
      </c>
      <c r="J59" s="25">
        <f t="shared" si="41"/>
        <v>3.4342929230276287</v>
      </c>
      <c r="K59" s="151">
        <f t="shared" si="41"/>
        <v>2.4312251335345731</v>
      </c>
      <c r="L59" s="25">
        <f t="shared" si="41"/>
        <v>3.4443157643627318</v>
      </c>
      <c r="M59" s="25">
        <f t="shared" si="41"/>
        <v>2.6165731087859982</v>
      </c>
      <c r="N59" s="25">
        <f t="shared" si="41"/>
        <v>2.0451750326096176</v>
      </c>
      <c r="O59" s="25">
        <f t="shared" si="41"/>
        <v>1.4990130964891979</v>
      </c>
    </row>
    <row r="60" spans="2:15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4"/>
      <c r="O60" s="24">
        <v>0</v>
      </c>
    </row>
    <row r="61" spans="2:15">
      <c r="B61" s="55" t="s">
        <v>333</v>
      </c>
      <c r="C61" s="57"/>
      <c r="D61" s="57"/>
      <c r="E61" s="57"/>
      <c r="F61" s="55"/>
      <c r="G61" s="55"/>
      <c r="H61" s="55"/>
      <c r="I61" s="55"/>
      <c r="J61" s="57"/>
      <c r="K61" s="57"/>
      <c r="L61" s="57"/>
      <c r="M61" s="57"/>
      <c r="N61" s="57"/>
      <c r="O61" s="57"/>
    </row>
    <row r="62" spans="2:15">
      <c r="B62" s="55" t="s">
        <v>143</v>
      </c>
      <c r="C62" s="57"/>
      <c r="D62" s="57"/>
      <c r="E62" s="57"/>
      <c r="F62" s="55"/>
      <c r="G62" s="55"/>
      <c r="H62" s="55"/>
      <c r="I62" s="55"/>
      <c r="J62" s="57"/>
      <c r="K62" s="57"/>
      <c r="L62" s="57"/>
      <c r="M62" s="57"/>
      <c r="N62" s="57"/>
      <c r="O62" s="57"/>
    </row>
    <row r="63" spans="2:15">
      <c r="B63" s="55" t="s">
        <v>139</v>
      </c>
      <c r="C63" s="57"/>
      <c r="D63" s="57"/>
      <c r="E63" s="57"/>
      <c r="F63" s="55"/>
      <c r="G63" s="55"/>
      <c r="H63" s="55"/>
      <c r="I63" s="55"/>
      <c r="J63" s="57"/>
      <c r="K63" s="57"/>
      <c r="L63" s="57"/>
      <c r="M63" s="57"/>
      <c r="N63" s="57"/>
      <c r="O63" s="57"/>
    </row>
    <row r="64" spans="2:15">
      <c r="B64" s="55" t="s">
        <v>336</v>
      </c>
      <c r="C64" s="57"/>
      <c r="D64" s="57"/>
      <c r="E64" s="57"/>
      <c r="F64" s="55"/>
      <c r="G64" s="55"/>
      <c r="H64" s="55"/>
      <c r="I64" s="55"/>
      <c r="J64" s="57"/>
      <c r="K64" s="57"/>
      <c r="L64" s="57"/>
      <c r="M64" s="57"/>
      <c r="N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4" tint="-0.499984740745262"/>
    <pageSetUpPr fitToPage="1"/>
  </sheetPr>
  <dimension ref="A1:BM9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15" width="10.453125" style="4" customWidth="1"/>
    <col min="16" max="16" width="10.453125" style="2" customWidth="1"/>
    <col min="17" max="64" width="10.453125" style="4" customWidth="1"/>
    <col min="65" max="16384" width="9.1796875" style="4"/>
  </cols>
  <sheetData>
    <row r="1" spans="1:65">
      <c r="P1" s="3"/>
    </row>
    <row r="2" spans="1:65">
      <c r="P2" s="3"/>
    </row>
    <row r="3" spans="1:65">
      <c r="P3" s="3"/>
    </row>
    <row r="4" spans="1:65" ht="20.25" customHeight="1">
      <c r="P4" s="3"/>
    </row>
    <row r="5" spans="1:65" ht="2.25" customHeight="1">
      <c r="P5" s="26"/>
    </row>
    <row r="6" spans="1:65">
      <c r="B6" s="42" t="s">
        <v>178</v>
      </c>
      <c r="C6" s="56" t="s">
        <v>374</v>
      </c>
      <c r="D6" s="56" t="s">
        <v>373</v>
      </c>
      <c r="E6" s="56" t="s">
        <v>372</v>
      </c>
      <c r="F6" s="56" t="s">
        <v>369</v>
      </c>
      <c r="G6" s="56" t="s">
        <v>368</v>
      </c>
      <c r="H6" s="56" t="s">
        <v>367</v>
      </c>
      <c r="I6" s="56" t="s">
        <v>354</v>
      </c>
      <c r="J6" s="56" t="s">
        <v>344</v>
      </c>
      <c r="K6" s="56" t="s">
        <v>340</v>
      </c>
      <c r="L6" s="56" t="s">
        <v>339</v>
      </c>
      <c r="M6" s="56" t="s">
        <v>337</v>
      </c>
      <c r="N6" s="56" t="s">
        <v>332</v>
      </c>
      <c r="O6" s="56" t="s">
        <v>330</v>
      </c>
      <c r="P6" s="56" t="s">
        <v>314</v>
      </c>
      <c r="Q6" s="32" t="s">
        <v>306</v>
      </c>
      <c r="R6" s="53" t="s">
        <v>299</v>
      </c>
      <c r="S6" s="53" t="s">
        <v>297</v>
      </c>
      <c r="T6" s="53" t="s">
        <v>89</v>
      </c>
      <c r="U6" s="53" t="s">
        <v>90</v>
      </c>
      <c r="V6" s="53" t="s">
        <v>91</v>
      </c>
      <c r="W6" s="53" t="s">
        <v>148</v>
      </c>
      <c r="X6" s="53" t="s">
        <v>92</v>
      </c>
      <c r="Y6" s="53" t="s">
        <v>93</v>
      </c>
      <c r="Z6" s="53" t="s">
        <v>94</v>
      </c>
      <c r="AA6" s="53" t="s">
        <v>149</v>
      </c>
      <c r="AB6" s="53" t="s">
        <v>150</v>
      </c>
      <c r="AC6" s="53" t="s">
        <v>151</v>
      </c>
      <c r="AD6" s="53" t="s">
        <v>152</v>
      </c>
      <c r="AE6" s="53" t="s">
        <v>153</v>
      </c>
      <c r="AF6" s="53" t="s">
        <v>154</v>
      </c>
      <c r="AG6" s="53" t="s">
        <v>155</v>
      </c>
      <c r="AH6" s="53" t="s">
        <v>166</v>
      </c>
      <c r="AI6" s="53" t="s">
        <v>167</v>
      </c>
      <c r="AJ6" s="53" t="s">
        <v>168</v>
      </c>
      <c r="AK6" s="53" t="s">
        <v>169</v>
      </c>
      <c r="AL6" s="53" t="s">
        <v>170</v>
      </c>
      <c r="AM6" s="53" t="s">
        <v>171</v>
      </c>
      <c r="AN6" s="53" t="s">
        <v>172</v>
      </c>
      <c r="AO6" s="53" t="s">
        <v>173</v>
      </c>
      <c r="AP6" s="53" t="s">
        <v>174</v>
      </c>
      <c r="AQ6" s="53" t="s">
        <v>175</v>
      </c>
      <c r="AR6" s="53" t="s">
        <v>176</v>
      </c>
      <c r="AS6" s="53" t="s">
        <v>177</v>
      </c>
      <c r="AT6" s="53" t="s">
        <v>179</v>
      </c>
      <c r="AU6" s="53" t="s">
        <v>180</v>
      </c>
      <c r="AV6" s="53" t="s">
        <v>181</v>
      </c>
      <c r="AW6" s="53" t="s">
        <v>182</v>
      </c>
      <c r="AX6" s="53" t="s">
        <v>183</v>
      </c>
      <c r="AY6" s="53" t="s">
        <v>184</v>
      </c>
      <c r="AZ6" s="53" t="s">
        <v>185</v>
      </c>
      <c r="BA6" s="53" t="s">
        <v>186</v>
      </c>
      <c r="BB6" s="53" t="s">
        <v>187</v>
      </c>
      <c r="BC6" s="53" t="s">
        <v>188</v>
      </c>
      <c r="BD6" s="53" t="s">
        <v>189</v>
      </c>
      <c r="BE6" s="53" t="s">
        <v>190</v>
      </c>
      <c r="BF6" s="53" t="s">
        <v>191</v>
      </c>
      <c r="BG6" s="53" t="s">
        <v>192</v>
      </c>
      <c r="BH6" s="53" t="s">
        <v>193</v>
      </c>
      <c r="BI6" s="53" t="s">
        <v>194</v>
      </c>
      <c r="BJ6" s="53" t="s">
        <v>195</v>
      </c>
      <c r="BK6" s="53" t="s">
        <v>196</v>
      </c>
      <c r="BL6" s="53" t="s">
        <v>197</v>
      </c>
      <c r="BM6" s="53" t="s">
        <v>198</v>
      </c>
    </row>
    <row r="7" spans="1:65" ht="6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17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</row>
    <row r="8" spans="1:65">
      <c r="A8" s="45"/>
      <c r="B8" s="45" t="s">
        <v>199</v>
      </c>
      <c r="C8" s="45">
        <f t="shared" ref="C8:K8" si="0">SUM(C9:C11,C18:C25)</f>
        <v>4827.94294962</v>
      </c>
      <c r="D8" s="45">
        <f t="shared" si="0"/>
        <v>5218.0004721000005</v>
      </c>
      <c r="E8" s="45">
        <f t="shared" si="0"/>
        <v>5660.1713459700004</v>
      </c>
      <c r="F8" s="45">
        <f t="shared" si="0"/>
        <v>6116.2775613600006</v>
      </c>
      <c r="G8" s="45">
        <f t="shared" si="0"/>
        <v>5875.8802079799998</v>
      </c>
      <c r="H8" s="45">
        <f t="shared" si="0"/>
        <v>6019.4986614700001</v>
      </c>
      <c r="I8" s="45">
        <f t="shared" si="0"/>
        <v>6428.2767503799996</v>
      </c>
      <c r="J8" s="45">
        <f t="shared" si="0"/>
        <v>7522.5252042100001</v>
      </c>
      <c r="K8" s="45">
        <f t="shared" si="0"/>
        <v>7936.4814730999997</v>
      </c>
      <c r="L8" s="114">
        <v>28951</v>
      </c>
      <c r="M8" s="114">
        <v>27987.514352168098</v>
      </c>
      <c r="N8" s="45">
        <v>28559</v>
      </c>
      <c r="O8" s="45">
        <f>SUM(O9:O11,O18:O25)</f>
        <v>13844</v>
      </c>
      <c r="P8" s="45">
        <f>SUM(P9:P11,P18:P25)</f>
        <v>15392</v>
      </c>
      <c r="Q8" s="45">
        <f>SUM(Q9:Q11,Q18:Q25)</f>
        <v>14035</v>
      </c>
      <c r="R8" s="45">
        <v>17873</v>
      </c>
      <c r="S8" s="45">
        <v>14256</v>
      </c>
      <c r="T8" s="45">
        <f>SUM(T9:T11,T18:T25)</f>
        <v>14286.672296843997</v>
      </c>
      <c r="U8" s="45">
        <f>SUM(U9:U11,U18:U25)</f>
        <v>13650.485858650187</v>
      </c>
      <c r="V8" s="45">
        <v>17641</v>
      </c>
      <c r="W8" s="45">
        <v>20818</v>
      </c>
      <c r="X8" s="45">
        <v>21153.365015258594</v>
      </c>
      <c r="Y8" s="45">
        <v>20717.665911321841</v>
      </c>
      <c r="Z8" s="45">
        <v>19891.672426475503</v>
      </c>
      <c r="AA8" s="45">
        <v>20896.609793142408</v>
      </c>
      <c r="AB8" s="45">
        <v>12001.858654078123</v>
      </c>
      <c r="AC8" s="45">
        <v>36923.00759979702</v>
      </c>
      <c r="AD8" s="45">
        <v>40850.768155531303</v>
      </c>
      <c r="AE8" s="45">
        <v>35429.409717559487</v>
      </c>
      <c r="AF8" s="45">
        <v>34791.460191690552</v>
      </c>
      <c r="AG8" s="45">
        <v>34586.716483116157</v>
      </c>
      <c r="AH8" s="45">
        <v>33015.449002083507</v>
      </c>
      <c r="AI8" s="45">
        <v>27104.61805790554</v>
      </c>
      <c r="AJ8" s="45">
        <v>26714.330212748642</v>
      </c>
      <c r="AK8" s="45">
        <v>27717.038806420409</v>
      </c>
      <c r="AL8" s="21">
        <v>31651</v>
      </c>
      <c r="AM8" s="21">
        <v>19917.946237037544</v>
      </c>
      <c r="AN8" s="21">
        <v>19447.618986262809</v>
      </c>
      <c r="AO8" s="21">
        <v>21075.895048836857</v>
      </c>
      <c r="AP8" s="21">
        <v>24960.645635288216</v>
      </c>
      <c r="AQ8" s="21">
        <v>19621.657281742333</v>
      </c>
      <c r="AR8" s="21">
        <v>19375.447962661274</v>
      </c>
      <c r="AS8" s="21">
        <v>21296.663888720781</v>
      </c>
      <c r="AT8" s="21">
        <v>24132.621617131408</v>
      </c>
      <c r="AU8" s="21">
        <v>18329.166003920003</v>
      </c>
      <c r="AV8" s="21">
        <v>15669.378797449999</v>
      </c>
      <c r="AW8" s="21">
        <v>16381.857813970002</v>
      </c>
      <c r="AX8" s="21">
        <v>18609</v>
      </c>
      <c r="AY8" s="21">
        <v>14849.308999999999</v>
      </c>
      <c r="AZ8" s="21">
        <v>14909.748</v>
      </c>
      <c r="BA8" s="21">
        <v>15886.152</v>
      </c>
      <c r="BB8" s="21">
        <v>16680.3005484075</v>
      </c>
      <c r="BC8" s="21">
        <v>16757.483238590001</v>
      </c>
      <c r="BD8" s="21">
        <v>16694.077995207503</v>
      </c>
      <c r="BE8" s="21">
        <v>15465.682970137499</v>
      </c>
      <c r="BF8" s="21">
        <v>17276.392500890001</v>
      </c>
      <c r="BG8" s="21">
        <v>15438.109720939996</v>
      </c>
      <c r="BH8" s="21">
        <v>15295.036252449998</v>
      </c>
      <c r="BI8" s="21">
        <v>17276.392256250001</v>
      </c>
      <c r="BJ8" s="21">
        <v>14673.066999999999</v>
      </c>
      <c r="BK8" s="21">
        <v>8706</v>
      </c>
      <c r="BL8" s="21">
        <v>8253.6149999999998</v>
      </c>
      <c r="BM8" s="21">
        <v>6920.6660000000002</v>
      </c>
    </row>
    <row r="9" spans="1:65">
      <c r="A9" s="46"/>
      <c r="B9" s="46" t="s">
        <v>200</v>
      </c>
      <c r="C9" s="46">
        <v>1348</v>
      </c>
      <c r="D9" s="46">
        <v>1769</v>
      </c>
      <c r="E9" s="46">
        <v>2161.4139899499996</v>
      </c>
      <c r="F9" s="46">
        <v>2631</v>
      </c>
      <c r="G9" s="46">
        <v>2289</v>
      </c>
      <c r="H9" s="46">
        <v>2443</v>
      </c>
      <c r="I9" s="46">
        <v>2832.0825285700002</v>
      </c>
      <c r="J9" s="46">
        <v>2971</v>
      </c>
      <c r="K9" s="128">
        <v>3028</v>
      </c>
      <c r="L9" s="115">
        <v>3217</v>
      </c>
      <c r="M9" s="115">
        <v>3516.3553563532</v>
      </c>
      <c r="N9" s="115">
        <v>3752</v>
      </c>
      <c r="O9" s="46">
        <v>3860</v>
      </c>
      <c r="P9" s="46">
        <v>3918</v>
      </c>
      <c r="Q9" s="46">
        <v>3610</v>
      </c>
      <c r="R9" s="46">
        <v>8274</v>
      </c>
      <c r="S9" s="46">
        <v>4526</v>
      </c>
      <c r="T9" s="46">
        <v>4925.3879774040006</v>
      </c>
      <c r="U9" s="46">
        <v>3891.1674197555199</v>
      </c>
      <c r="V9" s="46">
        <v>8711</v>
      </c>
      <c r="W9" s="46">
        <v>7283</v>
      </c>
      <c r="X9" s="46">
        <v>7735.75216870243</v>
      </c>
      <c r="Y9" s="46">
        <v>6152.0494547489598</v>
      </c>
      <c r="Z9" s="46">
        <v>7954.2856555094404</v>
      </c>
      <c r="AA9" s="46">
        <v>12656.1552202487</v>
      </c>
      <c r="AB9" s="46">
        <v>4705.3484047087195</v>
      </c>
      <c r="AC9" s="46">
        <v>2359.1949830387202</v>
      </c>
      <c r="AD9" s="46">
        <v>4369.4495469720996</v>
      </c>
      <c r="AE9" s="46">
        <v>2624.6974495720997</v>
      </c>
      <c r="AF9" s="46">
        <v>3054.4502701720999</v>
      </c>
      <c r="AG9" s="46">
        <v>1701.0364072142399</v>
      </c>
      <c r="AH9" s="46">
        <v>3791.6252919642398</v>
      </c>
      <c r="AI9" s="46">
        <v>1265.9717509899999</v>
      </c>
      <c r="AJ9" s="46">
        <v>2365.94990964</v>
      </c>
      <c r="AK9" s="46">
        <v>1683.2976934999999</v>
      </c>
      <c r="AL9" s="22">
        <v>5112</v>
      </c>
      <c r="AM9" s="22">
        <v>3384.5618732167022</v>
      </c>
      <c r="AN9" s="22">
        <v>3716.13250242598</v>
      </c>
      <c r="AO9" s="22">
        <v>4448.1151285920505</v>
      </c>
      <c r="AP9" s="22">
        <v>11014.519712876292</v>
      </c>
      <c r="AQ9" s="22">
        <v>5413.9649298199001</v>
      </c>
      <c r="AR9" s="22">
        <v>6811.4313702343306</v>
      </c>
      <c r="AS9" s="22">
        <v>6145.2411387952416</v>
      </c>
      <c r="AT9" s="22">
        <v>11149.054137383242</v>
      </c>
      <c r="AU9" s="22">
        <v>6601.1009999999997</v>
      </c>
      <c r="AV9" s="22">
        <v>5378.9196513899988</v>
      </c>
      <c r="AW9" s="22">
        <v>5374.0810000000001</v>
      </c>
      <c r="AX9" s="22">
        <v>8391</v>
      </c>
      <c r="AY9" s="22">
        <v>4803.2890000000007</v>
      </c>
      <c r="AZ9" s="22">
        <v>5060.3620000000001</v>
      </c>
      <c r="BA9" s="22">
        <v>6002.3739999999998</v>
      </c>
      <c r="BB9" s="22">
        <v>7086.2507989999995</v>
      </c>
      <c r="BC9" s="22">
        <v>5550.5505076599993</v>
      </c>
      <c r="BD9" s="22">
        <v>5473.3831223400002</v>
      </c>
      <c r="BE9" s="22">
        <v>3745.8110000000001</v>
      </c>
      <c r="BF9" s="22">
        <v>4969.9549999999999</v>
      </c>
      <c r="BG9" s="22">
        <v>3574.5390000000002</v>
      </c>
      <c r="BH9" s="22">
        <v>3963.067</v>
      </c>
      <c r="BI9" s="22">
        <v>4969.9549999999999</v>
      </c>
      <c r="BJ9" s="22">
        <v>4418.607</v>
      </c>
      <c r="BK9" s="22">
        <v>2128</v>
      </c>
      <c r="BL9" s="22">
        <v>1768.2</v>
      </c>
      <c r="BM9" s="22">
        <v>1704.85</v>
      </c>
    </row>
    <row r="10" spans="1:65">
      <c r="A10" s="46"/>
      <c r="B10" s="46" t="s">
        <v>211</v>
      </c>
      <c r="C10" s="46">
        <v>19.94294962</v>
      </c>
      <c r="D10" s="46">
        <v>15.949472100000001</v>
      </c>
      <c r="E10" s="46">
        <v>15.733549929999999</v>
      </c>
      <c r="F10" s="46">
        <v>15.27756136</v>
      </c>
      <c r="G10" s="46">
        <v>14.88020798</v>
      </c>
      <c r="H10" s="46">
        <v>14.498661469999998</v>
      </c>
      <c r="I10" s="46">
        <v>17.299889330000003</v>
      </c>
      <c r="J10" s="46">
        <v>776.52520420999997</v>
      </c>
      <c r="K10" s="128">
        <v>711.4814730999999</v>
      </c>
      <c r="L10" s="115"/>
      <c r="M10" s="115"/>
      <c r="N10" s="11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</row>
    <row r="11" spans="1:65">
      <c r="A11" s="46"/>
      <c r="B11" s="46" t="s">
        <v>201</v>
      </c>
      <c r="C11" s="46">
        <v>247</v>
      </c>
      <c r="D11" s="46">
        <v>291.99999999999994</v>
      </c>
      <c r="E11" s="46">
        <v>308.79319996999999</v>
      </c>
      <c r="F11" s="46">
        <v>408</v>
      </c>
      <c r="G11" s="46">
        <v>321</v>
      </c>
      <c r="H11" s="46">
        <v>364</v>
      </c>
      <c r="I11" s="46">
        <f t="shared" ref="I11" si="1">SUM(I12:I17)</f>
        <v>405.07259791000001</v>
      </c>
      <c r="J11" s="46">
        <v>458</v>
      </c>
      <c r="K11" s="128">
        <v>352</v>
      </c>
      <c r="L11" s="115">
        <v>292</v>
      </c>
      <c r="M11" s="115">
        <v>324.34901891000004</v>
      </c>
      <c r="N11" s="115">
        <v>417</v>
      </c>
      <c r="O11" s="46">
        <v>696</v>
      </c>
      <c r="P11" s="46">
        <f>SUM(P12:P17)</f>
        <v>657</v>
      </c>
      <c r="Q11" s="46">
        <f>SUM(Q12:Q17)</f>
        <v>756</v>
      </c>
      <c r="R11" s="46">
        <v>831</v>
      </c>
      <c r="S11" s="46">
        <v>604</v>
      </c>
      <c r="T11" s="46">
        <f>SUM(T12:T17)</f>
        <v>545.88367261999997</v>
      </c>
      <c r="U11" s="46">
        <f>SUM(U12:U17)</f>
        <v>596.07668521000005</v>
      </c>
      <c r="V11" s="46">
        <v>686</v>
      </c>
      <c r="W11" s="46">
        <v>717</v>
      </c>
      <c r="X11" s="46">
        <v>804.97839250852405</v>
      </c>
      <c r="Y11" s="46">
        <v>979.63860045526098</v>
      </c>
      <c r="Z11" s="46">
        <v>726.63217020825596</v>
      </c>
      <c r="AA11" s="46">
        <v>363.93781588000911</v>
      </c>
      <c r="AB11" s="46">
        <v>317.24630728000898</v>
      </c>
      <c r="AC11" s="46">
        <v>764.73612675000015</v>
      </c>
      <c r="AD11" s="46">
        <v>384.10004843999997</v>
      </c>
      <c r="AE11" s="46">
        <v>952.63053138999999</v>
      </c>
      <c r="AF11" s="46">
        <v>295.54551724999988</v>
      </c>
      <c r="AG11" s="46">
        <v>857.24580532999994</v>
      </c>
      <c r="AH11" s="46">
        <v>617.62710837794396</v>
      </c>
      <c r="AI11" s="46">
        <v>1005.9627635323054</v>
      </c>
      <c r="AJ11" s="46">
        <v>477.22688044723884</v>
      </c>
      <c r="AK11" s="46">
        <v>663.07679342832853</v>
      </c>
      <c r="AL11" s="22">
        <v>543</v>
      </c>
      <c r="AM11" s="22">
        <v>3907</v>
      </c>
      <c r="AN11" s="22">
        <v>4310</v>
      </c>
      <c r="AO11" s="22">
        <v>5321</v>
      </c>
      <c r="AP11" s="22">
        <v>3210</v>
      </c>
      <c r="AQ11" s="22">
        <v>3754.9652716073342</v>
      </c>
      <c r="AR11" s="22">
        <v>2636.1395335779926</v>
      </c>
      <c r="AS11" s="22">
        <v>4582</v>
      </c>
      <c r="AT11" s="22">
        <v>3210</v>
      </c>
      <c r="AU11" s="22">
        <v>2931.35100392</v>
      </c>
      <c r="AV11" s="22">
        <v>2496.8498788999996</v>
      </c>
      <c r="AW11" s="22">
        <v>2410.0138139700002</v>
      </c>
      <c r="AX11" s="22">
        <v>2516</v>
      </c>
      <c r="AY11" s="22">
        <v>2364.9870000000001</v>
      </c>
      <c r="AZ11" s="22">
        <v>2500.92</v>
      </c>
      <c r="BA11" s="22">
        <v>2846.2749999999996</v>
      </c>
      <c r="BB11" s="22">
        <v>2646.0770460000003</v>
      </c>
      <c r="BC11" s="22">
        <v>2380.9483021300007</v>
      </c>
      <c r="BD11" s="22">
        <v>2252.8531263174996</v>
      </c>
      <c r="BE11" s="22">
        <v>2284.35877226</v>
      </c>
      <c r="BF11" s="22">
        <v>2431.3764160000001</v>
      </c>
      <c r="BG11" s="22">
        <v>2054.1178463199963</v>
      </c>
      <c r="BH11" s="22">
        <v>1984.9473801399995</v>
      </c>
      <c r="BI11" s="22">
        <v>2431.3764160000001</v>
      </c>
      <c r="BJ11" s="22">
        <v>1807.9939999999999</v>
      </c>
      <c r="BK11" s="22">
        <v>556</v>
      </c>
      <c r="BL11" s="22">
        <v>827.93600000000004</v>
      </c>
      <c r="BM11" s="22">
        <v>1530.7449999999999</v>
      </c>
    </row>
    <row r="12" spans="1:65">
      <c r="A12" s="46"/>
      <c r="B12" s="46" t="s">
        <v>223</v>
      </c>
      <c r="C12" s="46">
        <v>22.438043709999988</v>
      </c>
      <c r="D12" s="46">
        <v>28.405433130000006</v>
      </c>
      <c r="E12" s="46">
        <v>22.759570479999979</v>
      </c>
      <c r="F12" s="46">
        <v>88.000580359999958</v>
      </c>
      <c r="G12" s="46">
        <v>24.442357160000029</v>
      </c>
      <c r="H12" s="46">
        <v>75.870849199999952</v>
      </c>
      <c r="I12" s="46">
        <v>114.65804814000006</v>
      </c>
      <c r="J12" s="46">
        <v>117.64169312000087</v>
      </c>
      <c r="K12" s="128">
        <v>53.711125540000864</v>
      </c>
      <c r="L12" s="115">
        <v>28.961665690000018</v>
      </c>
      <c r="M12" s="115">
        <v>30.35375496000006</v>
      </c>
      <c r="N12" s="115">
        <v>83.730068079999967</v>
      </c>
      <c r="O12" s="46">
        <v>56.360281370000848</v>
      </c>
      <c r="P12" s="46">
        <v>60.266625610000801</v>
      </c>
      <c r="Q12" s="46">
        <v>74.56785472000081</v>
      </c>
      <c r="R12" s="46">
        <v>79.039608900000985</v>
      </c>
      <c r="S12" s="46">
        <v>32.699691229999985</v>
      </c>
      <c r="T12" s="46">
        <v>45.008706339999947</v>
      </c>
      <c r="U12" s="46">
        <v>81.944565130000115</v>
      </c>
      <c r="V12" s="46">
        <v>85.88042600000017</v>
      </c>
      <c r="W12" s="46">
        <v>146.14884558999995</v>
      </c>
      <c r="X12" s="46">
        <v>185.67361272348569</v>
      </c>
      <c r="Y12" s="46">
        <v>432.77213671000027</v>
      </c>
      <c r="Z12" s="46">
        <v>65.763491690007299</v>
      </c>
      <c r="AA12" s="46">
        <v>101.32217353000806</v>
      </c>
      <c r="AB12" s="46">
        <v>49.300217310008009</v>
      </c>
      <c r="AC12" s="46">
        <v>487.84524141000003</v>
      </c>
      <c r="AD12" s="46">
        <v>91.944552739999949</v>
      </c>
      <c r="AE12" s="46">
        <v>658.63053138999999</v>
      </c>
      <c r="AF12" s="46">
        <v>250.54551724999988</v>
      </c>
      <c r="AG12" s="46">
        <v>594.24580532999994</v>
      </c>
      <c r="AH12" s="46">
        <v>321.74246577800301</v>
      </c>
      <c r="AI12" s="46">
        <v>805.53530620278991</v>
      </c>
      <c r="AJ12" s="46">
        <v>306.80280701302314</v>
      </c>
      <c r="AK12" s="46">
        <v>404.25953412000007</v>
      </c>
      <c r="AL12" s="22">
        <v>241</v>
      </c>
      <c r="AM12" s="22">
        <v>1802</v>
      </c>
      <c r="AN12" s="22">
        <v>1982</v>
      </c>
      <c r="AO12" s="22">
        <v>2851</v>
      </c>
      <c r="AP12" s="22">
        <v>664</v>
      </c>
      <c r="AQ12" s="22">
        <v>1222.9553346073344</v>
      </c>
      <c r="AR12" s="22">
        <v>157.99859357799261</v>
      </c>
      <c r="AS12" s="22">
        <v>1761</v>
      </c>
      <c r="AT12" s="22">
        <v>220</v>
      </c>
      <c r="AU12" s="22">
        <v>316.78612391999997</v>
      </c>
      <c r="AV12" s="22">
        <v>272.84523704000003</v>
      </c>
      <c r="AW12" s="22">
        <v>189.46460972</v>
      </c>
      <c r="AX12" s="22">
        <v>276</v>
      </c>
      <c r="AY12" s="22">
        <v>234.922</v>
      </c>
      <c r="AZ12" s="22">
        <v>342.50799999999998</v>
      </c>
      <c r="BA12" s="22">
        <v>754.84500000000003</v>
      </c>
      <c r="BB12" s="22">
        <v>443.74360300000001</v>
      </c>
      <c r="BC12" s="22">
        <v>486.00229099999996</v>
      </c>
      <c r="BD12" s="22">
        <v>388.73320758999978</v>
      </c>
      <c r="BE12" s="22">
        <v>381.30209196999999</v>
      </c>
      <c r="BF12" s="22">
        <v>473.86161900000002</v>
      </c>
      <c r="BG12" s="22">
        <v>314.23115804000003</v>
      </c>
      <c r="BH12" s="22">
        <v>202.38176551999999</v>
      </c>
      <c r="BI12" s="22">
        <v>478.22461900000002</v>
      </c>
      <c r="BJ12" s="22">
        <v>274.46699999999998</v>
      </c>
      <c r="BK12" s="22">
        <v>353</v>
      </c>
      <c r="BL12" s="22">
        <v>643.476</v>
      </c>
      <c r="BM12" s="22">
        <v>532.61800000000005</v>
      </c>
    </row>
    <row r="13" spans="1:65">
      <c r="A13" s="46"/>
      <c r="B13" s="46" t="s">
        <v>224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46">
        <v>0</v>
      </c>
      <c r="K13" s="128">
        <v>0</v>
      </c>
      <c r="L13" s="119">
        <v>0</v>
      </c>
      <c r="M13" s="119" t="s">
        <v>46</v>
      </c>
      <c r="N13" s="119" t="s">
        <v>46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7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7">
        <v>0</v>
      </c>
      <c r="AF13" s="47">
        <v>0</v>
      </c>
      <c r="AG13" s="47">
        <v>0</v>
      </c>
      <c r="AH13" s="46">
        <v>0</v>
      </c>
      <c r="AI13" s="47">
        <v>0</v>
      </c>
      <c r="AJ13" s="47">
        <v>0</v>
      </c>
      <c r="AK13" s="47">
        <v>0</v>
      </c>
      <c r="AL13" s="22">
        <v>0</v>
      </c>
      <c r="AM13" s="22">
        <v>1813</v>
      </c>
      <c r="AN13" s="22">
        <v>1806</v>
      </c>
      <c r="AO13" s="22">
        <v>1815</v>
      </c>
      <c r="AP13" s="22">
        <v>1877</v>
      </c>
      <c r="AQ13" s="22">
        <v>1834</v>
      </c>
      <c r="AR13" s="22">
        <v>1986</v>
      </c>
      <c r="AS13" s="22">
        <v>2154</v>
      </c>
      <c r="AT13" s="22">
        <v>2475</v>
      </c>
      <c r="AU13" s="22">
        <v>2208.2190000000001</v>
      </c>
      <c r="AV13" s="22">
        <v>2258.971</v>
      </c>
      <c r="AW13" s="22">
        <v>2244.5590000000002</v>
      </c>
      <c r="AX13" s="22">
        <v>2249</v>
      </c>
      <c r="AY13" s="22">
        <v>2148.864</v>
      </c>
      <c r="AZ13" s="22">
        <v>2127.3029999999999</v>
      </c>
      <c r="BA13" s="22">
        <v>2078.4070000000002</v>
      </c>
      <c r="BB13" s="22">
        <v>2078.4389999999999</v>
      </c>
      <c r="BC13" s="22">
        <v>1947.4690000000001</v>
      </c>
      <c r="BD13" s="22">
        <v>1960.9804787224996</v>
      </c>
      <c r="BE13" s="22">
        <v>1988.2719999999999</v>
      </c>
      <c r="BF13" s="22">
        <v>1937.41</v>
      </c>
      <c r="BG13" s="22">
        <v>1817.7661195999997</v>
      </c>
      <c r="BH13" s="22">
        <v>1834.873</v>
      </c>
      <c r="BI13" s="22">
        <v>1985.374</v>
      </c>
      <c r="BJ13" s="22">
        <v>1499.1610000000001</v>
      </c>
      <c r="BK13" s="48" t="s">
        <v>46</v>
      </c>
      <c r="BL13" s="48" t="s">
        <v>46</v>
      </c>
      <c r="BM13" s="48" t="s">
        <v>46</v>
      </c>
    </row>
    <row r="14" spans="1:65">
      <c r="A14" s="46"/>
      <c r="B14" s="46" t="s">
        <v>225</v>
      </c>
      <c r="C14" s="46">
        <v>199.89436850000001</v>
      </c>
      <c r="D14" s="46">
        <v>233.14124692999999</v>
      </c>
      <c r="E14" s="46">
        <v>265.2985918</v>
      </c>
      <c r="F14" s="46">
        <v>285.96354046000005</v>
      </c>
      <c r="G14" s="46">
        <v>273.88860722999999</v>
      </c>
      <c r="H14" s="46">
        <v>268.52537753000001</v>
      </c>
      <c r="I14" s="46">
        <v>268.79637359999998</v>
      </c>
      <c r="J14" s="46">
        <v>311.29074847999902</v>
      </c>
      <c r="K14" s="128">
        <v>275.76923329999903</v>
      </c>
      <c r="L14" s="115">
        <v>228.97949566</v>
      </c>
      <c r="M14" s="115">
        <v>267.50583669999997</v>
      </c>
      <c r="N14" s="115">
        <v>293.4093206</v>
      </c>
      <c r="O14" s="46">
        <v>613.09728726999913</v>
      </c>
      <c r="P14" s="46">
        <v>571.89081697999904</v>
      </c>
      <c r="Q14" s="46">
        <v>666.46894829999906</v>
      </c>
      <c r="R14" s="46">
        <v>721.60160018999886</v>
      </c>
      <c r="S14" s="46">
        <v>532.92005426000003</v>
      </c>
      <c r="T14" s="46">
        <v>478.08069012999999</v>
      </c>
      <c r="U14" s="46">
        <v>508.02913905999998</v>
      </c>
      <c r="V14" s="46">
        <v>571.85517848999996</v>
      </c>
      <c r="W14" s="46">
        <v>541.21207219999997</v>
      </c>
      <c r="X14" s="46">
        <v>591.29086170444896</v>
      </c>
      <c r="Y14" s="46">
        <v>499.8222992240635</v>
      </c>
      <c r="Z14" s="46">
        <v>527.44736445405067</v>
      </c>
      <c r="AA14" s="46">
        <v>185.85088979000099</v>
      </c>
      <c r="AB14" s="46">
        <v>171.30247073000098</v>
      </c>
      <c r="AC14" s="46">
        <v>215.99677906000002</v>
      </c>
      <c r="AD14" s="46">
        <v>196.12472441</v>
      </c>
      <c r="AE14" s="46">
        <v>234</v>
      </c>
      <c r="AF14" s="46">
        <v>45</v>
      </c>
      <c r="AG14" s="46">
        <v>206</v>
      </c>
      <c r="AH14" s="46">
        <v>222.56622063999998</v>
      </c>
      <c r="AI14" s="46">
        <v>165.43010717000001</v>
      </c>
      <c r="AJ14" s="46">
        <v>127.27109553000001</v>
      </c>
      <c r="AK14" s="46">
        <v>166.80518051000001</v>
      </c>
      <c r="AL14" s="22">
        <v>209</v>
      </c>
      <c r="AM14" s="22">
        <v>523</v>
      </c>
      <c r="AN14" s="22">
        <v>792</v>
      </c>
      <c r="AO14" s="22">
        <v>804</v>
      </c>
      <c r="AP14" s="22">
        <v>884</v>
      </c>
      <c r="AQ14" s="22">
        <v>874</v>
      </c>
      <c r="AR14" s="22">
        <v>692</v>
      </c>
      <c r="AS14" s="22">
        <v>768</v>
      </c>
      <c r="AT14" s="22">
        <v>599</v>
      </c>
      <c r="AU14" s="22">
        <v>570.77188000000001</v>
      </c>
      <c r="AV14" s="22">
        <v>174.31750422000002</v>
      </c>
      <c r="AW14" s="22">
        <v>167.21700000000001</v>
      </c>
      <c r="AX14" s="22">
        <v>202</v>
      </c>
      <c r="AY14" s="22">
        <v>199.517</v>
      </c>
      <c r="AZ14" s="22">
        <v>229.53400000000002</v>
      </c>
      <c r="BA14" s="22">
        <v>185.39400000000001</v>
      </c>
      <c r="BB14" s="22">
        <v>304.72339600000004</v>
      </c>
      <c r="BC14" s="22">
        <v>132.73152100000001</v>
      </c>
      <c r="BD14" s="22">
        <v>104.51314994499998</v>
      </c>
      <c r="BE14" s="22">
        <v>105.66647189</v>
      </c>
      <c r="BF14" s="22">
        <v>227.064896</v>
      </c>
      <c r="BG14" s="22">
        <v>116.80092550999672</v>
      </c>
      <c r="BH14" s="22">
        <v>131.29277584999997</v>
      </c>
      <c r="BI14" s="22">
        <v>174.73789600000001</v>
      </c>
      <c r="BJ14" s="22">
        <v>200.97300000000001</v>
      </c>
      <c r="BK14" s="22">
        <v>18</v>
      </c>
      <c r="BL14" s="22">
        <v>28.867999999999999</v>
      </c>
      <c r="BM14" s="22">
        <v>28.881</v>
      </c>
    </row>
    <row r="15" spans="1:65">
      <c r="A15" s="46"/>
      <c r="B15" s="46" t="s">
        <v>226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46">
        <v>0</v>
      </c>
      <c r="K15" s="128">
        <v>0</v>
      </c>
      <c r="L15" s="119">
        <v>0</v>
      </c>
      <c r="M15" s="119" t="s">
        <v>46</v>
      </c>
      <c r="N15" s="119" t="s">
        <v>46</v>
      </c>
      <c r="O15" s="46">
        <v>0</v>
      </c>
      <c r="P15" s="46">
        <v>0</v>
      </c>
      <c r="Q15" s="46">
        <v>0</v>
      </c>
      <c r="R15" s="46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7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7">
        <v>0</v>
      </c>
      <c r="AF15" s="47">
        <v>0</v>
      </c>
      <c r="AG15" s="47">
        <v>0</v>
      </c>
      <c r="AH15" s="49">
        <v>0</v>
      </c>
      <c r="AI15" s="47">
        <v>0</v>
      </c>
      <c r="AJ15" s="47">
        <v>0</v>
      </c>
      <c r="AK15" s="47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3.5333099999999997</v>
      </c>
      <c r="BE15" s="22">
        <v>3.8317140199999997</v>
      </c>
      <c r="BF15" s="22">
        <v>4.0099130000000001</v>
      </c>
      <c r="BG15" s="22">
        <v>4.2416079700000004</v>
      </c>
      <c r="BH15" s="22">
        <v>5.4193138300000001</v>
      </c>
      <c r="BI15" s="22">
        <v>4.0099130000000001</v>
      </c>
      <c r="BJ15" s="22">
        <v>6.2939999999999996</v>
      </c>
      <c r="BK15" s="22">
        <v>6.532</v>
      </c>
      <c r="BL15" s="22">
        <v>7.1920000000000002</v>
      </c>
      <c r="BM15" s="22">
        <v>10.064</v>
      </c>
    </row>
    <row r="16" spans="1:65">
      <c r="A16" s="46"/>
      <c r="B16" s="46" t="s">
        <v>227</v>
      </c>
      <c r="C16" s="46">
        <v>-0.59700575</v>
      </c>
      <c r="D16" s="46">
        <v>-1.10272715</v>
      </c>
      <c r="E16" s="46">
        <v>-2.7796951999999999</v>
      </c>
      <c r="F16" s="46">
        <v>-1.18549115</v>
      </c>
      <c r="G16" s="46">
        <v>-3.4329773700000001</v>
      </c>
      <c r="H16" s="46">
        <v>-1.7226249300000001</v>
      </c>
      <c r="I16" s="46">
        <v>-2.0960170800000002</v>
      </c>
      <c r="J16" s="46">
        <v>-2.7745043499999</v>
      </c>
      <c r="K16" s="128">
        <v>-2.2366349699999</v>
      </c>
      <c r="L16" s="115">
        <v>-0.92874873999999896</v>
      </c>
      <c r="M16" s="115" t="s">
        <v>379</v>
      </c>
      <c r="N16" s="115">
        <v>-2.03267285</v>
      </c>
      <c r="O16" s="46">
        <v>-30.145903649999898</v>
      </c>
      <c r="P16" s="46">
        <v>-33.258096589999795</v>
      </c>
      <c r="Q16" s="46">
        <v>-34.589356379999906</v>
      </c>
      <c r="R16" s="46">
        <v>-35.119069279999898</v>
      </c>
      <c r="S16" s="46">
        <v>-38.446758209999999</v>
      </c>
      <c r="T16" s="46">
        <v>-39.943880279999995</v>
      </c>
      <c r="U16" s="46">
        <v>-48.046023229999996</v>
      </c>
      <c r="V16" s="46">
        <v>-42.562012500000101</v>
      </c>
      <c r="W16" s="46">
        <v>-49.217498630000001</v>
      </c>
      <c r="X16" s="46">
        <v>-48.1614018222756</v>
      </c>
      <c r="Y16" s="46">
        <v>-35.782182728802802</v>
      </c>
      <c r="Z16" s="46">
        <v>-32.499010875802</v>
      </c>
      <c r="AA16" s="46">
        <v>-4.9163766799999999</v>
      </c>
      <c r="AB16" s="46">
        <v>-4.3642768900000002</v>
      </c>
      <c r="AC16" s="46">
        <v>-4.9756316500000004</v>
      </c>
      <c r="AD16" s="46">
        <v>-4.5410004300000004</v>
      </c>
      <c r="AE16" s="46">
        <v>-4</v>
      </c>
      <c r="AF16" s="46">
        <v>0</v>
      </c>
      <c r="AG16" s="46">
        <v>-4</v>
      </c>
      <c r="AH16" s="46">
        <v>-5.681578040058934</v>
      </c>
      <c r="AI16" s="46">
        <v>-4.8098830804845187</v>
      </c>
      <c r="AJ16" s="46">
        <v>-5.7920013757842828</v>
      </c>
      <c r="AK16" s="46">
        <v>-22.028831211671509</v>
      </c>
      <c r="AL16" s="22">
        <v>-2</v>
      </c>
      <c r="AM16" s="22">
        <v>-310</v>
      </c>
      <c r="AN16" s="22">
        <v>-357</v>
      </c>
      <c r="AO16" s="22">
        <v>-360</v>
      </c>
      <c r="AP16" s="22">
        <v>-379</v>
      </c>
      <c r="AQ16" s="22">
        <v>-383.99006300000002</v>
      </c>
      <c r="AR16" s="22">
        <v>-341.85906</v>
      </c>
      <c r="AS16" s="22">
        <v>-328</v>
      </c>
      <c r="AT16" s="22">
        <v>-340</v>
      </c>
      <c r="AU16" s="22">
        <v>-324.649</v>
      </c>
      <c r="AV16" s="22">
        <v>-231.03286236</v>
      </c>
      <c r="AW16" s="22">
        <v>-227.11479574999998</v>
      </c>
      <c r="AX16" s="22">
        <v>-229</v>
      </c>
      <c r="AY16" s="22">
        <v>-233.25399999999999</v>
      </c>
      <c r="AZ16" s="22">
        <v>-213.73400000000001</v>
      </c>
      <c r="BA16" s="22">
        <v>-197.04400000000001</v>
      </c>
      <c r="BB16" s="22">
        <v>-189.49221199999999</v>
      </c>
      <c r="BC16" s="22">
        <v>-198.194278</v>
      </c>
      <c r="BD16" s="22">
        <v>-204.90701994000003</v>
      </c>
      <c r="BE16" s="22">
        <v>-194.71350562000001</v>
      </c>
      <c r="BF16" s="22">
        <v>-210.970012</v>
      </c>
      <c r="BG16" s="22">
        <v>-198.92196479999998</v>
      </c>
      <c r="BH16" s="22">
        <v>-189.01947505999999</v>
      </c>
      <c r="BI16" s="22">
        <v>-210.970012</v>
      </c>
      <c r="BJ16" s="22">
        <v>-172.90100000000001</v>
      </c>
      <c r="BK16" s="22">
        <v>-19.811</v>
      </c>
      <c r="BL16" s="22">
        <v>-17.815000000000001</v>
      </c>
      <c r="BM16" s="22">
        <v>-7.8390000000000004</v>
      </c>
    </row>
    <row r="17" spans="1:65">
      <c r="A17" s="46"/>
      <c r="B17" s="46" t="s">
        <v>228</v>
      </c>
      <c r="C17" s="46">
        <v>25.26459354</v>
      </c>
      <c r="D17" s="46">
        <v>31.55604709</v>
      </c>
      <c r="E17" s="46">
        <v>23.514732889999998</v>
      </c>
      <c r="F17" s="46">
        <v>35.221370329999999</v>
      </c>
      <c r="G17" s="46">
        <v>26.102012979999998</v>
      </c>
      <c r="H17" s="46">
        <v>21.3263982</v>
      </c>
      <c r="I17" s="46">
        <v>23.714193250000001</v>
      </c>
      <c r="J17" s="46">
        <v>31.84206275</v>
      </c>
      <c r="K17" s="128">
        <v>24.75627613</v>
      </c>
      <c r="L17" s="115">
        <v>34.987587390000002</v>
      </c>
      <c r="M17" s="115">
        <v>26.489427250000002</v>
      </c>
      <c r="N17" s="115">
        <v>41.893284170000001</v>
      </c>
      <c r="O17" s="46">
        <v>56.688335010000003</v>
      </c>
      <c r="P17" s="46">
        <v>58.100654000000006</v>
      </c>
      <c r="Q17" s="46">
        <v>49.552553359999997</v>
      </c>
      <c r="R17" s="46">
        <v>65.477860190000001</v>
      </c>
      <c r="S17" s="46">
        <v>76.827012719999999</v>
      </c>
      <c r="T17" s="46">
        <v>62.738156430000004</v>
      </c>
      <c r="U17" s="46">
        <v>54.149004249999997</v>
      </c>
      <c r="V17" s="46">
        <v>70.826408009999994</v>
      </c>
      <c r="W17" s="46">
        <v>78.856580840000092</v>
      </c>
      <c r="X17" s="46">
        <v>76.175319902864999</v>
      </c>
      <c r="Y17" s="46">
        <v>82.826347250000012</v>
      </c>
      <c r="Z17" s="46">
        <v>165.92032494</v>
      </c>
      <c r="AA17" s="46">
        <v>81.68112923999999</v>
      </c>
      <c r="AB17" s="46">
        <v>101.00789612999999</v>
      </c>
      <c r="AC17" s="46">
        <v>65.869737929999999</v>
      </c>
      <c r="AD17" s="46">
        <v>100.57177172</v>
      </c>
      <c r="AE17" s="46">
        <v>64</v>
      </c>
      <c r="AF17" s="46">
        <v>0</v>
      </c>
      <c r="AG17" s="46">
        <v>61</v>
      </c>
      <c r="AH17" s="46">
        <v>79</v>
      </c>
      <c r="AI17" s="46">
        <v>39.807233240000002</v>
      </c>
      <c r="AJ17" s="46">
        <v>48.944979279999998</v>
      </c>
      <c r="AK17" s="46">
        <v>114.04091001</v>
      </c>
      <c r="AL17" s="22">
        <v>95</v>
      </c>
      <c r="AM17" s="22">
        <v>79</v>
      </c>
      <c r="AN17" s="22">
        <v>87</v>
      </c>
      <c r="AO17" s="22">
        <v>211</v>
      </c>
      <c r="AP17" s="22">
        <v>164</v>
      </c>
      <c r="AQ17" s="22">
        <v>208</v>
      </c>
      <c r="AR17" s="22">
        <v>142</v>
      </c>
      <c r="AS17" s="22">
        <v>227</v>
      </c>
      <c r="AT17" s="22">
        <v>256</v>
      </c>
      <c r="AU17" s="22">
        <v>160.22300000000001</v>
      </c>
      <c r="AV17" s="22">
        <v>21.748999999999999</v>
      </c>
      <c r="AW17" s="22">
        <v>35.887999999999998</v>
      </c>
      <c r="AX17" s="22">
        <v>18</v>
      </c>
      <c r="AY17" s="22">
        <v>14.938000000000001</v>
      </c>
      <c r="AZ17" s="22">
        <v>15.308999999999999</v>
      </c>
      <c r="BA17" s="22">
        <v>24.672999999999998</v>
      </c>
      <c r="BB17" s="22">
        <v>8.6632589999999592</v>
      </c>
      <c r="BC17" s="22">
        <v>12.939768129999999</v>
      </c>
      <c r="BD17" s="22">
        <v>389.26253600000001</v>
      </c>
      <c r="BE17" s="22">
        <v>391.74066547000001</v>
      </c>
      <c r="BF17" s="22">
        <v>447.39814499999994</v>
      </c>
      <c r="BG17" s="22">
        <v>303.00988357</v>
      </c>
      <c r="BH17" s="22">
        <v>278.72534837999996</v>
      </c>
      <c r="BI17" s="22">
        <v>447.39814399999995</v>
      </c>
      <c r="BJ17" s="22">
        <v>421.09699999999998</v>
      </c>
      <c r="BK17" s="22">
        <v>407</v>
      </c>
      <c r="BL17" s="22">
        <v>255.36</v>
      </c>
      <c r="BM17" s="22">
        <v>341.77800000000002</v>
      </c>
    </row>
    <row r="18" spans="1:65">
      <c r="A18" s="46"/>
      <c r="B18" s="46" t="s">
        <v>203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46">
        <v>0</v>
      </c>
      <c r="K18" s="128">
        <v>0</v>
      </c>
      <c r="L18" s="119">
        <v>0</v>
      </c>
      <c r="M18" s="119" t="s">
        <v>46</v>
      </c>
      <c r="N18" s="119" t="s">
        <v>46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7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7">
        <v>0</v>
      </c>
      <c r="AF18" s="47">
        <v>0</v>
      </c>
      <c r="AG18" s="47">
        <v>0</v>
      </c>
      <c r="AH18" s="46">
        <v>0</v>
      </c>
      <c r="AI18" s="47">
        <v>0</v>
      </c>
      <c r="AJ18" s="47">
        <v>0</v>
      </c>
      <c r="AK18" s="47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2472.570189</v>
      </c>
      <c r="BD18" s="22">
        <v>2380.8954249299995</v>
      </c>
      <c r="BE18" s="22">
        <v>2363.6385781899999</v>
      </c>
      <c r="BF18" s="22">
        <v>2558.7256610000004</v>
      </c>
      <c r="BG18" s="22">
        <v>2435.04199105</v>
      </c>
      <c r="BH18" s="22">
        <v>2340.6715239300001</v>
      </c>
      <c r="BI18" s="22">
        <v>2558.7256610000004</v>
      </c>
      <c r="BJ18" s="22">
        <v>1818.143</v>
      </c>
      <c r="BK18" s="22">
        <v>1183</v>
      </c>
      <c r="BL18" s="22">
        <v>1151.6489999999999</v>
      </c>
      <c r="BM18" s="22">
        <v>1187.674</v>
      </c>
    </row>
    <row r="19" spans="1:65">
      <c r="A19" s="46"/>
      <c r="B19" s="46" t="s">
        <v>204</v>
      </c>
      <c r="C19" s="46">
        <v>1905</v>
      </c>
      <c r="D19" s="46">
        <v>1929</v>
      </c>
      <c r="E19" s="46">
        <v>2114.3912554399999</v>
      </c>
      <c r="F19" s="46">
        <v>2014</v>
      </c>
      <c r="G19" s="46">
        <v>2011</v>
      </c>
      <c r="H19" s="46">
        <v>1996</v>
      </c>
      <c r="I19" s="46">
        <v>1883.42897808</v>
      </c>
      <c r="J19" s="46">
        <v>1952</v>
      </c>
      <c r="K19" s="128">
        <v>1993</v>
      </c>
      <c r="L19" s="115">
        <v>1965</v>
      </c>
      <c r="M19" s="115">
        <v>2078.5734386899999</v>
      </c>
      <c r="N19" s="115">
        <v>2046</v>
      </c>
      <c r="O19" s="46">
        <v>5539</v>
      </c>
      <c r="P19" s="46">
        <v>5346</v>
      </c>
      <c r="Q19" s="46">
        <v>4882</v>
      </c>
      <c r="R19" s="46">
        <v>5257</v>
      </c>
      <c r="S19" s="46">
        <v>6585</v>
      </c>
      <c r="T19" s="46">
        <v>6212.0433866699996</v>
      </c>
      <c r="U19" s="46">
        <v>6775.0446631199993</v>
      </c>
      <c r="V19" s="46">
        <v>6536</v>
      </c>
      <c r="W19" s="46">
        <v>9870</v>
      </c>
      <c r="X19" s="46">
        <v>9138.3422348939403</v>
      </c>
      <c r="Y19" s="46">
        <v>9713.1305974852294</v>
      </c>
      <c r="Z19" s="46">
        <v>8625.0506068895702</v>
      </c>
      <c r="AA19" s="46">
        <v>6045.8695181099993</v>
      </c>
      <c r="AB19" s="46">
        <v>5692.4423478199997</v>
      </c>
      <c r="AC19" s="46">
        <v>5731.5100330599998</v>
      </c>
      <c r="AD19" s="46">
        <v>5908.6703834800001</v>
      </c>
      <c r="AE19" s="46">
        <v>5539.6537996199995</v>
      </c>
      <c r="AF19" s="46">
        <v>5136.4435350499998</v>
      </c>
      <c r="AG19" s="46">
        <v>4757.5090569200001</v>
      </c>
      <c r="AH19" s="46">
        <v>4821.5658254999998</v>
      </c>
      <c r="AI19" s="46">
        <v>4634.4964937700006</v>
      </c>
      <c r="AJ19" s="46">
        <v>4426.9955370299995</v>
      </c>
      <c r="AK19" s="46">
        <v>4578.3491165900004</v>
      </c>
      <c r="AL19" s="22">
        <v>4641</v>
      </c>
      <c r="AM19" s="22">
        <v>7863.939635839999</v>
      </c>
      <c r="AN19" s="22">
        <v>8943.0403180374615</v>
      </c>
      <c r="AO19" s="22">
        <v>9161.1054869768996</v>
      </c>
      <c r="AP19" s="22">
        <v>8965.9087837939151</v>
      </c>
      <c r="AQ19" s="22">
        <v>8616.6853451737697</v>
      </c>
      <c r="AR19" s="22">
        <v>8212.0368795553022</v>
      </c>
      <c r="AS19" s="22">
        <v>8936</v>
      </c>
      <c r="AT19" s="22">
        <v>8404.5689797334289</v>
      </c>
      <c r="AU19" s="22">
        <v>7454.9930000000004</v>
      </c>
      <c r="AV19" s="22">
        <v>6463.9934150599993</v>
      </c>
      <c r="AW19" s="22">
        <v>7166.107</v>
      </c>
      <c r="AX19" s="22">
        <v>6382</v>
      </c>
      <c r="AY19" s="22">
        <v>6251.7150000000001</v>
      </c>
      <c r="AZ19" s="22">
        <v>5895.91</v>
      </c>
      <c r="BA19" s="22">
        <v>5675.9129999999996</v>
      </c>
      <c r="BB19" s="22">
        <v>5759.6479040000004</v>
      </c>
      <c r="BC19" s="22">
        <v>5184.5393971500007</v>
      </c>
      <c r="BD19" s="22">
        <v>4939.2486685399999</v>
      </c>
      <c r="BE19" s="22">
        <v>5177.9759999999997</v>
      </c>
      <c r="BF19" s="22">
        <v>5552.7690000000002</v>
      </c>
      <c r="BG19" s="22">
        <v>5097.0649999999996</v>
      </c>
      <c r="BH19" s="22">
        <v>4816.4650000000001</v>
      </c>
      <c r="BI19" s="22">
        <v>5552.7690000000002</v>
      </c>
      <c r="BJ19" s="22">
        <v>4823.768</v>
      </c>
      <c r="BK19" s="22">
        <v>3016</v>
      </c>
      <c r="BL19" s="22">
        <v>2816.0659999999998</v>
      </c>
      <c r="BM19" s="22">
        <v>2188.989</v>
      </c>
    </row>
    <row r="20" spans="1:65">
      <c r="A20" s="46"/>
      <c r="B20" s="46" t="s">
        <v>205</v>
      </c>
      <c r="C20" s="46">
        <v>669</v>
      </c>
      <c r="D20" s="46">
        <v>560.05100000000004</v>
      </c>
      <c r="E20" s="46">
        <v>510.04023372000006</v>
      </c>
      <c r="F20" s="46">
        <v>648</v>
      </c>
      <c r="G20" s="46">
        <v>720</v>
      </c>
      <c r="H20" s="46">
        <v>688</v>
      </c>
      <c r="I20" s="46">
        <v>604.94805784000005</v>
      </c>
      <c r="J20" s="46">
        <v>1078</v>
      </c>
      <c r="K20" s="128">
        <v>1416</v>
      </c>
      <c r="L20" s="115">
        <v>949</v>
      </c>
      <c r="M20" s="115">
        <v>1058.2073401500002</v>
      </c>
      <c r="N20" s="115">
        <v>1114</v>
      </c>
      <c r="O20" s="46">
        <v>1817</v>
      </c>
      <c r="P20" s="46">
        <v>1999</v>
      </c>
      <c r="Q20" s="46">
        <v>2084</v>
      </c>
      <c r="R20" s="46">
        <v>1743</v>
      </c>
      <c r="S20" s="46">
        <v>1676</v>
      </c>
      <c r="T20" s="46">
        <v>1737.8382592400001</v>
      </c>
      <c r="U20" s="46">
        <v>1537.67233633</v>
      </c>
      <c r="V20" s="46">
        <v>983</v>
      </c>
      <c r="W20" s="46">
        <v>1791</v>
      </c>
      <c r="X20" s="46">
        <v>1740.62813873859</v>
      </c>
      <c r="Y20" s="46">
        <v>1547.69556937006</v>
      </c>
      <c r="Z20" s="46">
        <v>1626.96887624703</v>
      </c>
      <c r="AA20" s="46">
        <v>908.98129124000002</v>
      </c>
      <c r="AB20" s="46">
        <v>614.88078786000005</v>
      </c>
      <c r="AC20" s="46">
        <v>648.36100609000005</v>
      </c>
      <c r="AD20" s="46">
        <v>678.83171816000004</v>
      </c>
      <c r="AE20" s="46">
        <v>363.10768585999989</v>
      </c>
      <c r="AF20" s="46">
        <v>532.40582454000003</v>
      </c>
      <c r="AG20" s="46">
        <v>573.08527682000022</v>
      </c>
      <c r="AH20" s="46">
        <v>596.87641315000019</v>
      </c>
      <c r="AI20" s="46">
        <v>394.69343847999994</v>
      </c>
      <c r="AJ20" s="46">
        <v>448.75591649</v>
      </c>
      <c r="AK20" s="46">
        <v>617.14176222000003</v>
      </c>
      <c r="AL20" s="22">
        <v>674</v>
      </c>
      <c r="AM20" s="22">
        <v>1562.5744896599999</v>
      </c>
      <c r="AN20" s="22">
        <v>1546.8152021960577</v>
      </c>
      <c r="AO20" s="22">
        <v>1228.2744977081063</v>
      </c>
      <c r="AP20" s="22">
        <v>1079.7370973293525</v>
      </c>
      <c r="AQ20" s="22">
        <v>1100.2029239728408</v>
      </c>
      <c r="AR20" s="22">
        <v>987.68896236375133</v>
      </c>
      <c r="AS20" s="22">
        <v>864.94934798137365</v>
      </c>
      <c r="AT20" s="22">
        <v>808.16385912995236</v>
      </c>
      <c r="AU20" s="22">
        <v>750.04200000000003</v>
      </c>
      <c r="AV20" s="22">
        <v>759.83522176999998</v>
      </c>
      <c r="AW20" s="22">
        <v>760.49400000000003</v>
      </c>
      <c r="AX20" s="22">
        <v>908</v>
      </c>
      <c r="AY20" s="22">
        <v>976.04200000000003</v>
      </c>
      <c r="AZ20" s="22">
        <v>957.73400000000004</v>
      </c>
      <c r="BA20" s="22">
        <v>834.39800000000002</v>
      </c>
      <c r="BB20" s="22">
        <v>871.02057940750001</v>
      </c>
      <c r="BC20" s="22">
        <v>802.19700040999999</v>
      </c>
      <c r="BD20" s="22">
        <v>826.32683371999997</v>
      </c>
      <c r="BE20" s="22">
        <v>1031.675</v>
      </c>
      <c r="BF20" s="22">
        <v>907.70203524999999</v>
      </c>
      <c r="BG20" s="22">
        <v>1411.623</v>
      </c>
      <c r="BH20" s="22">
        <v>1347.4280000000001</v>
      </c>
      <c r="BI20" s="22">
        <v>907.70203524999999</v>
      </c>
      <c r="BJ20" s="22">
        <v>888.35500000000002</v>
      </c>
      <c r="BK20" s="22">
        <v>727.56200000000001</v>
      </c>
      <c r="BL20" s="22">
        <v>705.11300000000006</v>
      </c>
      <c r="BM20" s="22">
        <v>357.774</v>
      </c>
    </row>
    <row r="21" spans="1:65">
      <c r="A21" s="46"/>
      <c r="B21" s="46" t="s">
        <v>329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11</v>
      </c>
      <c r="K21" s="128">
        <v>0</v>
      </c>
      <c r="L21" s="119">
        <v>0</v>
      </c>
      <c r="M21" s="119" t="s">
        <v>46</v>
      </c>
      <c r="N21" s="119" t="s">
        <v>46</v>
      </c>
      <c r="O21" s="46">
        <v>1181</v>
      </c>
      <c r="P21" s="46">
        <v>2120</v>
      </c>
      <c r="Q21" s="46">
        <v>1794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</row>
    <row r="22" spans="1:65">
      <c r="A22" s="46"/>
      <c r="B22" s="46" t="s">
        <v>206</v>
      </c>
      <c r="C22" s="46">
        <v>57</v>
      </c>
      <c r="D22" s="46">
        <v>114</v>
      </c>
      <c r="E22" s="46">
        <v>121.7052772</v>
      </c>
      <c r="F22" s="46">
        <v>122</v>
      </c>
      <c r="G22" s="46">
        <v>204</v>
      </c>
      <c r="H22" s="46">
        <v>202</v>
      </c>
      <c r="I22" s="46">
        <v>309.56792372999996</v>
      </c>
      <c r="J22" s="46">
        <v>0</v>
      </c>
      <c r="K22" s="128">
        <v>0</v>
      </c>
      <c r="L22" s="115">
        <v>21870</v>
      </c>
      <c r="M22" s="115">
        <v>20531.0066347549</v>
      </c>
      <c r="N22" s="115">
        <v>20843</v>
      </c>
      <c r="O22" s="46">
        <v>41</v>
      </c>
      <c r="P22" s="46">
        <v>241</v>
      </c>
      <c r="Q22" s="46">
        <v>286</v>
      </c>
      <c r="R22" s="46">
        <v>1187</v>
      </c>
      <c r="S22" s="46">
        <v>206</v>
      </c>
      <c r="T22" s="46">
        <v>233.21267381000001</v>
      </c>
      <c r="U22" s="46">
        <v>111.01321</v>
      </c>
      <c r="V22" s="46">
        <v>109</v>
      </c>
      <c r="W22" s="46">
        <v>110</v>
      </c>
      <c r="X22" s="46">
        <v>585.98720263222697</v>
      </c>
      <c r="Y22" s="46">
        <v>1033.8641519072301</v>
      </c>
      <c r="Z22" s="46">
        <v>217.805083975765</v>
      </c>
      <c r="AA22" s="46">
        <v>94.433473440007702</v>
      </c>
      <c r="AB22" s="46">
        <v>24.495355980007801</v>
      </c>
      <c r="AC22" s="46">
        <v>26745.341847368898</v>
      </c>
      <c r="AD22" s="46">
        <v>29018.399857318498</v>
      </c>
      <c r="AE22" s="46">
        <v>25434.273371452589</v>
      </c>
      <c r="AF22" s="46">
        <v>25262.976782577913</v>
      </c>
      <c r="AG22" s="46">
        <v>26129.019790725892</v>
      </c>
      <c r="AH22" s="46">
        <v>22774.779201100824</v>
      </c>
      <c r="AI22" s="46">
        <v>19437.558358553735</v>
      </c>
      <c r="AJ22" s="46">
        <v>18568.180684481904</v>
      </c>
      <c r="AK22" s="46">
        <v>19620.574499821079</v>
      </c>
      <c r="AL22" s="22">
        <v>20303</v>
      </c>
      <c r="AM22" s="22">
        <v>2562.2991080646402</v>
      </c>
      <c r="AN22" s="22">
        <v>9.18768107</v>
      </c>
      <c r="AO22" s="22">
        <v>12.767323120000002</v>
      </c>
      <c r="AP22" s="22">
        <v>15.122835550000001</v>
      </c>
      <c r="AQ22" s="22">
        <v>15.459224580000001</v>
      </c>
      <c r="AR22" s="22">
        <v>22.168287190000001</v>
      </c>
      <c r="AS22" s="22">
        <v>21.289720290000005</v>
      </c>
      <c r="AT22" s="22">
        <v>21.791</v>
      </c>
      <c r="AU22" s="22">
        <v>21.574000000000002</v>
      </c>
      <c r="AV22" s="22">
        <v>25.78</v>
      </c>
      <c r="AW22" s="22">
        <v>40.752000000000002</v>
      </c>
      <c r="AX22" s="22">
        <v>39</v>
      </c>
      <c r="AY22" s="22">
        <v>51.78</v>
      </c>
      <c r="AZ22" s="22">
        <v>51.334000000000003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</row>
    <row r="23" spans="1:65">
      <c r="A23" s="46"/>
      <c r="B23" s="46" t="s">
        <v>207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46">
        <v>0</v>
      </c>
      <c r="K23" s="128">
        <v>0</v>
      </c>
      <c r="L23" s="119">
        <v>0</v>
      </c>
      <c r="M23" s="119" t="s">
        <v>46</v>
      </c>
      <c r="N23" s="119" t="s">
        <v>46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7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7">
        <v>0</v>
      </c>
      <c r="AF23" s="47">
        <v>0</v>
      </c>
      <c r="AG23" s="47">
        <v>0</v>
      </c>
      <c r="AH23" s="46">
        <v>0</v>
      </c>
      <c r="AI23" s="47">
        <v>0</v>
      </c>
      <c r="AJ23" s="47">
        <v>0</v>
      </c>
      <c r="AK23" s="47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27</v>
      </c>
      <c r="AS23" s="22">
        <v>27</v>
      </c>
      <c r="AT23" s="22">
        <v>26</v>
      </c>
      <c r="AU23" s="22">
        <v>0</v>
      </c>
      <c r="AV23" s="22">
        <v>0</v>
      </c>
      <c r="AW23" s="22">
        <v>0</v>
      </c>
      <c r="AX23" s="22">
        <v>12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</row>
    <row r="24" spans="1:65">
      <c r="A24" s="46"/>
      <c r="B24" s="46" t="s">
        <v>356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128">
        <v>0</v>
      </c>
      <c r="L24" s="115">
        <v>0</v>
      </c>
      <c r="M24" s="115">
        <v>0</v>
      </c>
      <c r="N24" s="115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</row>
    <row r="25" spans="1:65">
      <c r="A25" s="46"/>
      <c r="B25" s="46" t="s">
        <v>208</v>
      </c>
      <c r="C25" s="46">
        <v>582</v>
      </c>
      <c r="D25" s="46">
        <v>538</v>
      </c>
      <c r="E25" s="46">
        <v>428.09383976000004</v>
      </c>
      <c r="F25" s="46">
        <v>278</v>
      </c>
      <c r="G25" s="46">
        <v>316</v>
      </c>
      <c r="H25" s="46">
        <v>312</v>
      </c>
      <c r="I25" s="46">
        <v>375.87677492</v>
      </c>
      <c r="J25" s="46">
        <v>276</v>
      </c>
      <c r="K25" s="128">
        <v>436</v>
      </c>
      <c r="L25" s="115">
        <v>658</v>
      </c>
      <c r="M25" s="115">
        <v>479.02256330999904</v>
      </c>
      <c r="N25" s="115">
        <v>387</v>
      </c>
      <c r="O25" s="46">
        <v>710</v>
      </c>
      <c r="P25" s="46">
        <v>1111</v>
      </c>
      <c r="Q25" s="46">
        <v>623</v>
      </c>
      <c r="R25" s="46">
        <v>581</v>
      </c>
      <c r="S25" s="46">
        <v>659</v>
      </c>
      <c r="T25" s="46">
        <v>632.30632709999998</v>
      </c>
      <c r="U25" s="46">
        <v>739.51154423466778</v>
      </c>
      <c r="V25" s="46">
        <v>616</v>
      </c>
      <c r="W25" s="46">
        <v>1047</v>
      </c>
      <c r="X25" s="46">
        <v>1147.6768777828834</v>
      </c>
      <c r="Y25" s="46">
        <v>1291.2875373551019</v>
      </c>
      <c r="Z25" s="46">
        <v>740.93003364544302</v>
      </c>
      <c r="AA25" s="46">
        <v>827.23247422369388</v>
      </c>
      <c r="AB25" s="46">
        <v>647.44545042938807</v>
      </c>
      <c r="AC25" s="46">
        <v>673.86360348940207</v>
      </c>
      <c r="AD25" s="46">
        <v>491.31660116071299</v>
      </c>
      <c r="AE25" s="46">
        <v>515.0468796647973</v>
      </c>
      <c r="AF25" s="46">
        <v>509.63826210054003</v>
      </c>
      <c r="AG25" s="46">
        <v>568.8201461060263</v>
      </c>
      <c r="AH25" s="46">
        <v>412.97516199049744</v>
      </c>
      <c r="AI25" s="46">
        <v>365.93525257950006</v>
      </c>
      <c r="AJ25" s="46">
        <v>427.2212846595001</v>
      </c>
      <c r="AK25" s="46">
        <v>554.59894086099996</v>
      </c>
      <c r="AL25" s="22">
        <v>378</v>
      </c>
      <c r="AM25" s="22">
        <v>637.57113025620367</v>
      </c>
      <c r="AN25" s="22">
        <v>922.44328253330934</v>
      </c>
      <c r="AO25" s="22">
        <v>904.6326124398031</v>
      </c>
      <c r="AP25" s="22">
        <v>675.35720573865967</v>
      </c>
      <c r="AQ25" s="22">
        <v>720.37958658848993</v>
      </c>
      <c r="AR25" s="22">
        <v>678.98292973989703</v>
      </c>
      <c r="AS25" s="22">
        <v>720.61558063237283</v>
      </c>
      <c r="AT25" s="22">
        <v>513.04364088478019</v>
      </c>
      <c r="AU25" s="22">
        <v>570.10500000000002</v>
      </c>
      <c r="AV25" s="22">
        <v>544.00063033000004</v>
      </c>
      <c r="AW25" s="22">
        <v>630.41</v>
      </c>
      <c r="AX25" s="22">
        <v>361</v>
      </c>
      <c r="AY25" s="22">
        <v>401.49599999999998</v>
      </c>
      <c r="AZ25" s="22">
        <v>443.488</v>
      </c>
      <c r="BA25" s="22">
        <v>527.19200000000001</v>
      </c>
      <c r="BB25" s="22">
        <v>317.30421999999999</v>
      </c>
      <c r="BC25" s="22">
        <v>366.67784224000002</v>
      </c>
      <c r="BD25" s="22">
        <v>432.10828335999997</v>
      </c>
      <c r="BE25" s="22">
        <v>470.48295421750009</v>
      </c>
      <c r="BF25" s="22">
        <v>408.46624364000002</v>
      </c>
      <c r="BG25" s="22">
        <v>562.71299999999997</v>
      </c>
      <c r="BH25" s="22">
        <v>563.73199999999997</v>
      </c>
      <c r="BI25" s="22">
        <v>408.46600000000001</v>
      </c>
      <c r="BJ25" s="22">
        <v>495.10300000000001</v>
      </c>
      <c r="BK25" s="22">
        <v>362</v>
      </c>
      <c r="BL25" s="22">
        <v>229.59399999999999</v>
      </c>
      <c r="BM25" s="22">
        <v>273.13499999999999</v>
      </c>
    </row>
    <row r="26" spans="1:65">
      <c r="A26" s="46"/>
      <c r="B26" s="45" t="s">
        <v>209</v>
      </c>
      <c r="C26" s="45">
        <f t="shared" ref="C26:I26" si="2">SUM(C27,C42:C45)</f>
        <v>13319.631917639999</v>
      </c>
      <c r="D26" s="45">
        <f t="shared" si="2"/>
        <v>13145.00048289</v>
      </c>
      <c r="E26" s="45">
        <f t="shared" si="2"/>
        <v>13710.629502740001</v>
      </c>
      <c r="F26" s="45">
        <f t="shared" si="2"/>
        <v>13587.002513859999</v>
      </c>
      <c r="G26" s="45">
        <f t="shared" si="2"/>
        <v>13798.216152909999</v>
      </c>
      <c r="H26" s="45">
        <f t="shared" si="2"/>
        <v>14021.93886393</v>
      </c>
      <c r="I26" s="45">
        <f t="shared" si="2"/>
        <v>14434.27400861</v>
      </c>
      <c r="J26" s="45">
        <f t="shared" ref="J26:K26" si="3">SUM(J27,J42:J45)</f>
        <v>14527.502182479999</v>
      </c>
      <c r="K26" s="45">
        <f t="shared" si="3"/>
        <v>14748.558868100001</v>
      </c>
      <c r="L26" s="114">
        <v>15446.62812858</v>
      </c>
      <c r="M26" s="114">
        <v>15469.492619030001</v>
      </c>
      <c r="N26" s="114">
        <v>15280.96537564</v>
      </c>
      <c r="O26" s="45">
        <v>29547.303709740001</v>
      </c>
      <c r="P26" s="45">
        <f>SUM(P27,P42:P45)</f>
        <v>30663.876363520001</v>
      </c>
      <c r="Q26" s="45">
        <f>SUM(Q27,Q42:Q45)</f>
        <v>30721.614188610001</v>
      </c>
      <c r="R26" s="45">
        <v>31569.782380150002</v>
      </c>
      <c r="S26" s="45">
        <v>34440.238812490003</v>
      </c>
      <c r="T26" s="45">
        <f>SUM(T27,T42:T45)</f>
        <v>33227.756433364237</v>
      </c>
      <c r="U26" s="45">
        <f>SUM(U27,U42:U45)</f>
        <v>36383.247907143937</v>
      </c>
      <c r="V26" s="45">
        <v>35654.227108949999</v>
      </c>
      <c r="W26" s="45">
        <v>42419.965811250004</v>
      </c>
      <c r="X26" s="45">
        <v>41932.318020086401</v>
      </c>
      <c r="Y26" s="45">
        <v>39377.33072014292</v>
      </c>
      <c r="Z26" s="45">
        <v>38098.995831683744</v>
      </c>
      <c r="AA26" s="45">
        <v>22387.786460427924</v>
      </c>
      <c r="AB26" s="45">
        <v>21881.08923699518</v>
      </c>
      <c r="AC26" s="45">
        <v>21498.173459205613</v>
      </c>
      <c r="AD26" s="45">
        <v>21137.781837220009</v>
      </c>
      <c r="AE26" s="45">
        <v>19478.525479664066</v>
      </c>
      <c r="AF26" s="45">
        <v>18617.779082137225</v>
      </c>
      <c r="AG26" s="45">
        <v>18516.083750871563</v>
      </c>
      <c r="AH26" s="45">
        <v>14691.757128836722</v>
      </c>
      <c r="AI26" s="45">
        <v>14412.476192660872</v>
      </c>
      <c r="AJ26" s="45">
        <v>14034.532308745447</v>
      </c>
      <c r="AK26" s="45">
        <v>13420.326544959773</v>
      </c>
      <c r="AL26" s="21">
        <v>13566</v>
      </c>
      <c r="AM26" s="21">
        <v>22038.084550641324</v>
      </c>
      <c r="AN26" s="21">
        <v>22586.376371852468</v>
      </c>
      <c r="AO26" s="21">
        <v>22407.123090880115</v>
      </c>
      <c r="AP26" s="21">
        <v>22282.060311043981</v>
      </c>
      <c r="AQ26" s="21">
        <v>22645.376877904833</v>
      </c>
      <c r="AR26" s="21">
        <v>22114.432440138364</v>
      </c>
      <c r="AS26" s="21">
        <v>21830.469307565414</v>
      </c>
      <c r="AT26" s="21">
        <v>21366.915444411468</v>
      </c>
      <c r="AU26" s="21">
        <v>20898.946</v>
      </c>
      <c r="AV26" s="21">
        <v>19792.76361477</v>
      </c>
      <c r="AW26" s="21">
        <v>19576.020754549998</v>
      </c>
      <c r="AX26" s="21">
        <v>19398</v>
      </c>
      <c r="AY26" s="21">
        <v>18726.213581777454</v>
      </c>
      <c r="AZ26" s="21">
        <v>18492.305</v>
      </c>
      <c r="BA26" s="21">
        <v>18351.829807640002</v>
      </c>
      <c r="BB26" s="21">
        <v>18151.80669687</v>
      </c>
      <c r="BC26" s="21">
        <v>17573.540648630002</v>
      </c>
      <c r="BD26" s="21">
        <v>17260.961656180003</v>
      </c>
      <c r="BE26" s="21">
        <v>16564.483259299999</v>
      </c>
      <c r="BF26" s="21">
        <v>16492.611642489999</v>
      </c>
      <c r="BG26" s="21">
        <v>15514.597280060001</v>
      </c>
      <c r="BH26" s="21">
        <v>15128.334999999999</v>
      </c>
      <c r="BI26" s="21">
        <v>16492.612923000001</v>
      </c>
      <c r="BJ26" s="21">
        <v>15099.19555844</v>
      </c>
      <c r="BK26" s="21">
        <v>9902.5110000000004</v>
      </c>
      <c r="BL26" s="21">
        <v>9672.58</v>
      </c>
      <c r="BM26" s="21">
        <v>9272.4089999999997</v>
      </c>
    </row>
    <row r="27" spans="1:65">
      <c r="A27" s="45"/>
      <c r="B27" s="46" t="s">
        <v>210</v>
      </c>
      <c r="C27" s="46">
        <v>4826.6319176400002</v>
      </c>
      <c r="D27" s="46">
        <v>4559.0004828900001</v>
      </c>
      <c r="E27" s="46">
        <v>5020.3166739600001</v>
      </c>
      <c r="F27" s="46">
        <v>4892.0025138599995</v>
      </c>
      <c r="G27" s="46">
        <v>5015.2161529099994</v>
      </c>
      <c r="H27" s="46">
        <v>5094.9388639299996</v>
      </c>
      <c r="I27" s="46">
        <v>5442.4192765799999</v>
      </c>
      <c r="J27" s="46">
        <v>5112.5021824799996</v>
      </c>
      <c r="K27" s="128">
        <v>5517.5588680999999</v>
      </c>
      <c r="L27" s="115">
        <v>5872.6281285799996</v>
      </c>
      <c r="M27" s="115">
        <v>5727.1249013899996</v>
      </c>
      <c r="N27" s="115">
        <v>5617.9653756400003</v>
      </c>
      <c r="O27" s="46">
        <v>4824.3037097400002</v>
      </c>
      <c r="P27" s="46">
        <f>SUM(P29,P35:P41)</f>
        <v>5314.8763635200003</v>
      </c>
      <c r="Q27" s="46">
        <f>SUM(Q29,Q35:Q41)</f>
        <v>5558.6141886100004</v>
      </c>
      <c r="R27" s="46">
        <v>4965.7823801500008</v>
      </c>
      <c r="S27" s="46">
        <v>4608.2388124899999</v>
      </c>
      <c r="T27" s="46">
        <f>SUM(T29,T35:T41)</f>
        <v>4556.7339929174886</v>
      </c>
      <c r="U27" s="46">
        <f>SUM(U29,U35:U41)</f>
        <v>4749.2520165899996</v>
      </c>
      <c r="V27" s="46">
        <v>4713.22710895</v>
      </c>
      <c r="W27" s="46">
        <v>4562.9658112500001</v>
      </c>
      <c r="X27" s="46">
        <v>4651.6019630770943</v>
      </c>
      <c r="Y27" s="46">
        <v>4828.1047334261793</v>
      </c>
      <c r="Z27" s="46">
        <v>4338</v>
      </c>
      <c r="AA27" s="46">
        <v>4259.015588768505</v>
      </c>
      <c r="AB27" s="46">
        <v>4350.4991439282594</v>
      </c>
      <c r="AC27" s="46">
        <v>4252.9087883384027</v>
      </c>
      <c r="AD27" s="46">
        <v>4044.9604017885499</v>
      </c>
      <c r="AE27" s="46">
        <v>4696.0494584427379</v>
      </c>
      <c r="AF27" s="46">
        <v>4252.6537556401026</v>
      </c>
      <c r="AG27" s="46">
        <v>3790.709902285108</v>
      </c>
      <c r="AH27" s="46">
        <v>3452.1842973967132</v>
      </c>
      <c r="AI27" s="46">
        <v>3035.6804982208728</v>
      </c>
      <c r="AJ27" s="46">
        <v>2897.6405029721009</v>
      </c>
      <c r="AK27" s="46">
        <v>2203.2817659297748</v>
      </c>
      <c r="AL27" s="22">
        <v>2137</v>
      </c>
      <c r="AM27" s="22">
        <v>4907.0913547800001</v>
      </c>
      <c r="AN27" s="22">
        <v>5113.4117573578651</v>
      </c>
      <c r="AO27" s="22">
        <v>4981.9330220544316</v>
      </c>
      <c r="AP27" s="22">
        <v>4955.3038196463831</v>
      </c>
      <c r="AQ27" s="22">
        <v>5367.567016916445</v>
      </c>
      <c r="AR27" s="22">
        <v>5047.6262045810445</v>
      </c>
      <c r="AS27" s="22">
        <v>4999.1882011971084</v>
      </c>
      <c r="AT27" s="22">
        <v>4746.9492081437993</v>
      </c>
      <c r="AU27" s="22">
        <v>4690.3050000000003</v>
      </c>
      <c r="AV27" s="22">
        <v>4548.5760617100004</v>
      </c>
      <c r="AW27" s="22">
        <v>4439.9867545500001</v>
      </c>
      <c r="AX27" s="22">
        <v>4334</v>
      </c>
      <c r="AY27" s="22">
        <v>4741.3996535400001</v>
      </c>
      <c r="AZ27" s="22">
        <v>4715.5290000000005</v>
      </c>
      <c r="BA27" s="22">
        <v>4732.8339999999998</v>
      </c>
      <c r="BB27" s="22">
        <v>4699.3239288599998</v>
      </c>
      <c r="BC27" s="22">
        <v>4531.7199413300004</v>
      </c>
      <c r="BD27" s="22">
        <v>4405.2024087199998</v>
      </c>
      <c r="BE27" s="22">
        <v>3893.4451803000002</v>
      </c>
      <c r="BF27" s="22">
        <v>3854.8788880200004</v>
      </c>
      <c r="BG27" s="22">
        <v>3222.8592800600004</v>
      </c>
      <c r="BH27" s="22">
        <v>3061.1280000000002</v>
      </c>
      <c r="BI27" s="22">
        <v>3854.879923</v>
      </c>
      <c r="BJ27" s="22">
        <v>3156.338624</v>
      </c>
      <c r="BK27" s="22">
        <v>2549.7739999999999</v>
      </c>
      <c r="BL27" s="22">
        <v>2543.6480000000001</v>
      </c>
      <c r="BM27" s="22">
        <v>1910.0039999999999</v>
      </c>
    </row>
    <row r="28" spans="1:65">
      <c r="A28" s="46"/>
      <c r="B28" s="46" t="s">
        <v>211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128">
        <v>0</v>
      </c>
      <c r="L28" s="115">
        <v>0</v>
      </c>
      <c r="M28" s="115">
        <v>0</v>
      </c>
      <c r="N28" s="115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7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7">
        <v>0</v>
      </c>
      <c r="AF28" s="47">
        <v>0</v>
      </c>
      <c r="AG28" s="47">
        <v>0</v>
      </c>
      <c r="AH28" s="46">
        <v>0</v>
      </c>
      <c r="AI28" s="47">
        <v>0</v>
      </c>
      <c r="AJ28" s="47">
        <v>0</v>
      </c>
      <c r="AK28" s="47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7.3890000000000002</v>
      </c>
      <c r="BK28" s="22">
        <v>0</v>
      </c>
      <c r="BL28" s="22">
        <v>0</v>
      </c>
      <c r="BM28" s="22">
        <v>0</v>
      </c>
    </row>
    <row r="29" spans="1:65">
      <c r="A29" s="46"/>
      <c r="B29" s="46" t="s">
        <v>201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128">
        <v>0</v>
      </c>
      <c r="L29" s="115">
        <v>0</v>
      </c>
      <c r="M29" s="115">
        <v>0</v>
      </c>
      <c r="N29" s="115">
        <v>0</v>
      </c>
      <c r="O29" s="46">
        <v>0</v>
      </c>
      <c r="P29" s="46">
        <v>2.1551493599999998</v>
      </c>
      <c r="Q29" s="46">
        <v>2.8611103899999999</v>
      </c>
      <c r="R29" s="46">
        <v>1.3522214699999999</v>
      </c>
      <c r="S29" s="46">
        <v>61.861036259999999</v>
      </c>
      <c r="T29" s="46">
        <v>24.12261122</v>
      </c>
      <c r="U29" s="46">
        <v>43.582989589999997</v>
      </c>
      <c r="V29" s="46">
        <v>4.9513491800000002</v>
      </c>
      <c r="W29" s="46">
        <v>47.744315620000002</v>
      </c>
      <c r="X29" s="46">
        <v>16.015334526514401</v>
      </c>
      <c r="Y29" s="46">
        <v>0.30784449000000003</v>
      </c>
      <c r="Z29" s="46">
        <v>0.51637408000006602</v>
      </c>
      <c r="AA29" s="46">
        <v>0.58975129000006699</v>
      </c>
      <c r="AB29" s="46">
        <v>70.7520084800001</v>
      </c>
      <c r="AC29" s="46">
        <v>59.617811800000005</v>
      </c>
      <c r="AD29" s="46">
        <v>3.6860300000000104</v>
      </c>
      <c r="AE29" s="46">
        <v>52.568316109999998</v>
      </c>
      <c r="AF29" s="46">
        <v>2.5233068700000003</v>
      </c>
      <c r="AG29" s="46">
        <v>41.562241329999999</v>
      </c>
      <c r="AH29" s="46">
        <v>79.854143690000001</v>
      </c>
      <c r="AI29" s="46">
        <v>0</v>
      </c>
      <c r="AJ29" s="46">
        <v>0</v>
      </c>
      <c r="AK29" s="46">
        <v>0</v>
      </c>
      <c r="AL29" s="22">
        <v>0</v>
      </c>
      <c r="AM29" s="22">
        <v>147</v>
      </c>
      <c r="AN29" s="22">
        <v>119</v>
      </c>
      <c r="AO29" s="22">
        <v>123</v>
      </c>
      <c r="AP29" s="22">
        <v>98</v>
      </c>
      <c r="AQ29" s="22">
        <v>89</v>
      </c>
      <c r="AR29" s="22">
        <v>78</v>
      </c>
      <c r="AS29" s="22">
        <v>86</v>
      </c>
      <c r="AT29" s="22">
        <v>105</v>
      </c>
      <c r="AU29" s="22">
        <v>95.792000000000002</v>
      </c>
      <c r="AV29" s="22">
        <v>97.275000000000006</v>
      </c>
      <c r="AW29" s="22">
        <v>102.907</v>
      </c>
      <c r="AX29" s="22">
        <v>115</v>
      </c>
      <c r="AY29" s="22">
        <v>113.285</v>
      </c>
      <c r="AZ29" s="22">
        <v>98.991</v>
      </c>
      <c r="BA29" s="22">
        <v>98.164000000000001</v>
      </c>
      <c r="BB29" s="22">
        <v>108.499</v>
      </c>
      <c r="BC29" s="22">
        <v>95.397000000000006</v>
      </c>
      <c r="BD29" s="22">
        <v>556.06179589999999</v>
      </c>
      <c r="BE29" s="22">
        <v>543.30840946000001</v>
      </c>
      <c r="BF29" s="22">
        <v>110.785</v>
      </c>
      <c r="BG29" s="22">
        <v>529.03827906000004</v>
      </c>
      <c r="BH29" s="22">
        <v>612.39200000000005</v>
      </c>
      <c r="BI29" s="22">
        <v>555.84092299999998</v>
      </c>
      <c r="BJ29" s="22">
        <v>527.93899999999996</v>
      </c>
      <c r="BK29" s="22">
        <v>468.86900000000003</v>
      </c>
      <c r="BL29" s="22">
        <v>442.52699999999999</v>
      </c>
      <c r="BM29" s="22">
        <v>428.31700000000001</v>
      </c>
    </row>
    <row r="30" spans="1:65">
      <c r="A30" s="46"/>
      <c r="B30" s="46" t="s">
        <v>223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128">
        <v>0</v>
      </c>
      <c r="L30" s="115">
        <v>0</v>
      </c>
      <c r="M30" s="115">
        <v>0</v>
      </c>
      <c r="N30" s="115">
        <v>0</v>
      </c>
      <c r="O30" s="46">
        <v>0</v>
      </c>
      <c r="P30" s="46">
        <v>2.1551493599999998</v>
      </c>
      <c r="Q30" s="46">
        <v>2.8611103899999999</v>
      </c>
      <c r="R30" s="46">
        <v>1.3522214699999999</v>
      </c>
      <c r="S30" s="46">
        <v>61.861036259999999</v>
      </c>
      <c r="T30" s="46">
        <v>24.12261122</v>
      </c>
      <c r="U30" s="46">
        <v>43.582989589999997</v>
      </c>
      <c r="V30" s="46">
        <v>4.9513491800000002</v>
      </c>
      <c r="W30" s="46">
        <v>47.744315620000002</v>
      </c>
      <c r="X30" s="46">
        <v>16.015334526514401</v>
      </c>
      <c r="Y30" s="46">
        <v>0.30784449000000003</v>
      </c>
      <c r="Z30" s="46">
        <v>0.51637408000006602</v>
      </c>
      <c r="AA30" s="46">
        <v>0.58975129000006699</v>
      </c>
      <c r="AB30" s="46">
        <v>70.7520084800001</v>
      </c>
      <c r="AC30" s="46">
        <v>59.617811800000005</v>
      </c>
      <c r="AD30" s="46">
        <v>3.6860300000000104</v>
      </c>
      <c r="AE30" s="46">
        <v>52.568316109999998</v>
      </c>
      <c r="AF30" s="46">
        <v>2.5233068700000003</v>
      </c>
      <c r="AG30" s="46">
        <v>41.562241329999999</v>
      </c>
      <c r="AH30" s="46">
        <v>79.854143690000001</v>
      </c>
      <c r="AI30" s="46">
        <v>0</v>
      </c>
      <c r="AJ30" s="46">
        <v>0</v>
      </c>
      <c r="AK30" s="46">
        <v>0</v>
      </c>
      <c r="AL30" s="22">
        <v>0</v>
      </c>
      <c r="AM30" s="22">
        <v>22</v>
      </c>
      <c r="AN30" s="22">
        <v>15</v>
      </c>
      <c r="AO30" s="22">
        <v>29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</row>
    <row r="31" spans="1:65">
      <c r="A31" s="46"/>
      <c r="B31" s="46" t="s">
        <v>229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128">
        <v>0</v>
      </c>
      <c r="L31" s="115">
        <v>0</v>
      </c>
      <c r="M31" s="115">
        <v>0</v>
      </c>
      <c r="N31" s="115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461.58951000000002</v>
      </c>
      <c r="BE31" s="22">
        <v>448.40540945999999</v>
      </c>
      <c r="BF31" s="22">
        <v>0</v>
      </c>
      <c r="BG31" s="22">
        <v>438.69827906</v>
      </c>
      <c r="BH31" s="22">
        <v>434.29500000000002</v>
      </c>
      <c r="BI31" s="22">
        <v>445.05592300000001</v>
      </c>
      <c r="BJ31" s="22">
        <v>420.57</v>
      </c>
      <c r="BK31" s="22">
        <v>0</v>
      </c>
      <c r="BL31" s="22">
        <v>0</v>
      </c>
      <c r="BM31" s="22">
        <v>0</v>
      </c>
    </row>
    <row r="32" spans="1:65">
      <c r="A32" s="46"/>
      <c r="B32" s="46" t="s">
        <v>224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128">
        <v>0</v>
      </c>
      <c r="L32" s="115">
        <v>0</v>
      </c>
      <c r="M32" s="115">
        <v>0</v>
      </c>
      <c r="N32" s="115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22">
        <v>0</v>
      </c>
      <c r="AM32" s="22">
        <v>143</v>
      </c>
      <c r="AN32" s="22">
        <v>119</v>
      </c>
      <c r="AO32" s="22">
        <v>106</v>
      </c>
      <c r="AP32" s="22">
        <v>111</v>
      </c>
      <c r="AQ32" s="22">
        <v>99</v>
      </c>
      <c r="AR32" s="22">
        <v>87</v>
      </c>
      <c r="AS32" s="22">
        <v>94</v>
      </c>
      <c r="AT32" s="22">
        <v>115</v>
      </c>
      <c r="AU32" s="22">
        <v>105.155</v>
      </c>
      <c r="AV32" s="22">
        <v>106.35299999999999</v>
      </c>
      <c r="AW32" s="22">
        <v>112.098</v>
      </c>
      <c r="AX32" s="22">
        <v>125</v>
      </c>
      <c r="AY32" s="22">
        <v>106.667</v>
      </c>
      <c r="AZ32" s="22">
        <v>99.067999999999998</v>
      </c>
      <c r="BA32" s="22">
        <v>106.17100000000001</v>
      </c>
      <c r="BB32" s="22">
        <v>117.48699999999999</v>
      </c>
      <c r="BC32" s="22">
        <v>103.30800000000001</v>
      </c>
      <c r="BD32" s="22">
        <v>101.55718313</v>
      </c>
      <c r="BE32" s="22">
        <v>101.268</v>
      </c>
      <c r="BF32" s="22">
        <v>117.783</v>
      </c>
      <c r="BG32" s="22">
        <v>95.512</v>
      </c>
      <c r="BH32" s="22">
        <v>98.478999999999999</v>
      </c>
      <c r="BI32" s="22">
        <v>117.783</v>
      </c>
      <c r="BJ32" s="22">
        <v>115.432</v>
      </c>
      <c r="BK32" s="22">
        <v>0</v>
      </c>
      <c r="BL32" s="22">
        <v>0</v>
      </c>
      <c r="BM32" s="22">
        <v>0</v>
      </c>
    </row>
    <row r="33" spans="1:65">
      <c r="A33" s="46"/>
      <c r="B33" s="46" t="s">
        <v>230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128">
        <v>0</v>
      </c>
      <c r="L33" s="115">
        <v>0</v>
      </c>
      <c r="M33" s="115">
        <v>0</v>
      </c>
      <c r="N33" s="115">
        <v>0</v>
      </c>
      <c r="O33" s="46">
        <v>0</v>
      </c>
      <c r="P33" s="46">
        <v>0</v>
      </c>
      <c r="Q33" s="46">
        <v>0</v>
      </c>
      <c r="R33" s="46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6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6">
        <v>0</v>
      </c>
      <c r="AF33" s="46">
        <v>0</v>
      </c>
      <c r="AG33" s="46">
        <v>0</v>
      </c>
      <c r="AH33" s="49">
        <v>0</v>
      </c>
      <c r="AI33" s="46">
        <v>0</v>
      </c>
      <c r="AJ33" s="46">
        <v>0</v>
      </c>
      <c r="AK33" s="46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15.782999999999999</v>
      </c>
      <c r="AZ33" s="22">
        <v>7.9989999999999997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88.938999999999993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</row>
    <row r="34" spans="1:65">
      <c r="A34" s="46"/>
      <c r="B34" s="46" t="s">
        <v>227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128">
        <v>0</v>
      </c>
      <c r="L34" s="115">
        <v>0</v>
      </c>
      <c r="M34" s="115">
        <v>0</v>
      </c>
      <c r="N34" s="115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22">
        <v>0</v>
      </c>
      <c r="AM34" s="22">
        <v>-18</v>
      </c>
      <c r="AN34" s="22">
        <v>-15</v>
      </c>
      <c r="AO34" s="22">
        <v>-12</v>
      </c>
      <c r="AP34" s="22">
        <v>-13</v>
      </c>
      <c r="AQ34" s="22">
        <v>-10</v>
      </c>
      <c r="AR34" s="22">
        <v>-9</v>
      </c>
      <c r="AS34" s="22">
        <v>-8</v>
      </c>
      <c r="AT34" s="22">
        <v>-10</v>
      </c>
      <c r="AU34" s="22">
        <v>-9.3629999999999995</v>
      </c>
      <c r="AV34" s="22">
        <v>-9.0779999999999994</v>
      </c>
      <c r="AW34" s="22">
        <v>-9.1910000000000007</v>
      </c>
      <c r="AX34" s="22">
        <v>-10</v>
      </c>
      <c r="AY34" s="22">
        <v>-9.1649999999999991</v>
      </c>
      <c r="AZ34" s="22">
        <v>-8.0760000000000005</v>
      </c>
      <c r="BA34" s="22">
        <v>-8.0069999999999997</v>
      </c>
      <c r="BB34" s="22">
        <v>-8.9879999999999995</v>
      </c>
      <c r="BC34" s="22">
        <v>-7.9109999999999996</v>
      </c>
      <c r="BD34" s="22">
        <v>-7.0848972300000002</v>
      </c>
      <c r="BE34" s="22">
        <v>-6.3650000000000002</v>
      </c>
      <c r="BF34" s="22">
        <v>-6.9980000000000002</v>
      </c>
      <c r="BG34" s="22">
        <v>-5.1719999999999997</v>
      </c>
      <c r="BH34" s="22">
        <v>-9.3209999999999997</v>
      </c>
      <c r="BI34" s="22">
        <v>-6.9980000000000002</v>
      </c>
      <c r="BJ34" s="22">
        <v>-8.0630000000000006</v>
      </c>
      <c r="BK34" s="22">
        <v>0</v>
      </c>
      <c r="BL34" s="22">
        <v>0</v>
      </c>
      <c r="BM34" s="22">
        <v>0</v>
      </c>
    </row>
    <row r="35" spans="1:65">
      <c r="A35" s="46"/>
      <c r="B35" s="46" t="s">
        <v>204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128">
        <v>0</v>
      </c>
      <c r="L35" s="115">
        <v>0</v>
      </c>
      <c r="M35" s="115">
        <v>0</v>
      </c>
      <c r="N35" s="115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171.75695433000001</v>
      </c>
      <c r="AT35" s="22">
        <v>172</v>
      </c>
      <c r="AU35" s="22">
        <v>171.75700000000001</v>
      </c>
      <c r="AV35" s="22">
        <v>172.28</v>
      </c>
      <c r="AW35" s="22">
        <v>172.28</v>
      </c>
      <c r="AX35" s="22">
        <v>172</v>
      </c>
      <c r="AY35" s="22">
        <v>172.28</v>
      </c>
      <c r="AZ35" s="22">
        <v>172.28</v>
      </c>
      <c r="BA35" s="22">
        <v>172.28</v>
      </c>
      <c r="BB35" s="22">
        <v>172.28015500000001</v>
      </c>
      <c r="BC35" s="22">
        <v>110.81002599999999</v>
      </c>
      <c r="BD35" s="22">
        <v>110.81002599999999</v>
      </c>
      <c r="BE35" s="22">
        <v>0</v>
      </c>
      <c r="BF35" s="22">
        <v>14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</row>
    <row r="36" spans="1:65">
      <c r="A36" s="46"/>
      <c r="B36" s="46" t="s">
        <v>205</v>
      </c>
      <c r="C36" s="46">
        <v>2092</v>
      </c>
      <c r="D36" s="46">
        <v>2278</v>
      </c>
      <c r="E36" s="46">
        <v>2431.8009104600001</v>
      </c>
      <c r="F36" s="46">
        <v>2368.1999999999998</v>
      </c>
      <c r="G36" s="46">
        <v>2413</v>
      </c>
      <c r="H36" s="46">
        <v>2556</v>
      </c>
      <c r="I36" s="46">
        <v>2862.4128163299997</v>
      </c>
      <c r="J36" s="46">
        <v>2535</v>
      </c>
      <c r="K36" s="128">
        <v>2439</v>
      </c>
      <c r="L36" s="115">
        <v>2850</v>
      </c>
      <c r="M36" s="115">
        <v>2766.25228853</v>
      </c>
      <c r="N36" s="115">
        <v>2808</v>
      </c>
      <c r="O36" s="46">
        <v>2064</v>
      </c>
      <c r="P36" s="46">
        <v>2014</v>
      </c>
      <c r="Q36" s="46">
        <v>2039</v>
      </c>
      <c r="R36" s="46">
        <v>2410</v>
      </c>
      <c r="S36" s="46">
        <v>2588</v>
      </c>
      <c r="T36" s="46">
        <v>2683.8346431099999</v>
      </c>
      <c r="U36" s="46">
        <v>2929.7096836799997</v>
      </c>
      <c r="V36" s="46">
        <v>3100</v>
      </c>
      <c r="W36" s="46">
        <v>2442</v>
      </c>
      <c r="X36" s="46">
        <v>2717.1004644499999</v>
      </c>
      <c r="Y36" s="46">
        <v>3166.7752186799999</v>
      </c>
      <c r="Z36" s="46">
        <v>2702</v>
      </c>
      <c r="AA36" s="46">
        <v>2902.7286438000001</v>
      </c>
      <c r="AB36" s="46">
        <v>2918.9560372999999</v>
      </c>
      <c r="AC36" s="46">
        <v>2875.7477527299998</v>
      </c>
      <c r="AD36" s="46">
        <v>2745.0867740200001</v>
      </c>
      <c r="AE36" s="46">
        <v>2661.63883356</v>
      </c>
      <c r="AF36" s="46">
        <v>2334.6298941700002</v>
      </c>
      <c r="AG36" s="46">
        <v>1785.0802553600004</v>
      </c>
      <c r="AH36" s="46">
        <v>1746.6778020199999</v>
      </c>
      <c r="AI36" s="46">
        <v>1349.6785806899998</v>
      </c>
      <c r="AJ36" s="46">
        <v>1278.3860045599999</v>
      </c>
      <c r="AK36" s="46">
        <v>652.60709513999996</v>
      </c>
      <c r="AL36" s="22">
        <v>632</v>
      </c>
      <c r="AM36" s="22">
        <v>2247.1178997899997</v>
      </c>
      <c r="AN36" s="22">
        <v>2473.0777171083109</v>
      </c>
      <c r="AO36" s="22">
        <v>2418.5321590683106</v>
      </c>
      <c r="AP36" s="22">
        <v>2467.0309448283106</v>
      </c>
      <c r="AQ36" s="22">
        <v>2663.7312029899999</v>
      </c>
      <c r="AR36" s="22">
        <v>2507.3686597099995</v>
      </c>
      <c r="AS36" s="22">
        <v>2350.24974991</v>
      </c>
      <c r="AT36" s="22">
        <v>2135.87377414</v>
      </c>
      <c r="AU36" s="22">
        <v>1662.8109999999999</v>
      </c>
      <c r="AV36" s="22">
        <v>1583.0816547099998</v>
      </c>
      <c r="AW36" s="22">
        <v>1532.09</v>
      </c>
      <c r="AX36" s="22">
        <v>1429</v>
      </c>
      <c r="AY36" s="22">
        <v>1244.346</v>
      </c>
      <c r="AZ36" s="22">
        <v>1258.2840000000001</v>
      </c>
      <c r="BA36" s="22">
        <v>1279.6020000000001</v>
      </c>
      <c r="BB36" s="22">
        <v>1231.642327</v>
      </c>
      <c r="BC36" s="22">
        <v>1122.4181314499999</v>
      </c>
      <c r="BD36" s="22">
        <v>1029.502915</v>
      </c>
      <c r="BE36" s="22">
        <v>721.13400000000001</v>
      </c>
      <c r="BF36" s="22">
        <v>729.99796475000005</v>
      </c>
      <c r="BG36" s="22">
        <v>92.863</v>
      </c>
      <c r="BH36" s="22">
        <v>83.966999999999999</v>
      </c>
      <c r="BI36" s="22">
        <v>729.99800000000005</v>
      </c>
      <c r="BJ36" s="22">
        <v>213.506</v>
      </c>
      <c r="BK36" s="22">
        <v>208.79499999999999</v>
      </c>
      <c r="BL36" s="22">
        <v>191.553</v>
      </c>
      <c r="BM36" s="22">
        <v>137.90600000000001</v>
      </c>
    </row>
    <row r="37" spans="1:65">
      <c r="A37" s="46"/>
      <c r="B37" s="46" t="s">
        <v>214</v>
      </c>
      <c r="C37" s="46">
        <v>0.35501041</v>
      </c>
      <c r="D37" s="46">
        <v>24.23942868</v>
      </c>
      <c r="E37" s="46">
        <v>0.37737707999999998</v>
      </c>
      <c r="F37" s="46">
        <v>23</v>
      </c>
      <c r="G37" s="46">
        <v>0</v>
      </c>
      <c r="H37" s="46">
        <v>0</v>
      </c>
      <c r="I37" s="46">
        <v>0</v>
      </c>
      <c r="J37" s="46">
        <v>0</v>
      </c>
      <c r="K37" s="128">
        <v>0</v>
      </c>
      <c r="L37" s="115">
        <v>0</v>
      </c>
      <c r="M37" s="115">
        <v>0</v>
      </c>
      <c r="N37" s="115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362.279</v>
      </c>
      <c r="AZ37" s="22">
        <v>361.01499999999999</v>
      </c>
      <c r="BA37" s="22">
        <v>359.96899999999999</v>
      </c>
      <c r="BB37" s="22">
        <v>359.056917</v>
      </c>
      <c r="BC37" s="22">
        <v>355.67994599999997</v>
      </c>
      <c r="BD37" s="22">
        <v>355.38747699999999</v>
      </c>
      <c r="BE37" s="22">
        <v>304.339</v>
      </c>
      <c r="BF37" s="22">
        <v>304.339</v>
      </c>
      <c r="BG37" s="22">
        <v>416.00400000000002</v>
      </c>
      <c r="BH37" s="22">
        <v>416.00400000000002</v>
      </c>
      <c r="BI37" s="22">
        <v>304.339</v>
      </c>
      <c r="BJ37" s="22">
        <v>304.339</v>
      </c>
      <c r="BK37" s="22">
        <v>0</v>
      </c>
      <c r="BL37" s="22">
        <v>0</v>
      </c>
      <c r="BM37" s="22">
        <v>0</v>
      </c>
    </row>
    <row r="38" spans="1:65">
      <c r="A38" s="46"/>
      <c r="B38" s="46" t="s">
        <v>215</v>
      </c>
      <c r="C38" s="46">
        <v>1512</v>
      </c>
      <c r="D38" s="46">
        <v>1094</v>
      </c>
      <c r="E38" s="46">
        <v>1385.5263336400001</v>
      </c>
      <c r="F38" s="46">
        <v>1184.4000000000001</v>
      </c>
      <c r="G38" s="46">
        <v>1158</v>
      </c>
      <c r="H38" s="46">
        <v>1143</v>
      </c>
      <c r="I38" s="46">
        <v>1099.142026</v>
      </c>
      <c r="J38" s="46">
        <v>1078</v>
      </c>
      <c r="K38" s="128">
        <v>1345</v>
      </c>
      <c r="L38" s="115">
        <v>1289</v>
      </c>
      <c r="M38" s="115">
        <v>1106.0176355799999</v>
      </c>
      <c r="N38" s="115">
        <v>922</v>
      </c>
      <c r="O38" s="46">
        <v>647</v>
      </c>
      <c r="P38" s="46">
        <v>555</v>
      </c>
      <c r="Q38" s="46">
        <v>465</v>
      </c>
      <c r="R38" s="46">
        <v>581</v>
      </c>
      <c r="S38" s="46">
        <v>305</v>
      </c>
      <c r="T38" s="46">
        <v>83.931242450000298</v>
      </c>
      <c r="U38" s="46">
        <v>78.982436090000391</v>
      </c>
      <c r="V38" s="46">
        <v>0</v>
      </c>
      <c r="W38" s="46">
        <v>339</v>
      </c>
      <c r="X38" s="46">
        <v>361.81748585834202</v>
      </c>
      <c r="Y38" s="46">
        <v>399.31023466999801</v>
      </c>
      <c r="Z38" s="46">
        <v>354</v>
      </c>
      <c r="AA38" s="46">
        <v>335.196971978504</v>
      </c>
      <c r="AB38" s="46">
        <v>318.76366708825901</v>
      </c>
      <c r="AC38" s="46">
        <v>312.77207653925899</v>
      </c>
      <c r="AD38" s="46">
        <v>298.15350112854998</v>
      </c>
      <c r="AE38" s="46">
        <v>352.54997831314876</v>
      </c>
      <c r="AF38" s="46">
        <v>325.28158527643461</v>
      </c>
      <c r="AG38" s="46">
        <v>413.99083567136859</v>
      </c>
      <c r="AH38" s="46">
        <v>125.88075496671314</v>
      </c>
      <c r="AI38" s="46">
        <v>172.31515608087298</v>
      </c>
      <c r="AJ38" s="46">
        <v>178.32847656210052</v>
      </c>
      <c r="AK38" s="46">
        <v>187.882674259775</v>
      </c>
      <c r="AL38" s="22">
        <v>170</v>
      </c>
      <c r="AM38" s="22">
        <v>296.48724041000008</v>
      </c>
      <c r="AN38" s="22">
        <v>330.01177170999961</v>
      </c>
      <c r="AO38" s="22">
        <v>364.1763268200001</v>
      </c>
      <c r="AP38" s="22">
        <v>406.03030725000019</v>
      </c>
      <c r="AQ38" s="22">
        <v>568</v>
      </c>
      <c r="AR38" s="22">
        <v>499.75792802999979</v>
      </c>
      <c r="AS38" s="22">
        <v>505.29332746684565</v>
      </c>
      <c r="AT38" s="22">
        <v>491.14936111804394</v>
      </c>
      <c r="AU38" s="22">
        <v>860.58100000000002</v>
      </c>
      <c r="AV38" s="22">
        <v>870.41253203999997</v>
      </c>
      <c r="AW38" s="22">
        <v>917.95575455000005</v>
      </c>
      <c r="AX38" s="22">
        <v>951</v>
      </c>
      <c r="AY38" s="22">
        <v>1024.6046535400001</v>
      </c>
      <c r="AZ38" s="22">
        <v>1057.2860000000001</v>
      </c>
      <c r="BA38" s="22">
        <v>1047.162</v>
      </c>
      <c r="BB38" s="22">
        <v>1078.8420878599998</v>
      </c>
      <c r="BC38" s="22">
        <v>1158.83807419</v>
      </c>
      <c r="BD38" s="22">
        <v>1185.0122215599999</v>
      </c>
      <c r="BE38" s="22">
        <v>1210.60499921</v>
      </c>
      <c r="BF38" s="22">
        <v>1249.6869999999999</v>
      </c>
      <c r="BG38" s="22">
        <v>1188.548</v>
      </c>
      <c r="BH38" s="22">
        <v>1180.3420000000001</v>
      </c>
      <c r="BI38" s="22">
        <v>1249.6869999999999</v>
      </c>
      <c r="BJ38" s="22">
        <v>1136.462</v>
      </c>
      <c r="BK38" s="22">
        <v>1041.2550000000001</v>
      </c>
      <c r="BL38" s="22">
        <v>1106.9559999999999</v>
      </c>
      <c r="BM38" s="22">
        <v>600.42100000000005</v>
      </c>
    </row>
    <row r="39" spans="1:65">
      <c r="A39" s="46"/>
      <c r="B39" s="46" t="s">
        <v>216</v>
      </c>
      <c r="C39" s="46">
        <v>5</v>
      </c>
      <c r="D39" s="46">
        <v>5</v>
      </c>
      <c r="E39" s="46">
        <v>3.5087408399999997</v>
      </c>
      <c r="F39" s="46">
        <v>5</v>
      </c>
      <c r="G39" s="46">
        <v>5</v>
      </c>
      <c r="H39" s="46">
        <v>17</v>
      </c>
      <c r="I39" s="46">
        <v>53.962914230000003</v>
      </c>
      <c r="J39" s="46">
        <v>52</v>
      </c>
      <c r="K39" s="128">
        <v>50</v>
      </c>
      <c r="L39" s="115">
        <v>46</v>
      </c>
      <c r="M39" s="115">
        <v>295.21827529999996</v>
      </c>
      <c r="N39" s="115">
        <v>301</v>
      </c>
      <c r="O39" s="46">
        <v>344</v>
      </c>
      <c r="P39" s="46">
        <v>1045</v>
      </c>
      <c r="Q39" s="46">
        <v>1631</v>
      </c>
      <c r="R39" s="46">
        <v>517</v>
      </c>
      <c r="S39" s="46">
        <v>239</v>
      </c>
      <c r="T39" s="46">
        <v>213.96309825748799</v>
      </c>
      <c r="U39" s="46">
        <v>218.51813901000003</v>
      </c>
      <c r="V39" s="46">
        <v>154</v>
      </c>
      <c r="W39" s="46">
        <v>109</v>
      </c>
      <c r="X39" s="46">
        <v>119.173522393483</v>
      </c>
      <c r="Y39" s="46">
        <v>99.545969825222002</v>
      </c>
      <c r="Z39" s="46">
        <v>104.378377459839</v>
      </c>
      <c r="AA39" s="46">
        <v>37.836899540000097</v>
      </c>
      <c r="AB39" s="46">
        <v>36.880832270000099</v>
      </c>
      <c r="AC39" s="46">
        <v>38.718485520000002</v>
      </c>
      <c r="AD39" s="46">
        <v>34.051818989999894</v>
      </c>
      <c r="AE39" s="46">
        <v>33.201658819999999</v>
      </c>
      <c r="AF39" s="46">
        <v>31.25544807</v>
      </c>
      <c r="AG39" s="46">
        <v>51.655140339999996</v>
      </c>
      <c r="AH39" s="46">
        <v>24.882453340000001</v>
      </c>
      <c r="AI39" s="46">
        <v>22.087497970000005</v>
      </c>
      <c r="AJ39" s="46">
        <v>19.448297069999999</v>
      </c>
      <c r="AK39" s="46">
        <v>28.430296789999996</v>
      </c>
      <c r="AL39" s="22">
        <v>17</v>
      </c>
      <c r="AM39" s="22">
        <v>345</v>
      </c>
      <c r="AN39" s="22">
        <v>341.99999999999989</v>
      </c>
      <c r="AO39" s="22">
        <v>312.00000000000011</v>
      </c>
      <c r="AP39" s="22">
        <v>308.93092870999999</v>
      </c>
      <c r="AQ39" s="22">
        <v>357.96846300000016</v>
      </c>
      <c r="AR39" s="22">
        <v>356.62662376999992</v>
      </c>
      <c r="AS39" s="22">
        <v>333.48696889000007</v>
      </c>
      <c r="AT39" s="22">
        <v>313.08503596000003</v>
      </c>
      <c r="AU39" s="22">
        <v>263.81</v>
      </c>
      <c r="AV39" s="22">
        <v>203.66297334999987</v>
      </c>
      <c r="AW39" s="22">
        <v>166.78100000000001</v>
      </c>
      <c r="AX39" s="22">
        <v>172</v>
      </c>
      <c r="AY39" s="22">
        <v>200.15899999999999</v>
      </c>
      <c r="AZ39" s="22">
        <v>199.471</v>
      </c>
      <c r="BA39" s="22">
        <v>187.27199999999999</v>
      </c>
      <c r="BB39" s="22">
        <v>178.42195100000001</v>
      </c>
      <c r="BC39" s="22">
        <v>169.39140327000001</v>
      </c>
      <c r="BD39" s="22">
        <v>146.35099599999992</v>
      </c>
      <c r="BE39" s="22">
        <v>151.72877162999998</v>
      </c>
      <c r="BF39" s="22">
        <v>133.41499999999999</v>
      </c>
      <c r="BG39" s="22">
        <v>220.50900100000004</v>
      </c>
      <c r="BH39" s="22">
        <v>140.81299999999999</v>
      </c>
      <c r="BI39" s="22">
        <v>133.41499999999999</v>
      </c>
      <c r="BJ39" s="22">
        <v>176.24100000000001</v>
      </c>
      <c r="BK39" s="22">
        <v>0</v>
      </c>
      <c r="BL39" s="22">
        <v>0</v>
      </c>
      <c r="BM39" s="22">
        <v>0</v>
      </c>
    </row>
    <row r="40" spans="1:65">
      <c r="A40" s="46"/>
      <c r="B40" s="46" t="s">
        <v>217</v>
      </c>
      <c r="C40" s="46">
        <v>245</v>
      </c>
      <c r="D40" s="46">
        <v>229</v>
      </c>
      <c r="E40" s="46">
        <v>261.34772623999999</v>
      </c>
      <c r="F40" s="46">
        <v>332</v>
      </c>
      <c r="G40" s="46">
        <v>412</v>
      </c>
      <c r="H40" s="46">
        <v>428</v>
      </c>
      <c r="I40" s="46">
        <v>473.94436691999999</v>
      </c>
      <c r="J40" s="46">
        <v>517</v>
      </c>
      <c r="K40" s="128">
        <v>629</v>
      </c>
      <c r="L40" s="115">
        <v>686</v>
      </c>
      <c r="M40" s="115">
        <v>742.05379046999997</v>
      </c>
      <c r="N40" s="115">
        <v>759</v>
      </c>
      <c r="O40" s="46">
        <v>738</v>
      </c>
      <c r="P40" s="46">
        <v>729</v>
      </c>
      <c r="Q40" s="46">
        <v>733</v>
      </c>
      <c r="R40" s="46">
        <v>731</v>
      </c>
      <c r="S40" s="46">
        <v>647</v>
      </c>
      <c r="T40" s="46">
        <v>618.83126416000005</v>
      </c>
      <c r="U40" s="46">
        <v>590.61689567999997</v>
      </c>
      <c r="V40" s="46">
        <v>563</v>
      </c>
      <c r="W40" s="46">
        <v>760</v>
      </c>
      <c r="X40" s="46">
        <v>732.35202942544106</v>
      </c>
      <c r="Y40" s="46">
        <v>793.56417339999996</v>
      </c>
      <c r="Z40" s="46">
        <v>794.77504766000004</v>
      </c>
      <c r="AA40" s="46">
        <v>827.35322524000003</v>
      </c>
      <c r="AB40" s="46">
        <v>811.36481396000011</v>
      </c>
      <c r="AC40" s="46">
        <v>785.10216790000004</v>
      </c>
      <c r="AD40" s="46">
        <v>775.84032616000002</v>
      </c>
      <c r="AE40" s="46">
        <v>798.55169473000001</v>
      </c>
      <c r="AF40" s="46">
        <v>783.71228442999995</v>
      </c>
      <c r="AG40" s="46">
        <v>787.87966652</v>
      </c>
      <c r="AH40" s="46">
        <v>761.96233821999999</v>
      </c>
      <c r="AI40" s="46">
        <v>789.48012973000004</v>
      </c>
      <c r="AJ40" s="46">
        <v>737.53836191999994</v>
      </c>
      <c r="AK40" s="46">
        <v>679.65888606999988</v>
      </c>
      <c r="AL40" s="22">
        <v>661</v>
      </c>
      <c r="AM40" s="22">
        <v>1196.8829054099997</v>
      </c>
      <c r="AN40" s="22">
        <v>1150.6406002695539</v>
      </c>
      <c r="AO40" s="22">
        <v>1066.9086145361207</v>
      </c>
      <c r="AP40" s="22">
        <v>999.11258270807321</v>
      </c>
      <c r="AQ40" s="22">
        <v>1022.5125912964454</v>
      </c>
      <c r="AR40" s="22">
        <v>944.83672611866791</v>
      </c>
      <c r="AS40" s="22">
        <v>879.79159030795756</v>
      </c>
      <c r="AT40" s="22">
        <v>856.98299597096275</v>
      </c>
      <c r="AU40" s="22">
        <v>912.17</v>
      </c>
      <c r="AV40" s="22">
        <v>883.44740859000001</v>
      </c>
      <c r="AW40" s="22">
        <v>844.37199999999996</v>
      </c>
      <c r="AX40" s="22">
        <v>815</v>
      </c>
      <c r="AY40" s="22">
        <v>998.03800000000001</v>
      </c>
      <c r="AZ40" s="22">
        <v>949.62800000000004</v>
      </c>
      <c r="BA40" s="22">
        <v>967.88099999999997</v>
      </c>
      <c r="BB40" s="22">
        <v>952.29445900000007</v>
      </c>
      <c r="BC40" s="22">
        <v>937.70869142000004</v>
      </c>
      <c r="BD40" s="22">
        <v>898.71596965000003</v>
      </c>
      <c r="BE40" s="22">
        <v>809.40700000000004</v>
      </c>
      <c r="BF40" s="22">
        <v>737.68799999999999</v>
      </c>
      <c r="BG40" s="22">
        <v>660.26700000000005</v>
      </c>
      <c r="BH40" s="22">
        <v>593.96500000000003</v>
      </c>
      <c r="BI40" s="22">
        <v>737.68799999999999</v>
      </c>
      <c r="BJ40" s="22">
        <v>645.919624</v>
      </c>
      <c r="BK40" s="22">
        <v>523.62599999999998</v>
      </c>
      <c r="BL40" s="22">
        <v>472.62799999999999</v>
      </c>
      <c r="BM40" s="22">
        <v>367.31400000000002</v>
      </c>
    </row>
    <row r="41" spans="1:65">
      <c r="A41" s="46"/>
      <c r="B41" s="46" t="s">
        <v>218</v>
      </c>
      <c r="C41" s="46">
        <v>972.27690723000012</v>
      </c>
      <c r="D41" s="46">
        <v>928.76105421</v>
      </c>
      <c r="E41" s="46">
        <v>937.75558569999998</v>
      </c>
      <c r="F41" s="46">
        <v>979.40251386</v>
      </c>
      <c r="G41" s="46">
        <v>1027.2161529099999</v>
      </c>
      <c r="H41" s="46">
        <v>950.93886392999991</v>
      </c>
      <c r="I41" s="46">
        <v>952.95715309999991</v>
      </c>
      <c r="J41" s="46">
        <v>930.50218247999987</v>
      </c>
      <c r="K41" s="128">
        <v>1054.5588681000002</v>
      </c>
      <c r="L41" s="115">
        <v>1001.62812858</v>
      </c>
      <c r="M41" s="115">
        <v>817.58291151000003</v>
      </c>
      <c r="N41" s="115">
        <v>827.96537564000005</v>
      </c>
      <c r="O41" s="46">
        <v>1031.3037097399999</v>
      </c>
      <c r="P41" s="46">
        <v>969.72121416000005</v>
      </c>
      <c r="Q41" s="46">
        <v>687.75307822000002</v>
      </c>
      <c r="R41" s="46">
        <v>725.43015867999986</v>
      </c>
      <c r="S41" s="46">
        <v>767.37777622999999</v>
      </c>
      <c r="T41" s="46">
        <v>932.05113372000017</v>
      </c>
      <c r="U41" s="46">
        <v>887.84187254000005</v>
      </c>
      <c r="V41" s="46">
        <v>891.27575977000015</v>
      </c>
      <c r="W41" s="46">
        <v>865.22149562999994</v>
      </c>
      <c r="X41" s="46">
        <v>705.14312642331402</v>
      </c>
      <c r="Y41" s="46">
        <v>368.60129236095997</v>
      </c>
      <c r="Z41" s="46">
        <v>381.98929224773281</v>
      </c>
      <c r="AA41" s="46">
        <v>155.31009692000001</v>
      </c>
      <c r="AB41" s="46">
        <v>193.78178482999999</v>
      </c>
      <c r="AC41" s="46">
        <v>180.95049384914401</v>
      </c>
      <c r="AD41" s="46">
        <v>188.14195149</v>
      </c>
      <c r="AE41" s="46">
        <v>797.53897690958922</v>
      </c>
      <c r="AF41" s="46">
        <v>775.25123682366791</v>
      </c>
      <c r="AG41" s="46">
        <v>710.54176306373938</v>
      </c>
      <c r="AH41" s="46">
        <v>712.92680516000007</v>
      </c>
      <c r="AI41" s="46">
        <v>702.11913374999995</v>
      </c>
      <c r="AJ41" s="46">
        <v>683.93936285999996</v>
      </c>
      <c r="AK41" s="46">
        <v>654.70281367000007</v>
      </c>
      <c r="AL41" s="22">
        <v>657</v>
      </c>
      <c r="AM41" s="22">
        <v>674.60330916999999</v>
      </c>
      <c r="AN41" s="22">
        <v>698.68166827000005</v>
      </c>
      <c r="AO41" s="22">
        <v>697.31592162999993</v>
      </c>
      <c r="AP41" s="22">
        <v>676.19905615000005</v>
      </c>
      <c r="AQ41" s="22">
        <v>666.79375524999989</v>
      </c>
      <c r="AR41" s="22">
        <v>661.03626695237767</v>
      </c>
      <c r="AS41" s="22">
        <v>672.60961029230464</v>
      </c>
      <c r="AT41" s="22">
        <v>672.85804095479227</v>
      </c>
      <c r="AU41" s="22">
        <v>723.38400000000001</v>
      </c>
      <c r="AV41" s="22">
        <v>738.41649302000008</v>
      </c>
      <c r="AW41" s="22">
        <v>703.601</v>
      </c>
      <c r="AX41" s="22">
        <v>680</v>
      </c>
      <c r="AY41" s="22">
        <v>626.40800000000002</v>
      </c>
      <c r="AZ41" s="22">
        <v>618.57399999999996</v>
      </c>
      <c r="BA41" s="22">
        <v>620.50400000000002</v>
      </c>
      <c r="BB41" s="22">
        <v>618.28703199999995</v>
      </c>
      <c r="BC41" s="22">
        <v>581.47666900000002</v>
      </c>
      <c r="BD41" s="22">
        <v>123.36100761</v>
      </c>
      <c r="BE41" s="22">
        <v>152.923</v>
      </c>
      <c r="BF41" s="22">
        <v>574.96692326999994</v>
      </c>
      <c r="BG41" s="22">
        <v>115.63</v>
      </c>
      <c r="BH41" s="22">
        <v>33.645000000000003</v>
      </c>
      <c r="BI41" s="22">
        <v>143.91200000000001</v>
      </c>
      <c r="BJ41" s="22">
        <v>144.54300000000001</v>
      </c>
      <c r="BK41" s="22">
        <v>17.890999999999998</v>
      </c>
      <c r="BL41" s="22">
        <v>35.371000000000002</v>
      </c>
      <c r="BM41" s="22">
        <v>19.885000000000002</v>
      </c>
    </row>
    <row r="42" spans="1:65">
      <c r="A42" s="46"/>
      <c r="B42" s="46" t="s">
        <v>219</v>
      </c>
      <c r="C42" s="46">
        <v>840</v>
      </c>
      <c r="D42" s="46">
        <v>823</v>
      </c>
      <c r="E42" s="46">
        <v>803.992740940001</v>
      </c>
      <c r="F42" s="46">
        <v>804</v>
      </c>
      <c r="G42" s="46">
        <v>789</v>
      </c>
      <c r="H42" s="46">
        <v>802</v>
      </c>
      <c r="I42" s="46">
        <v>786.33345801000098</v>
      </c>
      <c r="J42" s="46">
        <v>864</v>
      </c>
      <c r="K42" s="128">
        <v>849</v>
      </c>
      <c r="L42" s="115">
        <v>837</v>
      </c>
      <c r="M42" s="115">
        <v>834.57993384000099</v>
      </c>
      <c r="N42" s="115">
        <v>833</v>
      </c>
      <c r="O42" s="46">
        <v>1239</v>
      </c>
      <c r="P42" s="46">
        <v>1242</v>
      </c>
      <c r="Q42" s="46">
        <v>1233</v>
      </c>
      <c r="R42" s="46">
        <v>1253</v>
      </c>
      <c r="S42" s="46">
        <v>1304</v>
      </c>
      <c r="T42" s="46">
        <v>1243.8775542300004</v>
      </c>
      <c r="U42" s="46">
        <v>1316.4334984400002</v>
      </c>
      <c r="V42" s="46">
        <v>1250</v>
      </c>
      <c r="W42" s="46">
        <v>816</v>
      </c>
      <c r="X42" s="46">
        <v>848.44055755177033</v>
      </c>
      <c r="Y42" s="46">
        <v>617.0531091114799</v>
      </c>
      <c r="Z42" s="46">
        <v>749.18135102377028</v>
      </c>
      <c r="AA42" s="46">
        <v>270.68519890000005</v>
      </c>
      <c r="AB42" s="46">
        <v>232.34513571000201</v>
      </c>
      <c r="AC42" s="46">
        <v>215.12016944999999</v>
      </c>
      <c r="AD42" s="46">
        <v>202.69632627999798</v>
      </c>
      <c r="AE42" s="46">
        <v>227.80798370267485</v>
      </c>
      <c r="AF42" s="46">
        <v>208.673178326629</v>
      </c>
      <c r="AG42" s="46">
        <v>188.25940671689096</v>
      </c>
      <c r="AH42" s="46">
        <v>176.90103932787747</v>
      </c>
      <c r="AI42" s="46">
        <v>282.78851339441695</v>
      </c>
      <c r="AJ42" s="46">
        <v>265.09595644644685</v>
      </c>
      <c r="AK42" s="46">
        <v>348.17286049672572</v>
      </c>
      <c r="AL42" s="22">
        <v>339</v>
      </c>
      <c r="AM42" s="22">
        <v>488.43468048058349</v>
      </c>
      <c r="AN42" s="22">
        <v>468.93233034123574</v>
      </c>
      <c r="AO42" s="22">
        <v>439.29900148683203</v>
      </c>
      <c r="AP42" s="22">
        <v>407.01226148268415</v>
      </c>
      <c r="AQ42" s="22">
        <v>504.38080332002141</v>
      </c>
      <c r="AR42" s="22">
        <v>507.1198829728105</v>
      </c>
      <c r="AS42" s="22">
        <v>446.82748213000013</v>
      </c>
      <c r="AT42" s="22">
        <v>426.30750329488137</v>
      </c>
      <c r="AU42" s="22">
        <v>393.43299999999999</v>
      </c>
      <c r="AV42" s="22">
        <v>358.57607708999979</v>
      </c>
      <c r="AW42" s="22">
        <v>330.95299999999997</v>
      </c>
      <c r="AX42" s="22">
        <v>310</v>
      </c>
      <c r="AY42" s="22">
        <v>389.55092800745393</v>
      </c>
      <c r="AZ42" s="22">
        <v>373.97699977000013</v>
      </c>
      <c r="BA42" s="22">
        <v>371.28380741000012</v>
      </c>
      <c r="BB42" s="22">
        <v>362.42869478</v>
      </c>
      <c r="BC42" s="22">
        <v>366.05650777000005</v>
      </c>
      <c r="BD42" s="22">
        <v>269.45064900000023</v>
      </c>
      <c r="BE42" s="22">
        <v>258.10207899999989</v>
      </c>
      <c r="BF42" s="22">
        <v>340.12175447000004</v>
      </c>
      <c r="BG42" s="22">
        <v>242.93600000000001</v>
      </c>
      <c r="BH42" s="22">
        <v>231.548</v>
      </c>
      <c r="BI42" s="22">
        <v>253.25</v>
      </c>
      <c r="BJ42" s="22">
        <v>232.54</v>
      </c>
      <c r="BK42" s="22">
        <v>294.38299999999998</v>
      </c>
      <c r="BL42" s="22">
        <v>237.643</v>
      </c>
      <c r="BM42" s="22">
        <v>783.13300000000004</v>
      </c>
    </row>
    <row r="43" spans="1:65">
      <c r="A43" s="46"/>
      <c r="B43" s="46" t="s">
        <v>220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128">
        <v>0</v>
      </c>
      <c r="L43" s="115">
        <v>0</v>
      </c>
      <c r="M43" s="115">
        <v>0</v>
      </c>
      <c r="N43" s="115">
        <v>0</v>
      </c>
      <c r="O43" s="46">
        <v>2861</v>
      </c>
      <c r="P43" s="46">
        <v>3001</v>
      </c>
      <c r="Q43" s="46">
        <v>2944</v>
      </c>
      <c r="R43" s="46">
        <v>3254</v>
      </c>
      <c r="S43" s="46">
        <v>3403</v>
      </c>
      <c r="T43" s="46">
        <v>3250.28433</v>
      </c>
      <c r="U43" s="46">
        <v>3764.1544709999998</v>
      </c>
      <c r="V43" s="46">
        <v>3639</v>
      </c>
      <c r="W43" s="46">
        <v>3624</v>
      </c>
      <c r="X43" s="46">
        <v>3424.4682009354201</v>
      </c>
      <c r="Y43" s="46">
        <v>3248.1705676768502</v>
      </c>
      <c r="Z43" s="46">
        <v>2863.4409207765898</v>
      </c>
      <c r="AA43" s="46">
        <v>0</v>
      </c>
      <c r="AB43" s="46">
        <v>0</v>
      </c>
      <c r="AC43" s="46">
        <v>20.390396809999999</v>
      </c>
      <c r="AD43" s="46">
        <v>20.435625890000001</v>
      </c>
      <c r="AE43" s="46">
        <v>0</v>
      </c>
      <c r="AF43" s="46">
        <v>0</v>
      </c>
      <c r="AG43" s="46">
        <v>0</v>
      </c>
      <c r="AH43" s="46" t="s">
        <v>46</v>
      </c>
      <c r="AI43" s="46" t="s">
        <v>46</v>
      </c>
      <c r="AJ43" s="46">
        <v>0</v>
      </c>
      <c r="AK43" s="46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</row>
    <row r="44" spans="1:65">
      <c r="A44" s="46"/>
      <c r="B44" s="46" t="s">
        <v>221</v>
      </c>
      <c r="C44" s="46">
        <v>6007</v>
      </c>
      <c r="D44" s="46">
        <v>6075</v>
      </c>
      <c r="E44" s="46">
        <v>6166.8508914000004</v>
      </c>
      <c r="F44" s="46">
        <v>6147</v>
      </c>
      <c r="G44" s="46">
        <v>6116</v>
      </c>
      <c r="H44" s="46">
        <v>6217</v>
      </c>
      <c r="I44" s="46">
        <v>6256.5327622200002</v>
      </c>
      <c r="J44" s="46">
        <v>6577</v>
      </c>
      <c r="K44" s="128">
        <v>6450</v>
      </c>
      <c r="L44" s="115">
        <v>6742</v>
      </c>
      <c r="M44" s="115">
        <v>6904.9105113899996</v>
      </c>
      <c r="N44" s="115">
        <v>6844</v>
      </c>
      <c r="O44" s="46">
        <v>15373</v>
      </c>
      <c r="P44" s="46">
        <v>15644</v>
      </c>
      <c r="Q44" s="46">
        <v>15542</v>
      </c>
      <c r="R44" s="46">
        <v>16344</v>
      </c>
      <c r="S44" s="46">
        <v>19112</v>
      </c>
      <c r="T44" s="46">
        <v>18450.44386675</v>
      </c>
      <c r="U44" s="46">
        <v>20275.356235499999</v>
      </c>
      <c r="V44" s="46">
        <v>19888</v>
      </c>
      <c r="W44" s="46">
        <v>26438</v>
      </c>
      <c r="X44" s="46">
        <v>24778.0719297002</v>
      </c>
      <c r="Y44" s="46">
        <v>24248.4415233295</v>
      </c>
      <c r="Z44" s="46">
        <v>22708.894410200901</v>
      </c>
      <c r="AA44" s="46">
        <v>14942.4244932282</v>
      </c>
      <c r="AB44" s="46">
        <v>14411.649826635699</v>
      </c>
      <c r="AC44" s="46">
        <v>14166.890859565699</v>
      </c>
      <c r="AD44" s="46">
        <v>14052.550403055298</v>
      </c>
      <c r="AE44" s="46">
        <v>12485.275025070792</v>
      </c>
      <c r="AF44" s="46">
        <v>12268.024654810495</v>
      </c>
      <c r="AG44" s="46">
        <v>12617.900821839563</v>
      </c>
      <c r="AH44" s="46">
        <v>9138.3696417621304</v>
      </c>
      <c r="AI44" s="46">
        <v>9186.1283592855816</v>
      </c>
      <c r="AJ44" s="46">
        <v>8984.7005289668996</v>
      </c>
      <c r="AK44" s="46">
        <v>8971.885475553272</v>
      </c>
      <c r="AL44" s="22">
        <v>9182</v>
      </c>
      <c r="AM44" s="22">
        <v>10603.491724150241</v>
      </c>
      <c r="AN44" s="22">
        <v>10531.63490788512</v>
      </c>
      <c r="AO44" s="22">
        <v>10419.169382684437</v>
      </c>
      <c r="AP44" s="22">
        <v>10376.848865976433</v>
      </c>
      <c r="AQ44" s="22">
        <v>10192.028349181819</v>
      </c>
      <c r="AR44" s="22">
        <v>10022.915680282271</v>
      </c>
      <c r="AS44" s="22">
        <v>9832.1140215909509</v>
      </c>
      <c r="AT44" s="22">
        <v>9698.8610930450868</v>
      </c>
      <c r="AU44" s="22">
        <v>9396.08</v>
      </c>
      <c r="AV44" s="22">
        <v>9187.0731238100016</v>
      </c>
      <c r="AW44" s="22">
        <v>9106.6569999999992</v>
      </c>
      <c r="AX44" s="22">
        <v>9053</v>
      </c>
      <c r="AY44" s="22">
        <v>8659.7109999999993</v>
      </c>
      <c r="AZ44" s="22">
        <v>8506.2430000000004</v>
      </c>
      <c r="BA44" s="22">
        <v>8294.5920000000006</v>
      </c>
      <c r="BB44" s="22">
        <v>8114.4983460000012</v>
      </c>
      <c r="BC44" s="22">
        <v>7733.9384032999997</v>
      </c>
      <c r="BD44" s="22">
        <v>7554.0115118900003</v>
      </c>
      <c r="BE44" s="22">
        <v>7436.2809999999999</v>
      </c>
      <c r="BF44" s="22">
        <v>7358.25</v>
      </c>
      <c r="BG44" s="22">
        <v>7144.5619999999999</v>
      </c>
      <c r="BH44" s="22">
        <v>6980.8590000000004</v>
      </c>
      <c r="BI44" s="22">
        <v>7358.25</v>
      </c>
      <c r="BJ44" s="22">
        <v>6794.3370000000004</v>
      </c>
      <c r="BK44" s="22">
        <v>5650.5990000000002</v>
      </c>
      <c r="BL44" s="22">
        <v>5437.5749999999998</v>
      </c>
      <c r="BM44" s="22">
        <v>5173.585</v>
      </c>
    </row>
    <row r="45" spans="1:65">
      <c r="A45" s="46"/>
      <c r="B45" s="46" t="s">
        <v>222</v>
      </c>
      <c r="C45" s="46">
        <v>1646</v>
      </c>
      <c r="D45" s="46">
        <v>1688</v>
      </c>
      <c r="E45" s="46">
        <v>1719.4691964400001</v>
      </c>
      <c r="F45" s="46">
        <v>1744</v>
      </c>
      <c r="G45" s="46">
        <v>1878</v>
      </c>
      <c r="H45" s="46">
        <v>1908</v>
      </c>
      <c r="I45" s="46">
        <v>1948.9885118</v>
      </c>
      <c r="J45" s="46">
        <v>1974</v>
      </c>
      <c r="K45" s="128">
        <v>1932</v>
      </c>
      <c r="L45" s="115">
        <v>1995</v>
      </c>
      <c r="M45" s="115">
        <v>2002.8772724099999</v>
      </c>
      <c r="N45" s="115">
        <v>1986</v>
      </c>
      <c r="O45" s="46">
        <v>5250</v>
      </c>
      <c r="P45" s="46">
        <v>5462</v>
      </c>
      <c r="Q45" s="46">
        <v>5444</v>
      </c>
      <c r="R45" s="46">
        <v>5753</v>
      </c>
      <c r="S45" s="46">
        <v>6013</v>
      </c>
      <c r="T45" s="46">
        <v>5726.4166894667505</v>
      </c>
      <c r="U45" s="46">
        <v>6278.0516856139393</v>
      </c>
      <c r="V45" s="46">
        <v>6164</v>
      </c>
      <c r="W45" s="46">
        <v>6979</v>
      </c>
      <c r="X45" s="46">
        <v>8229.7353688219191</v>
      </c>
      <c r="Y45" s="46">
        <v>6435.5607865989095</v>
      </c>
      <c r="Z45" s="46">
        <v>7439.82005823491</v>
      </c>
      <c r="AA45" s="46">
        <v>2915.6611795312197</v>
      </c>
      <c r="AB45" s="46">
        <v>2886.5951307212199</v>
      </c>
      <c r="AC45" s="46">
        <v>2842.8632450415103</v>
      </c>
      <c r="AD45" s="46">
        <v>2817.1390802061601</v>
      </c>
      <c r="AE45" s="46">
        <v>2069.3930124478602</v>
      </c>
      <c r="AF45" s="46">
        <v>1888.4274933600004</v>
      </c>
      <c r="AG45" s="46">
        <v>1919.2136200299992</v>
      </c>
      <c r="AH45" s="46">
        <v>1924.3021503499999</v>
      </c>
      <c r="AI45" s="46">
        <v>1907.8788217599995</v>
      </c>
      <c r="AJ45" s="46">
        <v>1887.0953203599997</v>
      </c>
      <c r="AK45" s="46">
        <v>1896.9864429799995</v>
      </c>
      <c r="AL45" s="22">
        <v>1908</v>
      </c>
      <c r="AM45" s="22">
        <v>6039.0667912305016</v>
      </c>
      <c r="AN45" s="22">
        <v>6472.3973762682472</v>
      </c>
      <c r="AO45" s="22">
        <v>6566.7216846544143</v>
      </c>
      <c r="AP45" s="22">
        <v>6542.8953639384808</v>
      </c>
      <c r="AQ45" s="22">
        <v>6581.4007084865489</v>
      </c>
      <c r="AR45" s="22">
        <v>6536.7706723022375</v>
      </c>
      <c r="AS45" s="22">
        <v>6552.3396026473529</v>
      </c>
      <c r="AT45" s="22">
        <v>6494.7976399276995</v>
      </c>
      <c r="AU45" s="22">
        <v>6419.1279999999997</v>
      </c>
      <c r="AV45" s="22">
        <v>5698.5383521600006</v>
      </c>
      <c r="AW45" s="22">
        <v>5698.424</v>
      </c>
      <c r="AX45" s="22">
        <v>5701</v>
      </c>
      <c r="AY45" s="22">
        <v>4935.55200023</v>
      </c>
      <c r="AZ45" s="22">
        <v>4896.5560002300008</v>
      </c>
      <c r="BA45" s="22">
        <v>4953.1200002300002</v>
      </c>
      <c r="BB45" s="22">
        <v>4975.5557272300002</v>
      </c>
      <c r="BC45" s="22">
        <v>4941.8257962300004</v>
      </c>
      <c r="BD45" s="22">
        <v>5032.2970865699999</v>
      </c>
      <c r="BE45" s="22">
        <v>4976.6549999999997</v>
      </c>
      <c r="BF45" s="22">
        <v>4939.3609999999999</v>
      </c>
      <c r="BG45" s="22">
        <v>4904.24</v>
      </c>
      <c r="BH45" s="22">
        <v>4854.8</v>
      </c>
      <c r="BI45" s="22">
        <v>5026.2330000000002</v>
      </c>
      <c r="BJ45" s="22">
        <v>4915.9799344399999</v>
      </c>
      <c r="BK45" s="22">
        <v>1452.7550000000001</v>
      </c>
      <c r="BL45" s="22">
        <v>1453.7149999999999</v>
      </c>
      <c r="BM45" s="22">
        <v>1405.6880000000001</v>
      </c>
    </row>
    <row r="46" spans="1:65">
      <c r="A46" s="46"/>
      <c r="B46" s="50" t="s">
        <v>231</v>
      </c>
      <c r="C46" s="50">
        <f t="shared" ref="C46:K46" si="4">SUM(C8,C26)</f>
        <v>18147.574867259998</v>
      </c>
      <c r="D46" s="50">
        <f t="shared" si="4"/>
        <v>18363.000954989999</v>
      </c>
      <c r="E46" s="50">
        <f t="shared" si="4"/>
        <v>19370.800848710001</v>
      </c>
      <c r="F46" s="50">
        <f t="shared" si="4"/>
        <v>19703.280075219998</v>
      </c>
      <c r="G46" s="50">
        <f t="shared" si="4"/>
        <v>19674.096360889998</v>
      </c>
      <c r="H46" s="50">
        <f t="shared" si="4"/>
        <v>20041.437525400001</v>
      </c>
      <c r="I46" s="50">
        <f t="shared" si="4"/>
        <v>20862.550758990001</v>
      </c>
      <c r="J46" s="50">
        <f t="shared" si="4"/>
        <v>22050.027386689999</v>
      </c>
      <c r="K46" s="50">
        <f t="shared" si="4"/>
        <v>22685.040341200001</v>
      </c>
      <c r="L46" s="116">
        <v>44397.62812858</v>
      </c>
      <c r="M46" s="116">
        <v>43457.006971198098</v>
      </c>
      <c r="N46" s="116">
        <v>43839.96537564</v>
      </c>
      <c r="O46" s="50">
        <v>43391.303709740001</v>
      </c>
      <c r="P46" s="50">
        <f>SUM(P8,P26)</f>
        <v>46055.876363520001</v>
      </c>
      <c r="Q46" s="50">
        <f>SUM(Q8,Q26)</f>
        <v>44756.614188610001</v>
      </c>
      <c r="R46" s="50">
        <v>49442.782380149998</v>
      </c>
      <c r="S46" s="50">
        <v>48696.238812490003</v>
      </c>
      <c r="T46" s="50">
        <f>SUM(T8,T26)</f>
        <v>47514.428730208238</v>
      </c>
      <c r="U46" s="50">
        <f>SUM(U8,U26)</f>
        <v>50033.733765794124</v>
      </c>
      <c r="V46" s="50">
        <v>53295.227108949999</v>
      </c>
      <c r="W46" s="50">
        <v>63237.965811250004</v>
      </c>
      <c r="X46" s="50">
        <v>63085.683035344991</v>
      </c>
      <c r="Y46" s="50">
        <v>60094.996631464754</v>
      </c>
      <c r="Z46" s="50">
        <v>57990.668258159247</v>
      </c>
      <c r="AA46" s="50">
        <v>43284.396253570332</v>
      </c>
      <c r="AB46" s="50">
        <v>33882.947891073301</v>
      </c>
      <c r="AC46" s="50">
        <v>58421.181059002629</v>
      </c>
      <c r="AD46" s="50">
        <v>61988.549992751308</v>
      </c>
      <c r="AE46" s="50">
        <v>54907.935197223545</v>
      </c>
      <c r="AF46" s="50">
        <v>53409.239273827792</v>
      </c>
      <c r="AG46" s="50">
        <v>53102.80023398772</v>
      </c>
      <c r="AH46" s="50">
        <v>47707.206130920225</v>
      </c>
      <c r="AI46" s="50">
        <v>41517.094250566413</v>
      </c>
      <c r="AJ46" s="50">
        <v>40748.862521494091</v>
      </c>
      <c r="AK46" s="50">
        <v>41137.365351380176</v>
      </c>
      <c r="AL46" s="21">
        <v>45217</v>
      </c>
      <c r="AM46" s="21">
        <v>41956.030787678865</v>
      </c>
      <c r="AN46" s="21">
        <v>42033.99535811528</v>
      </c>
      <c r="AO46" s="21">
        <v>43483.018139716973</v>
      </c>
      <c r="AP46" s="21">
        <v>47242.705946332193</v>
      </c>
      <c r="AQ46" s="21">
        <v>42267.03415964717</v>
      </c>
      <c r="AR46" s="21">
        <v>41489.880402799638</v>
      </c>
      <c r="AS46" s="21">
        <v>43127.133196286195</v>
      </c>
      <c r="AT46" s="21">
        <v>45499.537061542876</v>
      </c>
      <c r="AU46" s="21">
        <v>39228.112003920003</v>
      </c>
      <c r="AV46" s="21">
        <v>35462.142412220004</v>
      </c>
      <c r="AW46" s="21">
        <v>35957.878568519998</v>
      </c>
      <c r="AX46" s="21">
        <v>38007</v>
      </c>
      <c r="AY46" s="21">
        <v>33575.522581777455</v>
      </c>
      <c r="AZ46" s="21">
        <v>33402.053</v>
      </c>
      <c r="BA46" s="21">
        <v>34237.981807640004</v>
      </c>
      <c r="BB46" s="21">
        <v>34832.107245277497</v>
      </c>
      <c r="BC46" s="21">
        <v>34331.023887220006</v>
      </c>
      <c r="BD46" s="21">
        <v>33955.039651387502</v>
      </c>
      <c r="BE46" s="21">
        <v>32030.166229437502</v>
      </c>
      <c r="BF46" s="21">
        <v>33769.00414338</v>
      </c>
      <c r="BG46" s="21">
        <v>30952.707000999995</v>
      </c>
      <c r="BH46" s="21">
        <v>30423.371252449997</v>
      </c>
      <c r="BI46" s="21">
        <v>33769.005179250002</v>
      </c>
      <c r="BJ46" s="21">
        <v>29772.262558440001</v>
      </c>
      <c r="BK46" s="21">
        <v>18608.465</v>
      </c>
      <c r="BL46" s="21">
        <v>17926.195</v>
      </c>
      <c r="BM46" s="21">
        <v>16193.075000000001</v>
      </c>
    </row>
    <row r="47" spans="1:65" ht="5.25" customHeight="1">
      <c r="A47" s="50"/>
      <c r="B47" s="22"/>
      <c r="C47" s="22"/>
      <c r="D47" s="22"/>
      <c r="E47" s="22"/>
      <c r="F47" s="22"/>
      <c r="G47" s="22"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>
        <v>0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</row>
    <row r="48" spans="1:65">
      <c r="B48" s="45" t="s">
        <v>232</v>
      </c>
      <c r="C48" s="45">
        <f t="shared" ref="C48:I48" si="5">SUM(C49:C67)</f>
        <v>6860.8086845300004</v>
      </c>
      <c r="D48" s="45">
        <f t="shared" si="5"/>
        <v>5514.9998262400004</v>
      </c>
      <c r="E48" s="45">
        <f t="shared" si="5"/>
        <v>5792.5180373900002</v>
      </c>
      <c r="F48" s="45">
        <f t="shared" si="5"/>
        <v>6356.3011945399994</v>
      </c>
      <c r="G48" s="45">
        <f t="shared" si="5"/>
        <v>6294.8835691599998</v>
      </c>
      <c r="H48" s="45">
        <f t="shared" si="5"/>
        <v>5833.5545685199995</v>
      </c>
      <c r="I48" s="45">
        <f t="shared" si="5"/>
        <v>5762.8097783102921</v>
      </c>
      <c r="J48" s="45">
        <f t="shared" ref="J48:K48" si="6">SUM(J49:J67)</f>
        <v>6224.7276456499321</v>
      </c>
      <c r="K48" s="45">
        <f t="shared" si="6"/>
        <v>6032.1919397869187</v>
      </c>
      <c r="L48" s="114">
        <v>18140.215322656913</v>
      </c>
      <c r="M48" s="114">
        <v>16714.98771727219</v>
      </c>
      <c r="N48" s="114">
        <v>17747.078008706991</v>
      </c>
      <c r="O48" s="45">
        <v>12964.715451004196</v>
      </c>
      <c r="P48" s="45">
        <f>SUM(P49:P67)</f>
        <v>14557.14385449355</v>
      </c>
      <c r="Q48" s="45">
        <f>SUM(Q49:Q67)</f>
        <v>12669.946864553505</v>
      </c>
      <c r="R48" s="45">
        <v>16550.487440823501</v>
      </c>
      <c r="S48" s="45">
        <v>14290.786037523494</v>
      </c>
      <c r="T48" s="45">
        <f>SUM(T49:T67)</f>
        <v>14544.865166920961</v>
      </c>
      <c r="U48" s="45">
        <f>SUM(U49:U67)</f>
        <v>15727.070424052565</v>
      </c>
      <c r="V48" s="45">
        <v>18482.630425105199</v>
      </c>
      <c r="W48" s="45">
        <v>22949.9921347052</v>
      </c>
      <c r="X48" s="45">
        <v>21596.462839899159</v>
      </c>
      <c r="Y48" s="45">
        <v>22421.878123702543</v>
      </c>
      <c r="Z48" s="45">
        <v>23134.536285534847</v>
      </c>
      <c r="AA48" s="45">
        <v>14974.285645505273</v>
      </c>
      <c r="AB48" s="45">
        <v>12475.618797915258</v>
      </c>
      <c r="AC48" s="45">
        <v>32713.409617500543</v>
      </c>
      <c r="AD48" s="45">
        <v>37586.496499926128</v>
      </c>
      <c r="AE48" s="45">
        <v>30554.362846332104</v>
      </c>
      <c r="AF48" s="45">
        <v>29948.084062201735</v>
      </c>
      <c r="AG48" s="45">
        <v>29988.059000260771</v>
      </c>
      <c r="AH48" s="45">
        <v>28991.553867163922</v>
      </c>
      <c r="AI48" s="45">
        <v>23054.253936902518</v>
      </c>
      <c r="AJ48" s="45">
        <v>22161.499849021438</v>
      </c>
      <c r="AK48" s="45">
        <v>23911.859101147893</v>
      </c>
      <c r="AL48" s="21">
        <v>27582</v>
      </c>
      <c r="AM48" s="21">
        <v>22327.743855138568</v>
      </c>
      <c r="AN48" s="21">
        <v>21666.362739558939</v>
      </c>
      <c r="AO48" s="21">
        <v>22690.666284311294</v>
      </c>
      <c r="AP48" s="21">
        <v>25274.093396391927</v>
      </c>
      <c r="AQ48" s="21">
        <v>20199.719159656033</v>
      </c>
      <c r="AR48" s="21">
        <v>19313.010373559187</v>
      </c>
      <c r="AS48" s="21">
        <v>20833.193480453338</v>
      </c>
      <c r="AT48" s="21">
        <v>23846.975043770184</v>
      </c>
      <c r="AU48" s="21">
        <v>17284.623999999996</v>
      </c>
      <c r="AV48" s="21">
        <v>14596.779388689998</v>
      </c>
      <c r="AW48" s="21">
        <v>14294.663</v>
      </c>
      <c r="AX48" s="21">
        <v>17010</v>
      </c>
      <c r="AY48" s="21">
        <v>13234.807580919638</v>
      </c>
      <c r="AZ48" s="21">
        <v>13309.534</v>
      </c>
      <c r="BA48" s="21">
        <v>13675.267779037289</v>
      </c>
      <c r="BB48" s="21">
        <v>13391.265983407497</v>
      </c>
      <c r="BC48" s="21">
        <v>11467.284333752281</v>
      </c>
      <c r="BD48" s="21">
        <v>11297.301401626295</v>
      </c>
      <c r="BE48" s="21">
        <v>11445.013392017499</v>
      </c>
      <c r="BF48" s="21">
        <v>13501.20224364</v>
      </c>
      <c r="BG48" s="21">
        <v>10219.943000999996</v>
      </c>
      <c r="BH48" s="21">
        <v>9961.6129999999994</v>
      </c>
      <c r="BI48" s="21">
        <v>13501.201999999999</v>
      </c>
      <c r="BJ48" s="21">
        <v>10923.43665944</v>
      </c>
      <c r="BK48" s="21">
        <v>5903.8339999999998</v>
      </c>
      <c r="BL48" s="21">
        <v>5856.2759999999998</v>
      </c>
      <c r="BM48" s="21">
        <v>4660.6890000000003</v>
      </c>
    </row>
    <row r="49" spans="2:65">
      <c r="B49" s="46" t="s">
        <v>233</v>
      </c>
      <c r="C49" s="46">
        <v>2470.1597095799998</v>
      </c>
      <c r="D49" s="46">
        <v>2344.5895584499999</v>
      </c>
      <c r="E49" s="46">
        <v>2566.7891467499999</v>
      </c>
      <c r="F49" s="46">
        <v>2975.3983750299999</v>
      </c>
      <c r="G49" s="46">
        <v>2374.29141497</v>
      </c>
      <c r="H49" s="46">
        <v>2448.0263511100002</v>
      </c>
      <c r="I49" s="46">
        <v>2401.3387995900002</v>
      </c>
      <c r="J49" s="46">
        <v>2729.61963904</v>
      </c>
      <c r="K49" s="128">
        <v>2273.5826000642001</v>
      </c>
      <c r="L49" s="115">
        <v>2505.8133736841996</v>
      </c>
      <c r="M49" s="115">
        <v>2451.5148165641999</v>
      </c>
      <c r="N49" s="115">
        <v>3123.0241133442</v>
      </c>
      <c r="O49" s="46">
        <v>6676.5206657941999</v>
      </c>
      <c r="P49" s="46">
        <v>7100.447917337</v>
      </c>
      <c r="Q49" s="46">
        <v>6486.9753890770098</v>
      </c>
      <c r="R49" s="46">
        <v>10078.204739897001</v>
      </c>
      <c r="S49" s="46">
        <v>7585.7666025169892</v>
      </c>
      <c r="T49" s="46">
        <v>7710.4339210869894</v>
      </c>
      <c r="U49" s="46">
        <v>7763.3459765773005</v>
      </c>
      <c r="V49" s="46">
        <v>11423.6014649973</v>
      </c>
      <c r="W49" s="46">
        <v>11970.802506597302</v>
      </c>
      <c r="X49" s="46">
        <v>12211.127386562621</v>
      </c>
      <c r="Y49" s="46">
        <v>12038.07716458721</v>
      </c>
      <c r="Z49" s="46">
        <v>14887.28590829916</v>
      </c>
      <c r="AA49" s="46">
        <v>6830.938067952</v>
      </c>
      <c r="AB49" s="46">
        <v>6826.901148942</v>
      </c>
      <c r="AC49" s="46">
        <v>6481.259240112</v>
      </c>
      <c r="AD49" s="46">
        <v>9246.3128455269998</v>
      </c>
      <c r="AE49" s="46">
        <v>6439.0025605570008</v>
      </c>
      <c r="AF49" s="46">
        <v>6369.6946260969989</v>
      </c>
      <c r="AG49" s="46">
        <v>5510.4140056583701</v>
      </c>
      <c r="AH49" s="46">
        <v>8129.1140067383694</v>
      </c>
      <c r="AI49" s="46">
        <v>5495.1296016199994</v>
      </c>
      <c r="AJ49" s="46">
        <v>5171.6044997700001</v>
      </c>
      <c r="AK49" s="46">
        <v>5241.0713771400005</v>
      </c>
      <c r="AL49" s="22">
        <v>7232</v>
      </c>
      <c r="AM49" s="22">
        <v>8520.2915580899989</v>
      </c>
      <c r="AN49" s="22">
        <v>10267.797344885686</v>
      </c>
      <c r="AO49" s="22">
        <v>10848.862336166363</v>
      </c>
      <c r="AP49" s="22">
        <v>15507.555947063383</v>
      </c>
      <c r="AQ49" s="22">
        <v>10791.935580823521</v>
      </c>
      <c r="AR49" s="22">
        <v>10290.909803629538</v>
      </c>
      <c r="AS49" s="22">
        <v>10998.938409449594</v>
      </c>
      <c r="AT49" s="22">
        <v>13321.849351078061</v>
      </c>
      <c r="AU49" s="22">
        <v>8261.4290000000001</v>
      </c>
      <c r="AV49" s="22">
        <v>6753.2976953899997</v>
      </c>
      <c r="AW49" s="22">
        <v>7004.7650000000003</v>
      </c>
      <c r="AX49" s="22">
        <v>8548</v>
      </c>
      <c r="AY49" s="22">
        <v>5681.575580919638</v>
      </c>
      <c r="AZ49" s="22">
        <v>5856.5720000000001</v>
      </c>
      <c r="BA49" s="22">
        <v>5768.6120000000001</v>
      </c>
      <c r="BB49" s="22">
        <v>6240.3539559999999</v>
      </c>
      <c r="BC49" s="22">
        <v>4502.9100141077006</v>
      </c>
      <c r="BD49" s="22">
        <v>4569.7055785275688</v>
      </c>
      <c r="BE49" s="22">
        <v>4715.6293537199999</v>
      </c>
      <c r="BF49" s="22">
        <v>6278.7569999999996</v>
      </c>
      <c r="BG49" s="22">
        <v>4623.0020499999973</v>
      </c>
      <c r="BH49" s="22">
        <v>4475.085</v>
      </c>
      <c r="BI49" s="22">
        <v>6278.7569999999996</v>
      </c>
      <c r="BJ49" s="22">
        <v>5368.7380000000003</v>
      </c>
      <c r="BK49" s="22">
        <v>3274.1239999999998</v>
      </c>
      <c r="BL49" s="22">
        <v>3263.7489999999998</v>
      </c>
      <c r="BM49" s="22">
        <v>2650.998</v>
      </c>
    </row>
    <row r="50" spans="2:65">
      <c r="B50" s="46" t="s">
        <v>234</v>
      </c>
      <c r="C50" s="46">
        <v>293.95106278999998</v>
      </c>
      <c r="D50" s="46">
        <v>270.33387806000002</v>
      </c>
      <c r="E50" s="46">
        <v>184.67660667000001</v>
      </c>
      <c r="F50" s="46">
        <v>372.22652211999997</v>
      </c>
      <c r="G50" s="46">
        <v>108.60047086</v>
      </c>
      <c r="H50" s="46">
        <v>165.08896797</v>
      </c>
      <c r="I50" s="46">
        <v>103.68266713</v>
      </c>
      <c r="J50" s="46">
        <v>523.50348759999997</v>
      </c>
      <c r="K50" s="128">
        <v>192.01369743000001</v>
      </c>
      <c r="L50" s="115">
        <v>0</v>
      </c>
      <c r="M50" s="115">
        <v>0</v>
      </c>
      <c r="N50" s="115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22">
        <v>0</v>
      </c>
      <c r="AM50" s="22">
        <v>340.84196602000003</v>
      </c>
      <c r="AN50" s="22">
        <v>429.52744345999997</v>
      </c>
      <c r="AO50" s="22">
        <v>350.11599999999999</v>
      </c>
      <c r="AP50" s="22">
        <v>1055.07991472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</row>
    <row r="51" spans="2:65">
      <c r="B51" s="46" t="s">
        <v>235</v>
      </c>
      <c r="C51" s="46">
        <v>661.43746968999994</v>
      </c>
      <c r="D51" s="46">
        <v>59.43052394</v>
      </c>
      <c r="E51" s="46">
        <v>9.408404389999939</v>
      </c>
      <c r="F51" s="46">
        <v>15.53299531999982</v>
      </c>
      <c r="G51" s="46">
        <v>435.12109534000001</v>
      </c>
      <c r="H51" s="46">
        <v>623.51078097000004</v>
      </c>
      <c r="I51" s="46">
        <v>952.22317038000006</v>
      </c>
      <c r="J51" s="46">
        <v>940.91104557000199</v>
      </c>
      <c r="K51" s="128">
        <v>1331.199713950002</v>
      </c>
      <c r="L51" s="115">
        <v>1539.1193617599997</v>
      </c>
      <c r="M51" s="115">
        <v>1044.2905396599999</v>
      </c>
      <c r="N51" s="115">
        <v>980.23397434000094</v>
      </c>
      <c r="O51" s="46">
        <v>2154.1560030099999</v>
      </c>
      <c r="P51" s="46">
        <v>1766.5514242899969</v>
      </c>
      <c r="Q51" s="46">
        <v>716.03189719999705</v>
      </c>
      <c r="R51" s="46">
        <v>380.78485206999699</v>
      </c>
      <c r="S51" s="46">
        <v>717.111195260003</v>
      </c>
      <c r="T51" s="46">
        <v>646.36710749000508</v>
      </c>
      <c r="U51" s="46">
        <v>365.71204023999996</v>
      </c>
      <c r="V51" s="46">
        <v>1088.9681352999901</v>
      </c>
      <c r="W51" s="46">
        <v>2861.2045304499898</v>
      </c>
      <c r="X51" s="46">
        <v>3314.3019973721898</v>
      </c>
      <c r="Y51" s="46">
        <v>2607.5018999052299</v>
      </c>
      <c r="Z51" s="46">
        <v>1200.6999973239685</v>
      </c>
      <c r="AA51" s="46">
        <v>1407.9825576799992</v>
      </c>
      <c r="AB51" s="46">
        <v>922.53951081999844</v>
      </c>
      <c r="AC51" s="46">
        <v>1274.7555041400001</v>
      </c>
      <c r="AD51" s="46">
        <v>916.1010772300001</v>
      </c>
      <c r="AE51" s="46">
        <v>1310.4170740299999</v>
      </c>
      <c r="AF51" s="46">
        <v>1270.7599777300002</v>
      </c>
      <c r="AG51" s="46">
        <v>833.50203618</v>
      </c>
      <c r="AH51" s="46">
        <v>769.62162824999996</v>
      </c>
      <c r="AI51" s="46">
        <v>900.53668626000001</v>
      </c>
      <c r="AJ51" s="46">
        <v>1438.7313622300001</v>
      </c>
      <c r="AK51" s="46">
        <v>1378.5252608200001</v>
      </c>
      <c r="AL51" s="22">
        <v>2389</v>
      </c>
      <c r="AM51" s="22">
        <v>4013.7401138599998</v>
      </c>
      <c r="AN51" s="22">
        <v>3184.2083487799996</v>
      </c>
      <c r="AO51" s="22">
        <v>3189.5850517599993</v>
      </c>
      <c r="AP51" s="22">
        <v>1468.8576274827305</v>
      </c>
      <c r="AQ51" s="22">
        <v>816.89609465750982</v>
      </c>
      <c r="AR51" s="22">
        <v>781.05674118089723</v>
      </c>
      <c r="AS51" s="22">
        <v>805.87707368000019</v>
      </c>
      <c r="AT51" s="22">
        <v>1181.9494572300005</v>
      </c>
      <c r="AU51" s="22">
        <v>1148.6013083099995</v>
      </c>
      <c r="AV51" s="22">
        <v>1053.5533985000002</v>
      </c>
      <c r="AW51" s="22">
        <v>901.09399999999982</v>
      </c>
      <c r="AX51" s="22">
        <v>1201</v>
      </c>
      <c r="AY51" s="22">
        <v>1123.5029999999999</v>
      </c>
      <c r="AZ51" s="22">
        <v>1083.307</v>
      </c>
      <c r="BA51" s="22">
        <v>1445.172</v>
      </c>
      <c r="BB51" s="22">
        <v>1043.7089963899996</v>
      </c>
      <c r="BC51" s="22">
        <v>1586.4390428299996</v>
      </c>
      <c r="BD51" s="22">
        <v>1580.6117353200004</v>
      </c>
      <c r="BE51" s="22">
        <v>1914.8949636300001</v>
      </c>
      <c r="BF51" s="22">
        <v>2152.5320000000002</v>
      </c>
      <c r="BG51" s="22">
        <v>1204.653</v>
      </c>
      <c r="BH51" s="22">
        <v>1261.4829999999999</v>
      </c>
      <c r="BI51" s="22">
        <v>2152.5320000000002</v>
      </c>
      <c r="BJ51" s="22">
        <v>1111.3816237700003</v>
      </c>
      <c r="BK51" s="22">
        <v>825.94600000000003</v>
      </c>
      <c r="BL51" s="22">
        <v>810.44399999999996</v>
      </c>
      <c r="BM51" s="22">
        <v>780.84699999999998</v>
      </c>
    </row>
    <row r="52" spans="2:65">
      <c r="B52" s="46" t="s">
        <v>68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6">
        <v>0</v>
      </c>
      <c r="K52" s="128">
        <v>0</v>
      </c>
      <c r="L52" s="115">
        <v>0</v>
      </c>
      <c r="M52" s="115">
        <v>0</v>
      </c>
      <c r="N52" s="115">
        <v>0</v>
      </c>
      <c r="O52" s="46">
        <v>0</v>
      </c>
      <c r="P52" s="46">
        <v>0</v>
      </c>
      <c r="Q52" s="46">
        <v>0</v>
      </c>
      <c r="R52" s="46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  <c r="AG52" s="49">
        <v>0</v>
      </c>
      <c r="AH52" s="49">
        <v>0</v>
      </c>
      <c r="AI52" s="49">
        <v>0</v>
      </c>
      <c r="AJ52" s="49">
        <v>0</v>
      </c>
      <c r="AK52" s="49">
        <v>0</v>
      </c>
      <c r="AL52" s="22">
        <v>0</v>
      </c>
      <c r="AM52" s="22">
        <v>2460.9063012400002</v>
      </c>
      <c r="AN52" s="22">
        <v>2355.08663312</v>
      </c>
      <c r="AO52" s="22">
        <v>2293.2499465400001</v>
      </c>
      <c r="AP52" s="22">
        <v>2308.0125040872699</v>
      </c>
      <c r="AQ52" s="22">
        <v>2153.4147885624902</v>
      </c>
      <c r="AR52" s="22">
        <v>2310.6588260691028</v>
      </c>
      <c r="AS52" s="22">
        <v>2526.2825425700003</v>
      </c>
      <c r="AT52" s="22">
        <v>2740.0393982199998</v>
      </c>
      <c r="AU52" s="22">
        <v>2626.5866916900004</v>
      </c>
      <c r="AV52" s="22">
        <v>2624.134</v>
      </c>
      <c r="AW52" s="22">
        <v>2666.654</v>
      </c>
      <c r="AX52" s="22">
        <v>2726</v>
      </c>
      <c r="AY52" s="22">
        <v>2520.835</v>
      </c>
      <c r="AZ52" s="22">
        <v>2463.16</v>
      </c>
      <c r="BA52" s="22">
        <v>2469.6889999999999</v>
      </c>
      <c r="BB52" s="22">
        <v>2498.9973346100001</v>
      </c>
      <c r="BC52" s="22">
        <v>2276.5080281699998</v>
      </c>
      <c r="BD52" s="22">
        <v>2227.3048036800001</v>
      </c>
      <c r="BE52" s="22">
        <v>2211.4800363699997</v>
      </c>
      <c r="BF52" s="22">
        <v>2263.1219999999998</v>
      </c>
      <c r="BG52" s="22">
        <v>2029.0250000000001</v>
      </c>
      <c r="BH52" s="22">
        <v>1948.066</v>
      </c>
      <c r="BI52" s="22">
        <v>2263.1219999999998</v>
      </c>
      <c r="BJ52" s="22">
        <v>1283.0593762299998</v>
      </c>
      <c r="BK52" s="22">
        <v>0</v>
      </c>
      <c r="BL52" s="22">
        <v>0</v>
      </c>
      <c r="BM52" s="22">
        <v>0</v>
      </c>
    </row>
    <row r="53" spans="2:65">
      <c r="B53" s="46" t="s">
        <v>236</v>
      </c>
      <c r="C53" s="46">
        <v>1340</v>
      </c>
      <c r="D53" s="46">
        <v>864</v>
      </c>
      <c r="E53" s="46">
        <v>885.41224317000001</v>
      </c>
      <c r="F53" s="46">
        <v>834</v>
      </c>
      <c r="G53" s="46">
        <v>1225</v>
      </c>
      <c r="H53" s="46">
        <v>503</v>
      </c>
      <c r="I53" s="46">
        <v>64.212067579999996</v>
      </c>
      <c r="J53" s="46">
        <v>31</v>
      </c>
      <c r="K53" s="128">
        <v>80</v>
      </c>
      <c r="L53" s="115">
        <v>37</v>
      </c>
      <c r="M53" s="115">
        <v>79.711387299999998</v>
      </c>
      <c r="N53" s="115">
        <v>21</v>
      </c>
      <c r="O53" s="46">
        <v>85</v>
      </c>
      <c r="P53" s="46">
        <v>1085</v>
      </c>
      <c r="Q53" s="46">
        <v>1085</v>
      </c>
      <c r="R53" s="46">
        <v>1089</v>
      </c>
      <c r="S53" s="46">
        <v>1570</v>
      </c>
      <c r="T53" s="46">
        <v>1966.9890542999999</v>
      </c>
      <c r="U53" s="46">
        <v>2608.3845998300003</v>
      </c>
      <c r="V53" s="46">
        <v>1220</v>
      </c>
      <c r="W53" s="46">
        <v>3316</v>
      </c>
      <c r="X53" s="46">
        <v>1014.28792779</v>
      </c>
      <c r="Y53" s="46">
        <v>2962.9560436300003</v>
      </c>
      <c r="Z53" s="46">
        <v>2286.6098528300004</v>
      </c>
      <c r="AA53" s="46">
        <v>4208.6869570099998</v>
      </c>
      <c r="AB53" s="46">
        <v>2150.11795347</v>
      </c>
      <c r="AC53" s="46">
        <v>1066.78442752</v>
      </c>
      <c r="AD53" s="46">
        <v>1068.3398474200001</v>
      </c>
      <c r="AE53" s="46">
        <v>506.81619774000001</v>
      </c>
      <c r="AF53" s="46">
        <v>500.30744036999999</v>
      </c>
      <c r="AG53" s="46">
        <v>505.73763220000001</v>
      </c>
      <c r="AH53" s="46">
        <v>480.52690748999999</v>
      </c>
      <c r="AI53" s="46">
        <v>517.13857913999993</v>
      </c>
      <c r="AJ53" s="46">
        <v>47.22727519</v>
      </c>
      <c r="AK53" s="46">
        <v>852.46398413999998</v>
      </c>
      <c r="AL53" s="22">
        <v>568</v>
      </c>
      <c r="AM53" s="22">
        <v>517.88283836000005</v>
      </c>
      <c r="AN53" s="22">
        <v>574.90074955</v>
      </c>
      <c r="AO53" s="22">
        <v>522.25127327999996</v>
      </c>
      <c r="AP53" s="22">
        <v>37.595998460000004</v>
      </c>
      <c r="AQ53" s="22">
        <v>1276.2650628599999</v>
      </c>
      <c r="AR53" s="22">
        <v>1681.4018922799999</v>
      </c>
      <c r="AS53" s="22">
        <v>2497.6815972999998</v>
      </c>
      <c r="AT53" s="22">
        <v>2672.3090000000002</v>
      </c>
      <c r="AU53" s="22">
        <v>1849.963</v>
      </c>
      <c r="AV53" s="22">
        <v>1380.066</v>
      </c>
      <c r="AW53" s="22">
        <v>691.44299999999998</v>
      </c>
      <c r="AX53" s="22">
        <v>1245</v>
      </c>
      <c r="AY53" s="22">
        <v>1104.229</v>
      </c>
      <c r="AZ53" s="22">
        <v>1028.751</v>
      </c>
      <c r="BA53" s="22">
        <v>1132.32</v>
      </c>
      <c r="BB53" s="22">
        <v>668.443622</v>
      </c>
      <c r="BC53" s="22">
        <v>848.11714199999994</v>
      </c>
      <c r="BD53" s="22">
        <v>792.25079200000005</v>
      </c>
      <c r="BE53" s="22">
        <v>527.36800000000005</v>
      </c>
      <c r="BF53" s="22">
        <v>501.84399999999999</v>
      </c>
      <c r="BG53" s="22">
        <v>261.786</v>
      </c>
      <c r="BH53" s="22">
        <v>277.64299999999997</v>
      </c>
      <c r="BI53" s="22">
        <v>501.84399999999999</v>
      </c>
      <c r="BJ53" s="22">
        <v>520.67499999999995</v>
      </c>
      <c r="BK53" s="22">
        <v>491.20400000000001</v>
      </c>
      <c r="BL53" s="22">
        <v>502.964</v>
      </c>
      <c r="BM53" s="22">
        <v>262.358</v>
      </c>
    </row>
    <row r="54" spans="2:65">
      <c r="B54" s="46" t="s">
        <v>237</v>
      </c>
      <c r="C54" s="46">
        <v>499</v>
      </c>
      <c r="D54" s="46">
        <v>482</v>
      </c>
      <c r="E54" s="46">
        <v>471.79232559000002</v>
      </c>
      <c r="F54" s="46">
        <v>451</v>
      </c>
      <c r="G54" s="46">
        <v>465</v>
      </c>
      <c r="H54" s="46">
        <v>460</v>
      </c>
      <c r="I54" s="46">
        <v>449.42275640999901</v>
      </c>
      <c r="J54" s="46">
        <v>474</v>
      </c>
      <c r="K54" s="128">
        <v>503</v>
      </c>
      <c r="L54" s="115">
        <v>516</v>
      </c>
      <c r="M54" s="115">
        <v>496.69865587000004</v>
      </c>
      <c r="N54" s="115">
        <v>490</v>
      </c>
      <c r="O54" s="46">
        <v>815</v>
      </c>
      <c r="P54" s="46">
        <v>841</v>
      </c>
      <c r="Q54" s="46">
        <v>876</v>
      </c>
      <c r="R54" s="46">
        <v>895</v>
      </c>
      <c r="S54" s="46">
        <v>1011</v>
      </c>
      <c r="T54" s="46">
        <v>951.74197702000197</v>
      </c>
      <c r="U54" s="46">
        <v>946.85965130000091</v>
      </c>
      <c r="V54" s="46">
        <v>947</v>
      </c>
      <c r="W54" s="46">
        <v>1029</v>
      </c>
      <c r="X54" s="46">
        <v>943.39959230480008</v>
      </c>
      <c r="Y54" s="46">
        <v>919.90689339373205</v>
      </c>
      <c r="Z54" s="46">
        <v>936.95125865929197</v>
      </c>
      <c r="AA54" s="46">
        <v>586.51487833937392</v>
      </c>
      <c r="AB54" s="46">
        <v>531.27781460168592</v>
      </c>
      <c r="AC54" s="46">
        <v>465.04621932713098</v>
      </c>
      <c r="AD54" s="46">
        <v>506.96876210330703</v>
      </c>
      <c r="AE54" s="46">
        <v>553.81298923736199</v>
      </c>
      <c r="AF54" s="46">
        <v>480.52417727048515</v>
      </c>
      <c r="AG54" s="46">
        <v>425.42164801173135</v>
      </c>
      <c r="AH54" s="46">
        <v>0</v>
      </c>
      <c r="AI54" s="46">
        <v>0</v>
      </c>
      <c r="AJ54" s="46">
        <v>0</v>
      </c>
      <c r="AK54" s="46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</row>
    <row r="55" spans="2:65">
      <c r="B55" s="46" t="s">
        <v>238</v>
      </c>
      <c r="C55" s="46">
        <v>397</v>
      </c>
      <c r="D55" s="46">
        <v>373</v>
      </c>
      <c r="E55" s="46">
        <v>417.87056604000003</v>
      </c>
      <c r="F55" s="46">
        <v>437</v>
      </c>
      <c r="G55" s="46">
        <v>397</v>
      </c>
      <c r="H55" s="46">
        <v>394</v>
      </c>
      <c r="I55" s="46">
        <v>396.57778415000001</v>
      </c>
      <c r="J55" s="46">
        <v>381</v>
      </c>
      <c r="K55" s="128">
        <v>359</v>
      </c>
      <c r="L55" s="115">
        <v>318</v>
      </c>
      <c r="M55" s="115">
        <v>287.18953844999999</v>
      </c>
      <c r="N55" s="115">
        <v>294</v>
      </c>
      <c r="O55" s="46">
        <v>737</v>
      </c>
      <c r="P55" s="46">
        <v>657</v>
      </c>
      <c r="Q55" s="46">
        <v>630</v>
      </c>
      <c r="R55" s="46">
        <v>809</v>
      </c>
      <c r="S55" s="46">
        <v>853</v>
      </c>
      <c r="T55" s="46">
        <v>704.95210387999998</v>
      </c>
      <c r="U55" s="46">
        <v>814.11605350000002</v>
      </c>
      <c r="V55" s="46">
        <v>897</v>
      </c>
      <c r="W55" s="46">
        <v>1291</v>
      </c>
      <c r="X55" s="46">
        <v>1174.7497425752999</v>
      </c>
      <c r="Y55" s="46">
        <v>1031.2629621752599</v>
      </c>
      <c r="Z55" s="46">
        <v>980.40559523121203</v>
      </c>
      <c r="AA55" s="46">
        <v>769.38949582999999</v>
      </c>
      <c r="AB55" s="46">
        <v>651.93619450999995</v>
      </c>
      <c r="AC55" s="46">
        <v>694.39440408999997</v>
      </c>
      <c r="AD55" s="46">
        <v>685.51042617999997</v>
      </c>
      <c r="AE55" s="46">
        <v>695.92793148999988</v>
      </c>
      <c r="AF55" s="46">
        <v>615.19661459000008</v>
      </c>
      <c r="AG55" s="46">
        <v>663.91629528999999</v>
      </c>
      <c r="AH55" s="46">
        <v>639.46358786999997</v>
      </c>
      <c r="AI55" s="46">
        <v>647.40068149000001</v>
      </c>
      <c r="AJ55" s="46">
        <v>601.57830980000017</v>
      </c>
      <c r="AK55" s="46">
        <v>609.08601401999999</v>
      </c>
      <c r="AL55" s="22">
        <v>614</v>
      </c>
      <c r="AM55" s="22">
        <v>1110.6157636099999</v>
      </c>
      <c r="AN55" s="22">
        <v>1051.9666027200001</v>
      </c>
      <c r="AO55" s="22">
        <v>1000.9466873599999</v>
      </c>
      <c r="AP55" s="22">
        <v>1023.0348712499999</v>
      </c>
      <c r="AQ55" s="22">
        <v>914.41027023000015</v>
      </c>
      <c r="AR55" s="22">
        <v>804.83362431</v>
      </c>
      <c r="AS55" s="22">
        <v>926.4365317700001</v>
      </c>
      <c r="AT55" s="22">
        <v>863.85759097999994</v>
      </c>
      <c r="AU55" s="22">
        <v>1009.915</v>
      </c>
      <c r="AV55" s="22">
        <v>850.13730834</v>
      </c>
      <c r="AW55" s="22">
        <v>781.13</v>
      </c>
      <c r="AX55" s="22">
        <v>796</v>
      </c>
      <c r="AY55" s="22">
        <v>939.21900000000005</v>
      </c>
      <c r="AZ55" s="22">
        <v>775.76499999999999</v>
      </c>
      <c r="BA55" s="22">
        <v>710.34</v>
      </c>
      <c r="BB55" s="22">
        <v>728.96965599999999</v>
      </c>
      <c r="BC55" s="22">
        <v>964.66238850000013</v>
      </c>
      <c r="BD55" s="22">
        <v>836.81710447</v>
      </c>
      <c r="BE55" s="22">
        <v>712.23599999999999</v>
      </c>
      <c r="BF55" s="22">
        <v>758.66300000000001</v>
      </c>
      <c r="BG55" s="22">
        <v>803.08699999999999</v>
      </c>
      <c r="BH55" s="22">
        <v>645.42700000000002</v>
      </c>
      <c r="BI55" s="22">
        <v>758.66300000000001</v>
      </c>
      <c r="BJ55" s="22">
        <v>589.18600000000004</v>
      </c>
      <c r="BK55" s="22">
        <v>400.16399999999999</v>
      </c>
      <c r="BL55" s="22">
        <v>364.99400000000003</v>
      </c>
      <c r="BM55" s="22">
        <v>217.042</v>
      </c>
    </row>
    <row r="56" spans="2:65">
      <c r="B56" s="46" t="s">
        <v>239</v>
      </c>
      <c r="C56" s="46">
        <v>357</v>
      </c>
      <c r="D56" s="46">
        <v>359</v>
      </c>
      <c r="E56" s="46">
        <v>416.18049157999997</v>
      </c>
      <c r="F56" s="46">
        <v>457</v>
      </c>
      <c r="G56" s="46">
        <v>402</v>
      </c>
      <c r="H56" s="46">
        <v>401</v>
      </c>
      <c r="I56" s="46">
        <v>592.36687708029194</v>
      </c>
      <c r="J56" s="46">
        <v>411</v>
      </c>
      <c r="K56" s="128">
        <v>373</v>
      </c>
      <c r="L56" s="115">
        <v>261</v>
      </c>
      <c r="M56" s="115">
        <v>263.90365589519996</v>
      </c>
      <c r="N56" s="115">
        <v>364</v>
      </c>
      <c r="O56" s="46">
        <v>514</v>
      </c>
      <c r="P56" s="46">
        <v>706</v>
      </c>
      <c r="Q56" s="46">
        <v>815</v>
      </c>
      <c r="R56" s="46">
        <v>581</v>
      </c>
      <c r="S56" s="46">
        <v>457</v>
      </c>
      <c r="T56" s="46">
        <v>687.09455044999993</v>
      </c>
      <c r="U56" s="46">
        <v>736.51616145999992</v>
      </c>
      <c r="V56" s="46">
        <v>585</v>
      </c>
      <c r="W56" s="46">
        <v>797</v>
      </c>
      <c r="X56" s="46">
        <v>896.54922777778097</v>
      </c>
      <c r="Y56" s="46">
        <v>647.58927526955699</v>
      </c>
      <c r="Z56" s="46">
        <v>530.57292209357104</v>
      </c>
      <c r="AA56" s="46">
        <v>355.41132526600001</v>
      </c>
      <c r="AB56" s="46">
        <v>467.29347750600004</v>
      </c>
      <c r="AC56" s="46">
        <v>363.49344239600003</v>
      </c>
      <c r="AD56" s="46">
        <v>370.04504113099995</v>
      </c>
      <c r="AE56" s="46">
        <v>285.40266534099999</v>
      </c>
      <c r="AF56" s="46">
        <v>263.99149429099998</v>
      </c>
      <c r="AG56" s="46">
        <v>272.38902607617996</v>
      </c>
      <c r="AH56" s="46">
        <v>300.48127012617999</v>
      </c>
      <c r="AI56" s="46">
        <v>211.46325739000002</v>
      </c>
      <c r="AJ56" s="46">
        <v>363.49841885000001</v>
      </c>
      <c r="AK56" s="46">
        <v>202.59011363999997</v>
      </c>
      <c r="AL56" s="22">
        <v>254</v>
      </c>
      <c r="AM56" s="22">
        <v>695.91767704000017</v>
      </c>
      <c r="AN56" s="22">
        <v>728.79207210962124</v>
      </c>
      <c r="AO56" s="22">
        <v>932.36622221242715</v>
      </c>
      <c r="AP56" s="22">
        <v>829.29740764132407</v>
      </c>
      <c r="AQ56" s="22">
        <v>767.68711371413906</v>
      </c>
      <c r="AR56" s="22">
        <v>684.20964310070826</v>
      </c>
      <c r="AS56" s="22">
        <v>652.18506878111714</v>
      </c>
      <c r="AT56" s="22">
        <v>866.5535202272431</v>
      </c>
      <c r="AU56" s="22">
        <v>733.17499999999995</v>
      </c>
      <c r="AV56" s="22">
        <v>769.16261451000003</v>
      </c>
      <c r="AW56" s="22">
        <v>719.99900000000002</v>
      </c>
      <c r="AX56" s="22">
        <v>969</v>
      </c>
      <c r="AY56" s="22">
        <v>744.20799999999997</v>
      </c>
      <c r="AZ56" s="22">
        <v>728.24099999999999</v>
      </c>
      <c r="BA56" s="22">
        <v>725.46377903728933</v>
      </c>
      <c r="BB56" s="22">
        <v>650.76250640750004</v>
      </c>
      <c r="BC56" s="22">
        <v>162.17882104802263</v>
      </c>
      <c r="BD56" s="22">
        <v>180.17450037872317</v>
      </c>
      <c r="BE56" s="22">
        <v>198.995</v>
      </c>
      <c r="BF56" s="22">
        <v>332.416</v>
      </c>
      <c r="BG56" s="22">
        <v>238.95</v>
      </c>
      <c r="BH56" s="22">
        <v>299.92500000000001</v>
      </c>
      <c r="BI56" s="22">
        <v>332.416</v>
      </c>
      <c r="BJ56" s="22">
        <v>292.65800000000002</v>
      </c>
      <c r="BK56" s="22">
        <v>185.35</v>
      </c>
      <c r="BL56" s="22">
        <v>282.53300000000002</v>
      </c>
      <c r="BM56" s="22">
        <v>191.786</v>
      </c>
    </row>
    <row r="57" spans="2:65">
      <c r="B57" s="46" t="s">
        <v>240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128">
        <v>0</v>
      </c>
      <c r="L57" s="115">
        <v>0</v>
      </c>
      <c r="M57" s="115">
        <v>0</v>
      </c>
      <c r="N57" s="115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0.6133143300000049</v>
      </c>
      <c r="AB57" s="46">
        <v>31.826472239999998</v>
      </c>
      <c r="AC57" s="46">
        <v>163.99066096999999</v>
      </c>
      <c r="AD57" s="46">
        <v>56.653374569999997</v>
      </c>
      <c r="AE57" s="46">
        <v>98.03654693</v>
      </c>
      <c r="AF57" s="46">
        <v>0.28917404000001801</v>
      </c>
      <c r="AG57" s="46">
        <v>77.558868849999996</v>
      </c>
      <c r="AH57" s="46">
        <v>77.958868851870008</v>
      </c>
      <c r="AI57" s="46">
        <v>-0.43465621999999898</v>
      </c>
      <c r="AJ57" s="46">
        <v>0</v>
      </c>
      <c r="AK57" s="46">
        <v>0</v>
      </c>
      <c r="AL57" s="22">
        <v>0</v>
      </c>
      <c r="AM57" s="22">
        <v>2.5065042952296661</v>
      </c>
      <c r="AN57" s="22">
        <v>1.5065042952296661</v>
      </c>
      <c r="AO57" s="22">
        <v>1.6712793100000098</v>
      </c>
      <c r="AP57" s="22">
        <v>0.80437423000001007</v>
      </c>
      <c r="AQ57" s="22">
        <v>1.4756891100000109</v>
      </c>
      <c r="AR57" s="22">
        <v>1.3982529200000129</v>
      </c>
      <c r="AS57" s="22">
        <v>321.20766035000008</v>
      </c>
      <c r="AT57" s="22">
        <v>321.15351219659999</v>
      </c>
      <c r="AU57" s="22">
        <v>0.68700000000000006</v>
      </c>
      <c r="AV57" s="22">
        <v>1.27175243</v>
      </c>
      <c r="AW57" s="22">
        <v>151.654</v>
      </c>
      <c r="AX57" s="22">
        <v>152</v>
      </c>
      <c r="AY57" s="22">
        <v>99.91</v>
      </c>
      <c r="AZ57" s="22">
        <v>0.73799999999999999</v>
      </c>
      <c r="BA57" s="22">
        <v>168.786</v>
      </c>
      <c r="BB57" s="22">
        <v>168.79769300000001</v>
      </c>
      <c r="BC57" s="22">
        <v>0.61556600000000006</v>
      </c>
      <c r="BD57" s="22">
        <v>0.58542100000000008</v>
      </c>
      <c r="BE57" s="22">
        <v>103.396</v>
      </c>
      <c r="BF57" s="22">
        <v>103.396</v>
      </c>
      <c r="BG57" s="22">
        <v>0</v>
      </c>
      <c r="BH57" s="22">
        <v>2.13</v>
      </c>
      <c r="BI57" s="22">
        <v>103.396</v>
      </c>
      <c r="BJ57" s="22">
        <v>116.28700000000001</v>
      </c>
      <c r="BK57" s="22">
        <v>2.9809999999999999</v>
      </c>
      <c r="BL57" s="22">
        <v>3.3490000000000002</v>
      </c>
      <c r="BM57" s="22">
        <v>94.486999999999995</v>
      </c>
    </row>
    <row r="58" spans="2:65">
      <c r="B58" s="46" t="s">
        <v>241</v>
      </c>
      <c r="C58" s="46">
        <v>91</v>
      </c>
      <c r="D58" s="46">
        <v>104</v>
      </c>
      <c r="E58" s="46">
        <v>124.1371975</v>
      </c>
      <c r="F58" s="46">
        <v>156</v>
      </c>
      <c r="G58" s="46">
        <v>125</v>
      </c>
      <c r="H58" s="46">
        <v>156</v>
      </c>
      <c r="I58" s="46">
        <v>144.74537577999999</v>
      </c>
      <c r="J58" s="46">
        <v>112</v>
      </c>
      <c r="K58" s="128">
        <v>102</v>
      </c>
      <c r="L58" s="115">
        <v>192</v>
      </c>
      <c r="M58" s="115">
        <v>73.563455640000001</v>
      </c>
      <c r="N58" s="115">
        <v>112</v>
      </c>
      <c r="O58" s="46">
        <v>184</v>
      </c>
      <c r="P58" s="46">
        <v>138</v>
      </c>
      <c r="Q58" s="46">
        <v>128</v>
      </c>
      <c r="R58" s="46">
        <v>182</v>
      </c>
      <c r="S58" s="46">
        <v>142</v>
      </c>
      <c r="T58" s="46">
        <v>119.65772702999901</v>
      </c>
      <c r="U58" s="46">
        <v>107.633258029999</v>
      </c>
      <c r="V58" s="46">
        <v>100</v>
      </c>
      <c r="W58" s="46">
        <v>128</v>
      </c>
      <c r="X58" s="46">
        <v>101.194781850574</v>
      </c>
      <c r="Y58" s="46">
        <v>133.149185169161</v>
      </c>
      <c r="Z58" s="46">
        <v>231.27142647961699</v>
      </c>
      <c r="AA58" s="46">
        <v>81.534520410001008</v>
      </c>
      <c r="AB58" s="46">
        <v>64.418615039999992</v>
      </c>
      <c r="AC58" s="46">
        <v>46.68946656</v>
      </c>
      <c r="AD58" s="46">
        <v>149.13812972999997</v>
      </c>
      <c r="AE58" s="46">
        <v>50.088540389999991</v>
      </c>
      <c r="AF58" s="46">
        <v>38.560560870000018</v>
      </c>
      <c r="AG58" s="46">
        <v>23.883865650000018</v>
      </c>
      <c r="AH58" s="46">
        <v>115.90655773</v>
      </c>
      <c r="AI58" s="46">
        <v>33.097095519999982</v>
      </c>
      <c r="AJ58" s="46">
        <v>27.605028489999967</v>
      </c>
      <c r="AK58" s="46">
        <v>49.104654429999982</v>
      </c>
      <c r="AL58" s="22">
        <v>116</v>
      </c>
      <c r="AM58" s="22">
        <v>136.36936174000002</v>
      </c>
      <c r="AN58" s="22">
        <v>112.93432082000001</v>
      </c>
      <c r="AO58" s="22">
        <v>69.515217309999997</v>
      </c>
      <c r="AP58" s="22">
        <v>112.980403</v>
      </c>
      <c r="AQ58" s="22">
        <v>63.545583949999994</v>
      </c>
      <c r="AR58" s="22">
        <v>72.290343829999998</v>
      </c>
      <c r="AS58" s="22">
        <v>37.199431490000002</v>
      </c>
      <c r="AT58" s="22">
        <v>98</v>
      </c>
      <c r="AU58" s="22">
        <v>31.158000000000001</v>
      </c>
      <c r="AV58" s="22">
        <v>46.383000000000003</v>
      </c>
      <c r="AW58" s="22">
        <v>35.161000000000001</v>
      </c>
      <c r="AX58" s="22">
        <v>36</v>
      </c>
      <c r="AY58" s="22">
        <v>53.991999999999997</v>
      </c>
      <c r="AZ58" s="22">
        <v>102.289</v>
      </c>
      <c r="BA58" s="22">
        <v>104.527</v>
      </c>
      <c r="BB58" s="22">
        <v>88.181189000000003</v>
      </c>
      <c r="BC58" s="22">
        <v>1.3350690000000001</v>
      </c>
      <c r="BD58" s="22">
        <v>14.210661</v>
      </c>
      <c r="BE58" s="22">
        <v>14.211</v>
      </c>
      <c r="BF58" s="22">
        <v>14.211</v>
      </c>
      <c r="BG58" s="22">
        <v>14.211</v>
      </c>
      <c r="BH58" s="22">
        <v>14.211</v>
      </c>
      <c r="BI58" s="22">
        <v>14.211</v>
      </c>
      <c r="BJ58" s="22">
        <v>14.211</v>
      </c>
      <c r="BK58" s="22">
        <v>14.211</v>
      </c>
      <c r="BL58" s="22">
        <v>14.212</v>
      </c>
      <c r="BM58" s="22">
        <v>14.212</v>
      </c>
    </row>
    <row r="59" spans="2:65">
      <c r="B59" s="46" t="s">
        <v>242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28">
        <v>0</v>
      </c>
      <c r="L59" s="115">
        <v>0</v>
      </c>
      <c r="M59" s="115">
        <v>0</v>
      </c>
      <c r="N59" s="115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8.8569530080433125</v>
      </c>
      <c r="AF59" s="46">
        <v>12.29621600455269</v>
      </c>
      <c r="AG59" s="46">
        <v>11.383974796993662</v>
      </c>
      <c r="AH59" s="46">
        <v>128.25167235000001</v>
      </c>
      <c r="AI59" s="46">
        <v>89.022528859999994</v>
      </c>
      <c r="AJ59" s="46">
        <v>75.393846840000009</v>
      </c>
      <c r="AK59" s="46">
        <v>76.102639819999993</v>
      </c>
      <c r="AL59" s="22">
        <v>110</v>
      </c>
      <c r="AM59" s="22">
        <v>125.74147201</v>
      </c>
      <c r="AN59" s="22">
        <v>119.19372521</v>
      </c>
      <c r="AO59" s="22">
        <v>132.94269838</v>
      </c>
      <c r="AP59" s="22">
        <v>151.01915238999999</v>
      </c>
      <c r="AQ59" s="22">
        <v>102.99803425</v>
      </c>
      <c r="AR59" s="22">
        <v>92.057506059999994</v>
      </c>
      <c r="AS59" s="22">
        <v>103.67390583</v>
      </c>
      <c r="AT59" s="22">
        <v>115.01144690000001</v>
      </c>
      <c r="AU59" s="22">
        <v>64.510000000000005</v>
      </c>
      <c r="AV59" s="22">
        <v>65.914000000000001</v>
      </c>
      <c r="AW59" s="22">
        <v>70.055999999999997</v>
      </c>
      <c r="AX59" s="22">
        <v>112</v>
      </c>
      <c r="AY59" s="22">
        <v>50.488</v>
      </c>
      <c r="AZ59" s="22">
        <v>48.097999999999999</v>
      </c>
      <c r="BA59" s="22">
        <v>49.133000000000003</v>
      </c>
      <c r="BB59" s="22">
        <v>83.328918000000002</v>
      </c>
      <c r="BC59" s="22">
        <v>43.74189312</v>
      </c>
      <c r="BD59" s="22">
        <v>43.595140030000003</v>
      </c>
      <c r="BE59" s="22">
        <v>42.228999999999999</v>
      </c>
      <c r="BF59" s="22">
        <v>48.991</v>
      </c>
      <c r="BG59" s="22">
        <v>44.171999999999997</v>
      </c>
      <c r="BH59" s="22">
        <v>43.631</v>
      </c>
      <c r="BI59" s="22">
        <v>48.991</v>
      </c>
      <c r="BJ59" s="22">
        <v>68.225999999999999</v>
      </c>
      <c r="BK59" s="22">
        <v>64.168000000000006</v>
      </c>
      <c r="BL59" s="22">
        <v>47.912999999999997</v>
      </c>
      <c r="BM59" s="22">
        <v>45.143999999999998</v>
      </c>
    </row>
    <row r="60" spans="2:65">
      <c r="B60" s="46" t="s">
        <v>243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128">
        <v>0</v>
      </c>
      <c r="L60" s="115">
        <v>0</v>
      </c>
      <c r="M60" s="115">
        <v>0</v>
      </c>
      <c r="N60" s="115">
        <v>0</v>
      </c>
      <c r="O60" s="46">
        <v>0</v>
      </c>
      <c r="P60" s="46">
        <v>0</v>
      </c>
      <c r="Q60" s="46">
        <v>0</v>
      </c>
      <c r="R60" s="46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22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22">
        <v>0</v>
      </c>
      <c r="AF60" s="22">
        <v>0</v>
      </c>
      <c r="AG60" s="22">
        <v>0</v>
      </c>
      <c r="AH60" s="49">
        <v>0</v>
      </c>
      <c r="AI60" s="22">
        <v>0</v>
      </c>
      <c r="AJ60" s="22">
        <v>0</v>
      </c>
      <c r="AK60" s="22">
        <v>7.9322264499999999</v>
      </c>
      <c r="AL60" s="22">
        <v>7</v>
      </c>
      <c r="AM60" s="22">
        <v>7.4444351299999996</v>
      </c>
      <c r="AN60" s="22">
        <v>82.166481329999996</v>
      </c>
      <c r="AO60" s="22">
        <v>80.092479149999988</v>
      </c>
      <c r="AP60" s="22">
        <v>76.138122559999985</v>
      </c>
      <c r="AQ60" s="22">
        <v>71.354471009999997</v>
      </c>
      <c r="AR60" s="22">
        <v>76.916504219999993</v>
      </c>
      <c r="AS60" s="22">
        <v>74.858434739999993</v>
      </c>
      <c r="AT60" s="22">
        <v>73</v>
      </c>
      <c r="AU60" s="22">
        <v>72.015000000000001</v>
      </c>
      <c r="AV60" s="22">
        <v>71.512</v>
      </c>
      <c r="AW60" s="22">
        <v>70.287999999999997</v>
      </c>
      <c r="AX60" s="22">
        <v>69</v>
      </c>
      <c r="AY60" s="22">
        <v>68.361000000000004</v>
      </c>
      <c r="AZ60" s="22">
        <v>68.25</v>
      </c>
      <c r="BA60" s="22">
        <v>68.031999999999996</v>
      </c>
      <c r="BB60" s="22">
        <v>63.020675000000004</v>
      </c>
      <c r="BC60" s="22">
        <v>60.779443000000001</v>
      </c>
      <c r="BD60" s="22">
        <v>57.758025000000004</v>
      </c>
      <c r="BE60" s="22">
        <v>56.290999999999997</v>
      </c>
      <c r="BF60" s="22">
        <v>54.829000000000001</v>
      </c>
      <c r="BG60" s="22">
        <v>53.408999999999999</v>
      </c>
      <c r="BH60" s="22">
        <v>68.444000000000003</v>
      </c>
      <c r="BI60" s="22">
        <v>54.829000000000001</v>
      </c>
      <c r="BJ60" s="22">
        <v>297.48399999999998</v>
      </c>
      <c r="BK60" s="22">
        <v>173.078</v>
      </c>
      <c r="BL60" s="22">
        <v>174.83199999999999</v>
      </c>
      <c r="BM60" s="22">
        <v>171.94399999999999</v>
      </c>
    </row>
    <row r="61" spans="2:65">
      <c r="B61" s="46" t="s">
        <v>216</v>
      </c>
      <c r="C61" s="46">
        <v>0</v>
      </c>
      <c r="D61" s="46">
        <v>0</v>
      </c>
      <c r="E61" s="46">
        <v>1.03200000000005E-3</v>
      </c>
      <c r="F61" s="46">
        <v>6</v>
      </c>
      <c r="G61" s="46">
        <v>6</v>
      </c>
      <c r="H61" s="46">
        <v>6</v>
      </c>
      <c r="I61" s="46">
        <v>15.49235492</v>
      </c>
      <c r="J61" s="46">
        <v>85</v>
      </c>
      <c r="K61" s="128">
        <v>81</v>
      </c>
      <c r="L61" s="115">
        <v>86</v>
      </c>
      <c r="M61" s="115">
        <v>314.80216736</v>
      </c>
      <c r="N61" s="115">
        <v>335</v>
      </c>
      <c r="O61" s="46">
        <v>365</v>
      </c>
      <c r="P61" s="46">
        <v>712</v>
      </c>
      <c r="Q61" s="46">
        <v>305</v>
      </c>
      <c r="R61" s="46">
        <v>370</v>
      </c>
      <c r="S61" s="46">
        <v>248</v>
      </c>
      <c r="T61" s="46">
        <v>248.53256460748798</v>
      </c>
      <c r="U61" s="46">
        <v>229.86471350270099</v>
      </c>
      <c r="V61" s="46">
        <v>194</v>
      </c>
      <c r="W61" s="46">
        <v>194</v>
      </c>
      <c r="X61" s="46">
        <v>199.543626690981</v>
      </c>
      <c r="Y61" s="46">
        <v>192.27851048417401</v>
      </c>
      <c r="Z61" s="46">
        <v>214.39328742052999</v>
      </c>
      <c r="AA61" s="46">
        <v>146.25041709999999</v>
      </c>
      <c r="AB61" s="46">
        <v>142.29750429000001</v>
      </c>
      <c r="AC61" s="46">
        <v>159.78355705000001</v>
      </c>
      <c r="AD61" s="46">
        <v>143.0277451927</v>
      </c>
      <c r="AE61" s="46">
        <v>159.62093254999999</v>
      </c>
      <c r="AF61" s="46">
        <v>144.93446129</v>
      </c>
      <c r="AG61" s="46">
        <v>160.46313737</v>
      </c>
      <c r="AH61" s="46">
        <v>153.21967136000001</v>
      </c>
      <c r="AI61" s="46">
        <v>166.87943128999999</v>
      </c>
      <c r="AJ61" s="46">
        <v>159.53247468999999</v>
      </c>
      <c r="AK61" s="46">
        <v>145.40218696000005</v>
      </c>
      <c r="AL61" s="22">
        <v>147</v>
      </c>
      <c r="AM61" s="22">
        <v>171.17027537000007</v>
      </c>
      <c r="AN61" s="22">
        <v>1246.9999999999995</v>
      </c>
      <c r="AO61" s="22">
        <v>1446.0000000000016</v>
      </c>
      <c r="AP61" s="22">
        <v>562.70684955000013</v>
      </c>
      <c r="AQ61" s="22">
        <v>1646.6644212736837</v>
      </c>
      <c r="AR61" s="22">
        <v>1285.99747136527</v>
      </c>
      <c r="AS61" s="22">
        <v>924.31650538519864</v>
      </c>
      <c r="AT61" s="22">
        <v>260.61392655055215</v>
      </c>
      <c r="AU61" s="22">
        <v>317.58199999999999</v>
      </c>
      <c r="AV61" s="22">
        <v>23.341603100000007</v>
      </c>
      <c r="AW61" s="22">
        <v>24.515000000000001</v>
      </c>
      <c r="AX61" s="22">
        <v>33</v>
      </c>
      <c r="AY61" s="22">
        <v>34.869999999999997</v>
      </c>
      <c r="AZ61" s="22">
        <v>48.942</v>
      </c>
      <c r="BA61" s="22">
        <v>77.572000000000003</v>
      </c>
      <c r="BB61" s="22">
        <v>80.398939000000098</v>
      </c>
      <c r="BC61" s="22">
        <v>59.526852930000167</v>
      </c>
      <c r="BD61" s="22">
        <v>52.145004999999891</v>
      </c>
      <c r="BE61" s="22">
        <v>87.88179466749996</v>
      </c>
      <c r="BF61" s="22">
        <v>27.878</v>
      </c>
      <c r="BG61" s="22">
        <v>22.149951000000001</v>
      </c>
      <c r="BH61" s="22">
        <v>12.516999999999999</v>
      </c>
      <c r="BI61" s="22">
        <v>27.878</v>
      </c>
      <c r="BJ61" s="22">
        <v>274.291</v>
      </c>
      <c r="BK61" s="22">
        <v>94.331999999999994</v>
      </c>
      <c r="BL61" s="22">
        <v>36.892000000000003</v>
      </c>
      <c r="BM61" s="22">
        <v>14.695</v>
      </c>
    </row>
    <row r="62" spans="2:65">
      <c r="B62" s="46" t="s">
        <v>244</v>
      </c>
      <c r="C62" s="46">
        <v>14</v>
      </c>
      <c r="D62" s="46">
        <v>20</v>
      </c>
      <c r="E62" s="46">
        <v>18.396100360000002</v>
      </c>
      <c r="F62" s="46">
        <v>12</v>
      </c>
      <c r="G62" s="46">
        <v>22</v>
      </c>
      <c r="H62" s="46">
        <v>16</v>
      </c>
      <c r="I62" s="46">
        <v>17.055067650000002</v>
      </c>
      <c r="J62" s="46">
        <v>13</v>
      </c>
      <c r="K62" s="128">
        <v>16</v>
      </c>
      <c r="L62" s="115">
        <v>15</v>
      </c>
      <c r="M62" s="115">
        <v>15.28979951</v>
      </c>
      <c r="N62" s="115">
        <v>14</v>
      </c>
      <c r="O62" s="46">
        <v>17</v>
      </c>
      <c r="P62" s="46">
        <v>14</v>
      </c>
      <c r="Q62" s="46">
        <v>22</v>
      </c>
      <c r="R62" s="46">
        <v>27</v>
      </c>
      <c r="S62" s="46">
        <v>40</v>
      </c>
      <c r="T62" s="46">
        <v>29.323984059999997</v>
      </c>
      <c r="U62" s="46">
        <v>29.05102677</v>
      </c>
      <c r="V62" s="46">
        <v>35</v>
      </c>
      <c r="W62" s="46">
        <v>48</v>
      </c>
      <c r="X62" s="46">
        <v>39.281865619999998</v>
      </c>
      <c r="Y62" s="46">
        <v>41.776214500000002</v>
      </c>
      <c r="Z62" s="46">
        <v>25.43351487</v>
      </c>
      <c r="AA62" s="46">
        <v>20.03893338</v>
      </c>
      <c r="AB62" s="46">
        <v>32.784644959999994</v>
      </c>
      <c r="AC62" s="46">
        <v>30.931313339999999</v>
      </c>
      <c r="AD62" s="46">
        <v>58.980154040000002</v>
      </c>
      <c r="AE62" s="46">
        <v>34.839178200000006</v>
      </c>
      <c r="AF62" s="46">
        <v>42.587166680000003</v>
      </c>
      <c r="AG62" s="46">
        <v>39.060269329999997</v>
      </c>
      <c r="AH62" s="46">
        <v>25.881015010000002</v>
      </c>
      <c r="AI62" s="46">
        <v>25.651170499999999</v>
      </c>
      <c r="AJ62" s="46">
        <v>32.472416100000004</v>
      </c>
      <c r="AK62" s="46">
        <v>35.123531390000004</v>
      </c>
      <c r="AL62" s="22">
        <v>43</v>
      </c>
      <c r="AM62" s="22">
        <v>66.121506449999998</v>
      </c>
      <c r="AN62" s="22">
        <v>66.909777919999996</v>
      </c>
      <c r="AO62" s="22">
        <v>82.988375329999997</v>
      </c>
      <c r="AP62" s="22">
        <v>121.14509815</v>
      </c>
      <c r="AQ62" s="22">
        <v>61.538117339999999</v>
      </c>
      <c r="AR62" s="22">
        <v>77.921381929999995</v>
      </c>
      <c r="AS62" s="22">
        <v>64.030691639999986</v>
      </c>
      <c r="AT62" s="22">
        <v>94.255583290000004</v>
      </c>
      <c r="AU62" s="22">
        <v>62.831000000000003</v>
      </c>
      <c r="AV62" s="22">
        <v>71.269000000000005</v>
      </c>
      <c r="AW62" s="22">
        <v>71.108000000000004</v>
      </c>
      <c r="AX62" s="22">
        <v>89</v>
      </c>
      <c r="AY62" s="22">
        <v>69.043999999999997</v>
      </c>
      <c r="AZ62" s="22">
        <v>82.302000000000007</v>
      </c>
      <c r="BA62" s="22">
        <v>83.903000000000006</v>
      </c>
      <c r="BB62" s="22">
        <v>112.97626200000001</v>
      </c>
      <c r="BC62" s="22">
        <v>76.304133000000007</v>
      </c>
      <c r="BD62" s="22">
        <v>85.255027999999996</v>
      </c>
      <c r="BE62" s="22">
        <v>87.91</v>
      </c>
      <c r="BF62" s="22">
        <v>89.682000000000002</v>
      </c>
      <c r="BG62" s="22">
        <v>63.816000000000003</v>
      </c>
      <c r="BH62" s="22">
        <v>33.926000000000002</v>
      </c>
      <c r="BI62" s="22">
        <v>89.682000000000002</v>
      </c>
      <c r="BJ62" s="22">
        <v>33.613999999999997</v>
      </c>
      <c r="BK62" s="22">
        <v>25.16</v>
      </c>
      <c r="BL62" s="22">
        <v>45.284999999999997</v>
      </c>
      <c r="BM62" s="22">
        <v>25.538</v>
      </c>
    </row>
    <row r="63" spans="2:65">
      <c r="B63" s="46" t="s">
        <v>245</v>
      </c>
      <c r="C63" s="46">
        <v>4</v>
      </c>
      <c r="D63" s="46">
        <v>4</v>
      </c>
      <c r="E63" s="46">
        <v>4.1166586299999999</v>
      </c>
      <c r="F63" s="46">
        <v>4</v>
      </c>
      <c r="G63" s="46">
        <v>6</v>
      </c>
      <c r="H63" s="46">
        <v>7</v>
      </c>
      <c r="I63" s="46">
        <v>13.554881590000001</v>
      </c>
      <c r="J63" s="46">
        <v>11</v>
      </c>
      <c r="K63" s="128">
        <v>14</v>
      </c>
      <c r="L63" s="115">
        <v>12</v>
      </c>
      <c r="M63" s="115">
        <v>5.9854859200000003</v>
      </c>
      <c r="N63" s="115">
        <v>11</v>
      </c>
      <c r="O63" s="46">
        <v>19</v>
      </c>
      <c r="P63" s="46">
        <v>14</v>
      </c>
      <c r="Q63" s="46">
        <v>11</v>
      </c>
      <c r="R63" s="46">
        <v>122</v>
      </c>
      <c r="S63" s="46">
        <v>21</v>
      </c>
      <c r="T63" s="46">
        <v>6.0226836899999494</v>
      </c>
      <c r="U63" s="46">
        <v>15.941530740000001</v>
      </c>
      <c r="V63" s="46">
        <v>17</v>
      </c>
      <c r="W63" s="46">
        <v>14</v>
      </c>
      <c r="X63" s="46">
        <v>14.155312959802</v>
      </c>
      <c r="Y63" s="46">
        <v>40.946194390958297</v>
      </c>
      <c r="Z63" s="46">
        <v>6.39959345521439</v>
      </c>
      <c r="AA63" s="46">
        <v>5.2702279299999999</v>
      </c>
      <c r="AB63" s="46">
        <v>3.9959124299999997</v>
      </c>
      <c r="AC63" s="46">
        <v>7.3976584399999998</v>
      </c>
      <c r="AD63" s="46">
        <v>9.9921917799999989</v>
      </c>
      <c r="AE63" s="46">
        <v>9.3637264200000008</v>
      </c>
      <c r="AF63" s="46">
        <v>12.534374029999999</v>
      </c>
      <c r="AG63" s="46">
        <v>3.31500168</v>
      </c>
      <c r="AH63" s="46">
        <v>2.8789884400000001</v>
      </c>
      <c r="AI63" s="46">
        <v>3.4710472400000003</v>
      </c>
      <c r="AJ63" s="46">
        <v>2.40360306</v>
      </c>
      <c r="AK63" s="46">
        <v>2.5994786400000001</v>
      </c>
      <c r="AL63" s="22">
        <v>4</v>
      </c>
      <c r="AM63" s="22">
        <v>4.7024823100000006</v>
      </c>
      <c r="AN63" s="22">
        <v>7.5917708800000003</v>
      </c>
      <c r="AO63" s="22">
        <v>9.5776537099999999</v>
      </c>
      <c r="AP63" s="22">
        <v>5.8349792899999997</v>
      </c>
      <c r="AQ63" s="22">
        <v>8.1314941400000009</v>
      </c>
      <c r="AR63" s="22">
        <v>7.6566108800000006</v>
      </c>
      <c r="AS63" s="22">
        <v>0</v>
      </c>
      <c r="AT63" s="22">
        <v>1</v>
      </c>
      <c r="AU63" s="22">
        <v>3.3170000000000002</v>
      </c>
      <c r="AV63" s="22">
        <v>4.4279999999999999</v>
      </c>
      <c r="AW63" s="22">
        <v>23.388999999999999</v>
      </c>
      <c r="AX63" s="22">
        <v>21</v>
      </c>
      <c r="AY63" s="22">
        <v>1.4590000000000001</v>
      </c>
      <c r="AZ63" s="22">
        <v>3.3119999999999998</v>
      </c>
      <c r="BA63" s="22">
        <v>20.178000000000001</v>
      </c>
      <c r="BB63" s="22">
        <v>24.550311000000001</v>
      </c>
      <c r="BC63" s="22">
        <v>13.148719999999999</v>
      </c>
      <c r="BD63" s="22">
        <v>9.412882999999999</v>
      </c>
      <c r="BE63" s="22">
        <v>12.273999999999999</v>
      </c>
      <c r="BF63" s="22">
        <v>12.957000000000001</v>
      </c>
      <c r="BG63" s="22">
        <v>6.0540000000000003</v>
      </c>
      <c r="BH63" s="22">
        <v>6.0540000000000003</v>
      </c>
      <c r="BI63" s="22">
        <v>12.957000000000001</v>
      </c>
      <c r="BJ63" s="22">
        <v>6.3719999999999999</v>
      </c>
      <c r="BK63" s="22">
        <v>1.595</v>
      </c>
      <c r="BL63" s="22">
        <v>10.135</v>
      </c>
      <c r="BM63" s="22">
        <v>0</v>
      </c>
    </row>
    <row r="64" spans="2:65">
      <c r="B64" s="46" t="s">
        <v>246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128">
        <v>0</v>
      </c>
      <c r="L64" s="115">
        <v>0</v>
      </c>
      <c r="M64" s="115">
        <v>0</v>
      </c>
      <c r="N64" s="115">
        <v>0</v>
      </c>
      <c r="O64" s="46">
        <v>0</v>
      </c>
      <c r="P64" s="46">
        <v>0</v>
      </c>
      <c r="Q64" s="46">
        <v>0</v>
      </c>
      <c r="R64" s="46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155.36757</v>
      </c>
      <c r="BC64" s="22">
        <v>162.37195800000001</v>
      </c>
      <c r="BD64" s="22">
        <v>169.14718999999999</v>
      </c>
      <c r="BE64" s="22">
        <v>94.397000000000006</v>
      </c>
      <c r="BF64" s="22">
        <v>171.21199999999999</v>
      </c>
      <c r="BG64" s="22">
        <v>85.164000000000001</v>
      </c>
      <c r="BH64" s="22">
        <v>45.091999999999999</v>
      </c>
      <c r="BI64" s="22">
        <v>171.21199999999999</v>
      </c>
      <c r="BJ64" s="22">
        <v>54.070999999999998</v>
      </c>
      <c r="BK64" s="22">
        <v>54.072000000000003</v>
      </c>
      <c r="BL64" s="22">
        <v>52.054000000000002</v>
      </c>
      <c r="BM64" s="22">
        <v>0</v>
      </c>
    </row>
    <row r="65" spans="2:65">
      <c r="B65" s="46" t="s">
        <v>247</v>
      </c>
      <c r="C65" s="46">
        <v>166</v>
      </c>
      <c r="D65" s="46">
        <v>187.22499999999999</v>
      </c>
      <c r="E65" s="46">
        <v>180.83088795</v>
      </c>
      <c r="F65" s="46">
        <v>174</v>
      </c>
      <c r="G65" s="46">
        <v>258</v>
      </c>
      <c r="H65" s="46">
        <v>167</v>
      </c>
      <c r="I65" s="46">
        <v>170.52264879999998</v>
      </c>
      <c r="J65" s="46">
        <v>168</v>
      </c>
      <c r="K65" s="128">
        <v>160</v>
      </c>
      <c r="L65" s="115">
        <v>167</v>
      </c>
      <c r="M65" s="115">
        <v>221.41141013000001</v>
      </c>
      <c r="N65" s="115">
        <v>156</v>
      </c>
      <c r="O65" s="46">
        <v>205</v>
      </c>
      <c r="P65" s="46">
        <v>259</v>
      </c>
      <c r="Q65" s="46">
        <v>249</v>
      </c>
      <c r="R65" s="46">
        <v>383</v>
      </c>
      <c r="S65" s="49">
        <v>311</v>
      </c>
      <c r="T65" s="49">
        <v>301.49765351999997</v>
      </c>
      <c r="U65" s="49">
        <v>260.24833670999999</v>
      </c>
      <c r="V65" s="49">
        <v>297</v>
      </c>
      <c r="W65" s="49">
        <v>268</v>
      </c>
      <c r="X65" s="49">
        <v>368.13180693565999</v>
      </c>
      <c r="Y65" s="46">
        <v>292.24390173916299</v>
      </c>
      <c r="Z65" s="49">
        <v>365.49429530021405</v>
      </c>
      <c r="AA65" s="49">
        <v>126.64363026999999</v>
      </c>
      <c r="AB65" s="49">
        <v>171.28249637000002</v>
      </c>
      <c r="AC65" s="49">
        <v>212.62897667999999</v>
      </c>
      <c r="AD65" s="49">
        <v>249.63727588</v>
      </c>
      <c r="AE65" s="46">
        <v>76.050002519999993</v>
      </c>
      <c r="AF65" s="46">
        <v>151.30355602</v>
      </c>
      <c r="AG65" s="46">
        <v>124.65155978999999</v>
      </c>
      <c r="AH65" s="49">
        <v>146.18627069999999</v>
      </c>
      <c r="AI65" s="46">
        <v>56.226109710000003</v>
      </c>
      <c r="AJ65" s="46">
        <v>79.2155743</v>
      </c>
      <c r="AK65" s="46">
        <v>103.17766509</v>
      </c>
      <c r="AL65" s="22">
        <v>224</v>
      </c>
      <c r="AM65" s="22">
        <v>326.92186031</v>
      </c>
      <c r="AN65" s="22">
        <v>350.35562097999997</v>
      </c>
      <c r="AO65" s="22">
        <v>426.37432226999999</v>
      </c>
      <c r="AP65" s="22">
        <v>420.22580669147169</v>
      </c>
      <c r="AQ65" s="22">
        <v>306.44715745344081</v>
      </c>
      <c r="AR65" s="22">
        <v>309.09805928291354</v>
      </c>
      <c r="AS65" s="22">
        <v>235.99678161343653</v>
      </c>
      <c r="AT65" s="22">
        <v>214.35840763385116</v>
      </c>
      <c r="AU65" s="22">
        <v>138.96600000000001</v>
      </c>
      <c r="AV65" s="22">
        <v>141.321</v>
      </c>
      <c r="AW65" s="22">
        <v>130.797</v>
      </c>
      <c r="AX65" s="22">
        <v>115</v>
      </c>
      <c r="AY65" s="22">
        <v>82.725999999999999</v>
      </c>
      <c r="AZ65" s="22">
        <v>84.912000000000006</v>
      </c>
      <c r="BA65" s="22">
        <v>89.534000000000006</v>
      </c>
      <c r="BB65" s="22">
        <v>92.119755999999995</v>
      </c>
      <c r="BC65" s="22">
        <v>77.686293000000006</v>
      </c>
      <c r="BD65" s="22">
        <v>77.228169999999992</v>
      </c>
      <c r="BE65" s="22">
        <v>78.74524362999999</v>
      </c>
      <c r="BF65" s="22">
        <v>81.91524364</v>
      </c>
      <c r="BG65" s="22">
        <v>77.608999999999995</v>
      </c>
      <c r="BH65" s="22">
        <v>84.661000000000001</v>
      </c>
      <c r="BI65" s="22">
        <v>81.915000000000006</v>
      </c>
      <c r="BJ65" s="22">
        <v>63.021000000000001</v>
      </c>
      <c r="BK65" s="22">
        <v>19.768999999999998</v>
      </c>
      <c r="BL65" s="22">
        <v>17.86</v>
      </c>
      <c r="BM65" s="22">
        <v>0</v>
      </c>
    </row>
    <row r="66" spans="2:65">
      <c r="B66" s="46" t="s">
        <v>248</v>
      </c>
      <c r="C66" s="46">
        <v>106</v>
      </c>
      <c r="D66" s="46">
        <v>117</v>
      </c>
      <c r="E66" s="46">
        <v>122.16097637</v>
      </c>
      <c r="F66" s="46">
        <v>117</v>
      </c>
      <c r="G66" s="46">
        <v>132</v>
      </c>
      <c r="H66" s="46">
        <v>132</v>
      </c>
      <c r="I66" s="46">
        <v>22.036053370000001</v>
      </c>
      <c r="J66" s="46">
        <v>0</v>
      </c>
      <c r="K66" s="128">
        <v>0</v>
      </c>
      <c r="L66" s="115">
        <v>11981</v>
      </c>
      <c r="M66" s="115">
        <v>11111.51471343</v>
      </c>
      <c r="N66" s="115">
        <v>11487</v>
      </c>
      <c r="O66" s="46">
        <v>0</v>
      </c>
      <c r="P66" s="46">
        <v>0</v>
      </c>
      <c r="Q66" s="46">
        <v>0</v>
      </c>
      <c r="R66" s="46">
        <v>62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3.9968028886500001E-18</v>
      </c>
      <c r="Y66" s="46">
        <v>0</v>
      </c>
      <c r="Z66" s="46">
        <v>3.1529295438575498E-3</v>
      </c>
      <c r="AA66" s="46">
        <v>9.6857547760010097E-11</v>
      </c>
      <c r="AB66" s="46">
        <v>9.6857547760010097E-11</v>
      </c>
      <c r="AC66" s="46">
        <v>21503.5706853302</v>
      </c>
      <c r="AD66" s="46">
        <v>23873.9108604143</v>
      </c>
      <c r="AE66" s="46">
        <v>20087.936325732499</v>
      </c>
      <c r="AF66" s="46">
        <v>19836.956391482498</v>
      </c>
      <c r="AG66" s="46">
        <v>21131.429048872498</v>
      </c>
      <c r="AH66" s="46">
        <v>17823.698182062501</v>
      </c>
      <c r="AI66" s="46">
        <v>14641.597976712519</v>
      </c>
      <c r="AJ66" s="46">
        <v>13884.76269452144</v>
      </c>
      <c r="AK66" s="46">
        <v>14960.522119147892</v>
      </c>
      <c r="AL66" s="22">
        <v>15632</v>
      </c>
      <c r="AM66" s="22">
        <v>3124.126583175369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</row>
    <row r="67" spans="2:65">
      <c r="B67" s="46" t="s">
        <v>213</v>
      </c>
      <c r="C67" s="46">
        <v>461.26044247000004</v>
      </c>
      <c r="D67" s="46">
        <v>330.42086579000005</v>
      </c>
      <c r="E67" s="46">
        <v>390.74540038999999</v>
      </c>
      <c r="F67" s="46">
        <v>345.14330206999995</v>
      </c>
      <c r="G67" s="46">
        <v>338.87058798999993</v>
      </c>
      <c r="H67" s="46">
        <v>354.92846846999987</v>
      </c>
      <c r="I67" s="46">
        <v>419.57927388000002</v>
      </c>
      <c r="J67" s="46">
        <v>344.69347343993036</v>
      </c>
      <c r="K67" s="128">
        <v>547.3959283427165</v>
      </c>
      <c r="L67" s="115">
        <v>510.2825872127155</v>
      </c>
      <c r="M67" s="115">
        <v>349.11209154278902</v>
      </c>
      <c r="N67" s="115">
        <v>359.81992102279128</v>
      </c>
      <c r="O67" s="46">
        <v>1193.0387821999961</v>
      </c>
      <c r="P67" s="46">
        <v>1264.1445128665523</v>
      </c>
      <c r="Q67" s="46">
        <v>1345.939578276498</v>
      </c>
      <c r="R67" s="46">
        <v>1571.4978488565016</v>
      </c>
      <c r="S67" s="46">
        <v>1334.908239746502</v>
      </c>
      <c r="T67" s="46">
        <v>1172.2518397864815</v>
      </c>
      <c r="U67" s="46">
        <v>1849.397075392566</v>
      </c>
      <c r="V67" s="46">
        <v>1678.0608248079111</v>
      </c>
      <c r="W67" s="46">
        <v>1032.9850976579121</v>
      </c>
      <c r="X67" s="46">
        <v>1319.7395714594552</v>
      </c>
      <c r="Y67" s="46">
        <v>1514.1898784580901</v>
      </c>
      <c r="Z67" s="46">
        <v>1469.0154806307141</v>
      </c>
      <c r="AA67" s="46">
        <v>435.01132000780353</v>
      </c>
      <c r="AB67" s="46">
        <v>478.94705273547623</v>
      </c>
      <c r="AC67" s="46">
        <v>242.68406154521188</v>
      </c>
      <c r="AD67" s="46">
        <v>251.87876872782601</v>
      </c>
      <c r="AE67" s="46">
        <v>238.19122218620012</v>
      </c>
      <c r="AF67" s="46">
        <v>208.14783143619991</v>
      </c>
      <c r="AG67" s="46">
        <v>204.93263050499999</v>
      </c>
      <c r="AH67" s="46">
        <v>198.365240185</v>
      </c>
      <c r="AI67" s="46">
        <v>267.07442738999998</v>
      </c>
      <c r="AJ67" s="46">
        <v>277.47434517999989</v>
      </c>
      <c r="AK67" s="46">
        <v>248.15784945999999</v>
      </c>
      <c r="AL67" s="22">
        <v>242</v>
      </c>
      <c r="AM67" s="22">
        <v>702.4431561279664</v>
      </c>
      <c r="AN67" s="22">
        <v>1086.4253434984034</v>
      </c>
      <c r="AO67" s="22">
        <v>1304.1267415325099</v>
      </c>
      <c r="AP67" s="22">
        <v>1593.8043398257435</v>
      </c>
      <c r="AQ67" s="22">
        <v>1216.955280281252</v>
      </c>
      <c r="AR67" s="22">
        <v>836.60371250075843</v>
      </c>
      <c r="AS67" s="22">
        <v>664.50884585399012</v>
      </c>
      <c r="AT67" s="22">
        <v>1023.0238494638761</v>
      </c>
      <c r="AU67" s="22">
        <v>963.88800000000003</v>
      </c>
      <c r="AV67" s="22">
        <v>740.98801642000001</v>
      </c>
      <c r="AW67" s="22">
        <v>952.61</v>
      </c>
      <c r="AX67" s="22">
        <v>898</v>
      </c>
      <c r="AY67" s="22">
        <v>660.38800000000003</v>
      </c>
      <c r="AZ67" s="22">
        <v>934.89499999999998</v>
      </c>
      <c r="BA67" s="22">
        <v>762.00599999999997</v>
      </c>
      <c r="BB67" s="22">
        <v>691.28859900000009</v>
      </c>
      <c r="BC67" s="22">
        <v>630.95896904655808</v>
      </c>
      <c r="BD67" s="22">
        <v>601.0993642200001</v>
      </c>
      <c r="BE67" s="22">
        <v>587.07500000000005</v>
      </c>
      <c r="BF67" s="22">
        <v>608.79700000000003</v>
      </c>
      <c r="BG67" s="22">
        <v>692.81700000000001</v>
      </c>
      <c r="BH67" s="22">
        <v>743.31799999999998</v>
      </c>
      <c r="BI67" s="22">
        <v>608.79700000000003</v>
      </c>
      <c r="BJ67" s="22">
        <v>830.16165943999999</v>
      </c>
      <c r="BK67" s="22">
        <v>277.68</v>
      </c>
      <c r="BL67" s="22">
        <v>228.518</v>
      </c>
      <c r="BM67" s="22">
        <v>191.63800000000001</v>
      </c>
    </row>
    <row r="68" spans="2:65">
      <c r="B68" s="50" t="s">
        <v>249</v>
      </c>
      <c r="C68" s="50">
        <f t="shared" ref="C68:K68" si="7">SUM(C69:C82)</f>
        <v>8584.2456410399991</v>
      </c>
      <c r="D68" s="50">
        <f t="shared" si="7"/>
        <v>10284.000295960001</v>
      </c>
      <c r="E68" s="50">
        <f t="shared" si="7"/>
        <v>10804.246702940001</v>
      </c>
      <c r="F68" s="50">
        <f t="shared" si="7"/>
        <v>10411.717994819999</v>
      </c>
      <c r="G68" s="50">
        <f t="shared" si="7"/>
        <v>9345.4904248500006</v>
      </c>
      <c r="H68" s="50">
        <f t="shared" si="7"/>
        <v>9868.9052143900008</v>
      </c>
      <c r="I68" s="50">
        <f t="shared" si="7"/>
        <v>10433.016036009707</v>
      </c>
      <c r="J68" s="50">
        <f t="shared" si="7"/>
        <v>11104.062035479999</v>
      </c>
      <c r="K68" s="50">
        <f t="shared" si="7"/>
        <v>11633.868962159999</v>
      </c>
      <c r="L68" s="116">
        <v>12538.57254395</v>
      </c>
      <c r="M68" s="116">
        <v>13072.497940559999</v>
      </c>
      <c r="N68" s="116">
        <v>12359.368021729999</v>
      </c>
      <c r="O68" s="50">
        <v>14515.984349689999</v>
      </c>
      <c r="P68" s="50">
        <f>SUM(P69:P82)</f>
        <v>14716.492071370001</v>
      </c>
      <c r="Q68" s="50">
        <f>SUM(Q69:Q82)</f>
        <v>15286.519372280001</v>
      </c>
      <c r="R68" s="50">
        <f>SUM(R69:R82)</f>
        <v>16511.341250609999</v>
      </c>
      <c r="S68" s="50">
        <v>18243.911489779988</v>
      </c>
      <c r="T68" s="50">
        <f>SUM(T69:T82)</f>
        <v>17567.839725969992</v>
      </c>
      <c r="U68" s="50">
        <f>SUM(U69:U82)</f>
        <v>17122.982225359992</v>
      </c>
      <c r="V68" s="50">
        <v>18005.446379479999</v>
      </c>
      <c r="W68" s="50">
        <v>24045.780970640004</v>
      </c>
      <c r="X68" s="50">
        <v>25870.681747427076</v>
      </c>
      <c r="Y68" s="50">
        <v>23734.9371204421</v>
      </c>
      <c r="Z68" s="50">
        <v>21344.163342595759</v>
      </c>
      <c r="AA68" s="50">
        <v>17537.531860880965</v>
      </c>
      <c r="AB68" s="50">
        <v>10754.770631060259</v>
      </c>
      <c r="AC68" s="50">
        <v>12140.170825977648</v>
      </c>
      <c r="AD68" s="50">
        <v>11242.46586672388</v>
      </c>
      <c r="AE68" s="50">
        <v>11365.19040462568</v>
      </c>
      <c r="AF68" s="50">
        <v>10511.773774012387</v>
      </c>
      <c r="AG68" s="50">
        <v>10686.135252865361</v>
      </c>
      <c r="AH68" s="50">
        <v>5673.6736535022401</v>
      </c>
      <c r="AI68" s="50">
        <v>5634.913561227434</v>
      </c>
      <c r="AJ68" s="50">
        <v>5872.2333314504413</v>
      </c>
      <c r="AK68" s="50">
        <v>4673.676920150001</v>
      </c>
      <c r="AL68" s="21">
        <v>5038</v>
      </c>
      <c r="AM68" s="21">
        <v>6991.8544923908685</v>
      </c>
      <c r="AN68" s="21">
        <v>7484.3023526739007</v>
      </c>
      <c r="AO68" s="21">
        <v>7516.9288169471547</v>
      </c>
      <c r="AP68" s="21">
        <v>8616.4289934898225</v>
      </c>
      <c r="AQ68" s="21">
        <v>8274.3829191221957</v>
      </c>
      <c r="AR68" s="21">
        <v>7767.021092133944</v>
      </c>
      <c r="AS68" s="21">
        <v>7577.4768324397373</v>
      </c>
      <c r="AT68" s="21">
        <v>7169.73545768652</v>
      </c>
      <c r="AU68" s="21">
        <v>8142.6989999999987</v>
      </c>
      <c r="AV68" s="21">
        <v>7451.9025903500005</v>
      </c>
      <c r="AW68" s="21">
        <v>8583.9077545499986</v>
      </c>
      <c r="AX68" s="21">
        <v>8285</v>
      </c>
      <c r="AY68" s="21">
        <v>8688.2266535399995</v>
      </c>
      <c r="AZ68" s="21">
        <v>8671.56</v>
      </c>
      <c r="BA68" s="21">
        <v>9205.31</v>
      </c>
      <c r="BB68" s="21">
        <v>10372.890271859998</v>
      </c>
      <c r="BC68" s="21">
        <v>12166.053510189999</v>
      </c>
      <c r="BD68" s="21">
        <v>12150.95973228</v>
      </c>
      <c r="BE68" s="21">
        <v>10319.665999209999</v>
      </c>
      <c r="BF68" s="21">
        <v>10173.377</v>
      </c>
      <c r="BG68" s="21">
        <v>10832.744000000001</v>
      </c>
      <c r="BH68" s="21">
        <v>10685.409</v>
      </c>
      <c r="BI68" s="21">
        <v>10173.378000000001</v>
      </c>
      <c r="BJ68" s="21">
        <v>9348.2338990000007</v>
      </c>
      <c r="BK68" s="21">
        <v>5764.0640000000003</v>
      </c>
      <c r="BL68" s="21">
        <v>5226.0079999999998</v>
      </c>
      <c r="BM68" s="21">
        <v>4746.1080000000002</v>
      </c>
    </row>
    <row r="69" spans="2:65">
      <c r="B69" s="46" t="s">
        <v>235</v>
      </c>
      <c r="C69" s="46">
        <v>722.84564104000003</v>
      </c>
      <c r="D69" s="46">
        <v>1365.67729596</v>
      </c>
      <c r="E69" s="46">
        <v>1157.8042833699999</v>
      </c>
      <c r="F69" s="46">
        <v>721.71799482000006</v>
      </c>
      <c r="G69" s="46">
        <v>463.09042484999998</v>
      </c>
      <c r="H69" s="46">
        <v>168.90521439</v>
      </c>
      <c r="I69" s="46">
        <v>168.25024882</v>
      </c>
      <c r="J69" s="46">
        <v>983.06203547999894</v>
      </c>
      <c r="K69" s="128">
        <v>1370.8689621599988</v>
      </c>
      <c r="L69" s="115">
        <v>1341.5725439500002</v>
      </c>
      <c r="M69" s="115">
        <v>2243.51204912</v>
      </c>
      <c r="N69" s="115">
        <v>2204.0136943799989</v>
      </c>
      <c r="O69" s="46">
        <v>2986.6173506499999</v>
      </c>
      <c r="P69" s="46">
        <v>3044.4487870000003</v>
      </c>
      <c r="Q69" s="46">
        <v>3979.41049673</v>
      </c>
      <c r="R69" s="46">
        <v>4058.5165846299997</v>
      </c>
      <c r="S69" s="46">
        <v>4047.7297906699896</v>
      </c>
      <c r="T69" s="46">
        <v>3979.4838475899896</v>
      </c>
      <c r="U69" s="46">
        <v>4264.0684748399899</v>
      </c>
      <c r="V69" s="46">
        <v>3463.6719805799999</v>
      </c>
      <c r="W69" s="46">
        <v>3136.7809706400039</v>
      </c>
      <c r="X69" s="46">
        <v>2751.7522162647119</v>
      </c>
      <c r="Y69" s="46">
        <v>1439.1253395165782</v>
      </c>
      <c r="Z69" s="46">
        <v>1129.8254701090207</v>
      </c>
      <c r="AA69" s="46">
        <v>105.87652066</v>
      </c>
      <c r="AB69" s="46">
        <v>302.22153116999999</v>
      </c>
      <c r="AC69" s="46">
        <v>306.87459812999998</v>
      </c>
      <c r="AD69" s="46">
        <v>313.48876934999998</v>
      </c>
      <c r="AE69" s="46">
        <v>728.27233293000018</v>
      </c>
      <c r="AF69" s="46">
        <v>716.11818606999987</v>
      </c>
      <c r="AG69" s="46">
        <v>642.35323783999957</v>
      </c>
      <c r="AH69" s="46">
        <v>802.51370298000006</v>
      </c>
      <c r="AI69" s="46">
        <v>808.11768905000008</v>
      </c>
      <c r="AJ69" s="46">
        <v>668.94236977000014</v>
      </c>
      <c r="AK69" s="46">
        <v>663.40733194000006</v>
      </c>
      <c r="AL69" s="22">
        <v>1008</v>
      </c>
      <c r="AM69" s="22">
        <v>1250.41660441</v>
      </c>
      <c r="AN69" s="22">
        <v>1803.4090456899999</v>
      </c>
      <c r="AO69" s="22">
        <v>2051.81680332</v>
      </c>
      <c r="AP69" s="22">
        <v>3099.8565386724772</v>
      </c>
      <c r="AQ69" s="22">
        <v>3369.6770949454217</v>
      </c>
      <c r="AR69" s="22">
        <v>2853.6277477474655</v>
      </c>
      <c r="AS69" s="22">
        <v>2522.8716799100002</v>
      </c>
      <c r="AT69" s="22">
        <v>2101.9285036300003</v>
      </c>
      <c r="AU69" s="22">
        <v>1719.3072686999999</v>
      </c>
      <c r="AV69" s="22">
        <v>1672.8028513500001</v>
      </c>
      <c r="AW69" s="22">
        <v>1999.8589999999999</v>
      </c>
      <c r="AX69" s="22">
        <v>1583</v>
      </c>
      <c r="AY69" s="22">
        <v>1724.1079999999999</v>
      </c>
      <c r="AZ69" s="22">
        <v>1648.9190000000001</v>
      </c>
      <c r="BA69" s="22">
        <v>2013.778</v>
      </c>
      <c r="BB69" s="22">
        <v>2409.4133206699994</v>
      </c>
      <c r="BC69" s="22">
        <v>1830.6638918100837</v>
      </c>
      <c r="BD69" s="22">
        <v>1844.1692331400136</v>
      </c>
      <c r="BE69" s="22">
        <v>1528.6963912104106</v>
      </c>
      <c r="BF69" s="22">
        <v>1553.6262331600003</v>
      </c>
      <c r="BG69" s="22">
        <v>2770.3090458699994</v>
      </c>
      <c r="BH69" s="22">
        <v>2666.0041386799999</v>
      </c>
      <c r="BI69" s="22">
        <v>1553.6262331600003</v>
      </c>
      <c r="BJ69" s="22">
        <v>2141.8409999999999</v>
      </c>
      <c r="BK69" s="22">
        <v>1760.845</v>
      </c>
      <c r="BL69" s="22">
        <v>1272</v>
      </c>
      <c r="BM69" s="22">
        <v>864.08500000000004</v>
      </c>
    </row>
    <row r="70" spans="2:65">
      <c r="B70" s="46" t="s">
        <v>68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128">
        <v>0</v>
      </c>
      <c r="L70" s="115">
        <v>0</v>
      </c>
      <c r="M70" s="115">
        <v>0</v>
      </c>
      <c r="N70" s="115">
        <v>0</v>
      </c>
      <c r="O70" s="46">
        <v>0</v>
      </c>
      <c r="P70" s="46">
        <v>0</v>
      </c>
      <c r="Q70" s="46">
        <v>0</v>
      </c>
      <c r="R70" s="46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  <c r="AG70" s="49">
        <v>0</v>
      </c>
      <c r="AH70" s="49">
        <v>0</v>
      </c>
      <c r="AI70" s="49">
        <v>0</v>
      </c>
      <c r="AJ70" s="49">
        <v>0</v>
      </c>
      <c r="AK70" s="49">
        <v>0</v>
      </c>
      <c r="AL70" s="22">
        <v>0</v>
      </c>
      <c r="AM70" s="22">
        <v>227.73543771999999</v>
      </c>
      <c r="AN70" s="22">
        <v>192.84487152000003</v>
      </c>
      <c r="AO70" s="22">
        <v>170.84086324999996</v>
      </c>
      <c r="AP70" s="22">
        <v>166.70912695752298</v>
      </c>
      <c r="AQ70" s="22">
        <v>121.92046559457862</v>
      </c>
      <c r="AR70" s="22">
        <v>99.085991292533691</v>
      </c>
      <c r="AS70" s="22">
        <v>112.83214605000001</v>
      </c>
      <c r="AT70" s="22">
        <v>135.79349824000002</v>
      </c>
      <c r="AU70" s="22">
        <v>120.09473130000001</v>
      </c>
      <c r="AV70" s="22">
        <v>122.19499999999999</v>
      </c>
      <c r="AW70" s="22">
        <v>125.79900000000001</v>
      </c>
      <c r="AX70" s="22">
        <v>141</v>
      </c>
      <c r="AY70" s="22">
        <v>120.107</v>
      </c>
      <c r="AZ70" s="22">
        <v>108.43600000000001</v>
      </c>
      <c r="BA70" s="22">
        <v>115.19</v>
      </c>
      <c r="BB70" s="22">
        <v>130.33788733</v>
      </c>
      <c r="BC70" s="22">
        <v>111.89340688</v>
      </c>
      <c r="BD70" s="22">
        <v>115.85307900999999</v>
      </c>
      <c r="BE70" s="22">
        <v>111.90309300999999</v>
      </c>
      <c r="BF70" s="22">
        <v>129.30000000000001</v>
      </c>
      <c r="BG70" s="22">
        <v>94.207999999999998</v>
      </c>
      <c r="BH70" s="22">
        <v>113.997</v>
      </c>
      <c r="BI70" s="22">
        <v>129.30000000000001</v>
      </c>
      <c r="BJ70" s="22">
        <v>102.10599999999999</v>
      </c>
      <c r="BK70" s="22">
        <v>0</v>
      </c>
      <c r="BL70" s="22">
        <v>0</v>
      </c>
      <c r="BM70" s="22">
        <v>0</v>
      </c>
    </row>
    <row r="71" spans="2:65">
      <c r="B71" s="46" t="s">
        <v>203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128">
        <v>0</v>
      </c>
      <c r="L71" s="115">
        <v>0</v>
      </c>
      <c r="M71" s="115">
        <v>0</v>
      </c>
      <c r="N71" s="115">
        <v>0</v>
      </c>
      <c r="O71" s="46">
        <v>0</v>
      </c>
      <c r="P71" s="46">
        <v>0</v>
      </c>
      <c r="Q71" s="46">
        <v>0</v>
      </c>
      <c r="R71" s="46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2487.5186543099162</v>
      </c>
      <c r="BD71" s="22">
        <v>2437.1373328499863</v>
      </c>
      <c r="BE71" s="22">
        <v>2383.3725157795893</v>
      </c>
      <c r="BF71" s="22">
        <v>2420.4557668399998</v>
      </c>
      <c r="BG71" s="22">
        <v>2496.5259541300006</v>
      </c>
      <c r="BH71" s="22">
        <v>2417.4268613200002</v>
      </c>
      <c r="BI71" s="22">
        <v>2420.4557668399998</v>
      </c>
      <c r="BJ71" s="22">
        <v>2280.5169999999998</v>
      </c>
      <c r="BK71" s="22">
        <v>1158.923</v>
      </c>
      <c r="BL71" s="22">
        <v>1126.675</v>
      </c>
      <c r="BM71" s="22">
        <v>1100.607</v>
      </c>
    </row>
    <row r="72" spans="2:65">
      <c r="B72" s="46" t="s">
        <v>236</v>
      </c>
      <c r="C72" s="46">
        <v>1311</v>
      </c>
      <c r="D72" s="46">
        <v>2123</v>
      </c>
      <c r="E72" s="46">
        <v>2509.4605160900001</v>
      </c>
      <c r="F72" s="46">
        <v>2474</v>
      </c>
      <c r="G72" s="46">
        <v>2193</v>
      </c>
      <c r="H72" s="46">
        <v>2931</v>
      </c>
      <c r="I72" s="46">
        <v>3367.59196238</v>
      </c>
      <c r="J72" s="46">
        <v>3319</v>
      </c>
      <c r="K72" s="128">
        <v>3269</v>
      </c>
      <c r="L72" s="115">
        <v>3243</v>
      </c>
      <c r="M72" s="115">
        <v>3192.1725320700002</v>
      </c>
      <c r="N72" s="115">
        <v>2657</v>
      </c>
      <c r="O72" s="46">
        <v>2632</v>
      </c>
      <c r="P72" s="46">
        <v>2590</v>
      </c>
      <c r="Q72" s="46">
        <v>2554</v>
      </c>
      <c r="R72" s="46">
        <v>3524</v>
      </c>
      <c r="S72" s="46">
        <v>3499</v>
      </c>
      <c r="T72" s="46">
        <v>2996.65125592</v>
      </c>
      <c r="U72" s="46">
        <v>1501.0008228800002</v>
      </c>
      <c r="V72" s="46">
        <v>3378</v>
      </c>
      <c r="W72" s="46">
        <v>8080</v>
      </c>
      <c r="X72" s="46">
        <v>10561.03452861</v>
      </c>
      <c r="Y72" s="46">
        <v>10793.49348117</v>
      </c>
      <c r="Z72" s="46">
        <v>9575.7204723799987</v>
      </c>
      <c r="AA72" s="46">
        <v>9548.2797494900005</v>
      </c>
      <c r="AB72" s="46">
        <v>2823.3366362200004</v>
      </c>
      <c r="AC72" s="46">
        <v>3889.8049909400002</v>
      </c>
      <c r="AD72" s="46">
        <v>2437.5974914699996</v>
      </c>
      <c r="AE72" s="46">
        <v>4088.6687833800001</v>
      </c>
      <c r="AF72" s="46">
        <v>3337.6922633000004</v>
      </c>
      <c r="AG72" s="46">
        <v>3335.7509827600002</v>
      </c>
      <c r="AH72" s="46">
        <v>2534.21054538</v>
      </c>
      <c r="AI72" s="46">
        <v>2532.3044080999998</v>
      </c>
      <c r="AJ72" s="46">
        <v>2980.2924436399999</v>
      </c>
      <c r="AK72" s="46">
        <v>1905.5625958199998</v>
      </c>
      <c r="AL72" s="22">
        <v>1904</v>
      </c>
      <c r="AM72" s="22">
        <v>898.20940308000002</v>
      </c>
      <c r="AN72" s="22">
        <v>897.91021062000004</v>
      </c>
      <c r="AO72" s="22">
        <v>897.61456004999991</v>
      </c>
      <c r="AP72" s="22">
        <v>897.32574755999997</v>
      </c>
      <c r="AQ72" s="22">
        <v>897.04035409000005</v>
      </c>
      <c r="AR72" s="22">
        <v>896.76156141999991</v>
      </c>
      <c r="AS72" s="22">
        <v>896.48606920000009</v>
      </c>
      <c r="AT72" s="22">
        <v>896</v>
      </c>
      <c r="AU72" s="22">
        <v>2097.2069999999999</v>
      </c>
      <c r="AV72" s="22">
        <v>1599.731</v>
      </c>
      <c r="AW72" s="22">
        <v>2399.1439999999998</v>
      </c>
      <c r="AX72" s="22">
        <v>2599</v>
      </c>
      <c r="AY72" s="22">
        <v>2897.32</v>
      </c>
      <c r="AZ72" s="22">
        <v>2895.991</v>
      </c>
      <c r="BA72" s="22">
        <v>2994.6689999999999</v>
      </c>
      <c r="BB72" s="22">
        <v>3741.3528070000002</v>
      </c>
      <c r="BC72" s="22">
        <v>3826.581608</v>
      </c>
      <c r="BD72" s="22">
        <v>3813.6916099999999</v>
      </c>
      <c r="BE72" s="22">
        <v>2298.1590000000001</v>
      </c>
      <c r="BF72" s="22">
        <v>2137.518</v>
      </c>
      <c r="BG72" s="22">
        <v>1529.3330000000001</v>
      </c>
      <c r="BH72" s="22">
        <v>1488.213</v>
      </c>
      <c r="BI72" s="22">
        <v>2137.518</v>
      </c>
      <c r="BJ72" s="22">
        <v>1067.472</v>
      </c>
      <c r="BK72" s="22">
        <v>1051.519</v>
      </c>
      <c r="BL72" s="22">
        <v>1035.6949999999999</v>
      </c>
      <c r="BM72" s="22">
        <v>1238.702</v>
      </c>
    </row>
    <row r="73" spans="2:65">
      <c r="B73" s="46" t="s">
        <v>237</v>
      </c>
      <c r="C73" s="46">
        <v>3681</v>
      </c>
      <c r="D73" s="46">
        <v>3783</v>
      </c>
      <c r="E73" s="46">
        <v>3873.5550394500001</v>
      </c>
      <c r="F73" s="46">
        <v>3877</v>
      </c>
      <c r="G73" s="46">
        <v>3767</v>
      </c>
      <c r="H73" s="46">
        <v>3854</v>
      </c>
      <c r="I73" s="46">
        <v>3872.4811127299999</v>
      </c>
      <c r="J73" s="46">
        <v>3826</v>
      </c>
      <c r="K73" s="128">
        <v>3570</v>
      </c>
      <c r="L73" s="115">
        <v>3664</v>
      </c>
      <c r="M73" s="115">
        <v>3555.3459884899999</v>
      </c>
      <c r="N73" s="115">
        <v>3547</v>
      </c>
      <c r="O73" s="46">
        <v>5052</v>
      </c>
      <c r="P73" s="46">
        <v>5183</v>
      </c>
      <c r="Q73" s="46">
        <v>5194</v>
      </c>
      <c r="R73" s="46">
        <v>5223</v>
      </c>
      <c r="S73" s="46">
        <v>6936</v>
      </c>
      <c r="T73" s="46">
        <v>6989.1793726000005</v>
      </c>
      <c r="U73" s="46">
        <v>7453.2102448100004</v>
      </c>
      <c r="V73" s="46">
        <v>7427</v>
      </c>
      <c r="W73" s="46">
        <v>9221</v>
      </c>
      <c r="X73" s="46">
        <v>9573.9654478355606</v>
      </c>
      <c r="Y73" s="46">
        <v>7959.8783921998702</v>
      </c>
      <c r="Z73" s="46">
        <v>7730.44107740458</v>
      </c>
      <c r="AA73" s="46">
        <v>5440.4827029607395</v>
      </c>
      <c r="AB73" s="46">
        <v>5298.0798968863801</v>
      </c>
      <c r="AC73" s="46">
        <v>5335.9184313921896</v>
      </c>
      <c r="AD73" s="46">
        <v>6159.3281166521501</v>
      </c>
      <c r="AE73" s="46">
        <v>3951.7199521160251</v>
      </c>
      <c r="AF73" s="46">
        <v>3883.7422737374609</v>
      </c>
      <c r="AG73" s="46">
        <v>4259.8523213122553</v>
      </c>
      <c r="AH73" s="46">
        <v>0</v>
      </c>
      <c r="AI73" s="46">
        <v>0</v>
      </c>
      <c r="AJ73" s="46">
        <v>0</v>
      </c>
      <c r="AK73" s="46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</row>
    <row r="74" spans="2:65">
      <c r="B74" s="46" t="s">
        <v>370</v>
      </c>
      <c r="C74" s="46">
        <v>80</v>
      </c>
      <c r="D74" s="46">
        <v>84</v>
      </c>
      <c r="E74" s="46">
        <v>299.52976998999998</v>
      </c>
      <c r="F74" s="46">
        <v>286</v>
      </c>
      <c r="G74" s="46">
        <v>280</v>
      </c>
      <c r="H74" s="46">
        <v>276</v>
      </c>
      <c r="I74" s="46">
        <v>271.32406156000002</v>
      </c>
      <c r="J74" s="46">
        <v>270</v>
      </c>
      <c r="K74" s="128">
        <v>0</v>
      </c>
      <c r="L74" s="115">
        <v>0</v>
      </c>
      <c r="M74" s="115">
        <v>0</v>
      </c>
      <c r="N74" s="115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</row>
    <row r="75" spans="2:65">
      <c r="B75" s="46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6">
        <v>0</v>
      </c>
      <c r="K75" s="128">
        <v>0</v>
      </c>
      <c r="L75" s="115">
        <v>0</v>
      </c>
      <c r="M75" s="115">
        <v>0</v>
      </c>
      <c r="N75" s="115">
        <v>0</v>
      </c>
      <c r="O75" s="46">
        <v>79</v>
      </c>
      <c r="P75" s="46">
        <v>77</v>
      </c>
      <c r="Q75" s="46">
        <v>66</v>
      </c>
      <c r="R75" s="46">
        <v>68</v>
      </c>
      <c r="S75" s="49">
        <v>100</v>
      </c>
      <c r="T75" s="49">
        <v>93.122538000000006</v>
      </c>
      <c r="U75" s="22">
        <v>108.270657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4</v>
      </c>
      <c r="AN75" s="22">
        <v>4</v>
      </c>
      <c r="AO75" s="22">
        <v>4</v>
      </c>
      <c r="AP75" s="22">
        <v>4</v>
      </c>
      <c r="AQ75" s="22">
        <v>4</v>
      </c>
      <c r="AR75" s="22">
        <v>4</v>
      </c>
      <c r="AS75" s="22">
        <v>4</v>
      </c>
      <c r="AT75" s="22">
        <v>8</v>
      </c>
      <c r="AU75" s="22">
        <v>8</v>
      </c>
      <c r="AV75" s="22">
        <v>8</v>
      </c>
      <c r="AW75" s="22">
        <v>8</v>
      </c>
      <c r="AX75" s="22">
        <v>12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</row>
    <row r="76" spans="2:65">
      <c r="B76" s="46" t="s">
        <v>216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128">
        <v>1.09139364212751E-14</v>
      </c>
      <c r="L76" s="115">
        <v>1.09139364212751E-14</v>
      </c>
      <c r="M76" s="115">
        <v>30.702049449999997</v>
      </c>
      <c r="N76" s="115">
        <v>23.354327349999998</v>
      </c>
      <c r="O76" s="46">
        <v>24.36699904</v>
      </c>
      <c r="P76" s="46">
        <v>91.043284369999995</v>
      </c>
      <c r="Q76" s="46">
        <v>90.108875549999993</v>
      </c>
      <c r="R76" s="46">
        <v>95.824665980000006</v>
      </c>
      <c r="S76" s="49">
        <v>120.18169911</v>
      </c>
      <c r="T76" s="49">
        <v>133.14635125999999</v>
      </c>
      <c r="U76" s="49">
        <v>167.21313193999998</v>
      </c>
      <c r="V76" s="49">
        <v>167.77439889999999</v>
      </c>
      <c r="W76" s="49"/>
      <c r="X76" s="49"/>
      <c r="Y76" s="22">
        <v>0</v>
      </c>
      <c r="Z76" s="49"/>
      <c r="AA76" s="49"/>
      <c r="AB76" s="49"/>
      <c r="AC76" s="49"/>
      <c r="AD76" s="49"/>
      <c r="AE76" s="22"/>
      <c r="AF76" s="22"/>
      <c r="AG76" s="22"/>
      <c r="AH76" s="49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</row>
    <row r="77" spans="2:65">
      <c r="B77" s="46" t="s">
        <v>251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0.101592</v>
      </c>
      <c r="J77" s="46">
        <v>0</v>
      </c>
      <c r="K77" s="128">
        <v>4</v>
      </c>
      <c r="L77" s="115">
        <v>4</v>
      </c>
      <c r="M77" s="115">
        <v>4.2870231700001105</v>
      </c>
      <c r="N77" s="115">
        <v>1</v>
      </c>
      <c r="O77" s="46">
        <v>845</v>
      </c>
      <c r="P77" s="46">
        <v>871</v>
      </c>
      <c r="Q77" s="46">
        <v>862</v>
      </c>
      <c r="R77" s="46">
        <v>935</v>
      </c>
      <c r="S77" s="46">
        <v>951</v>
      </c>
      <c r="T77" s="46">
        <v>903.76286252</v>
      </c>
      <c r="U77" s="46">
        <v>1038.4389974800001</v>
      </c>
      <c r="V77" s="46">
        <v>1034</v>
      </c>
      <c r="W77" s="46">
        <v>1037</v>
      </c>
      <c r="X77" s="46">
        <v>671.34368001994005</v>
      </c>
      <c r="Y77" s="46">
        <v>1230.3938224752301</v>
      </c>
      <c r="Z77" s="46">
        <v>747.43561105599701</v>
      </c>
      <c r="AA77" s="46">
        <v>310.98788979799201</v>
      </c>
      <c r="AB77" s="46">
        <v>224.55769260164899</v>
      </c>
      <c r="AC77" s="46">
        <v>498.76307487200302</v>
      </c>
      <c r="AD77" s="46">
        <v>311.88436596000003</v>
      </c>
      <c r="AE77" s="46">
        <v>537.18116157999998</v>
      </c>
      <c r="AF77" s="46">
        <v>547.71273420000011</v>
      </c>
      <c r="AG77" s="46">
        <v>424.02753986000005</v>
      </c>
      <c r="AH77" s="46">
        <v>393.65889785999991</v>
      </c>
      <c r="AI77" s="46">
        <v>364.27530849000004</v>
      </c>
      <c r="AJ77" s="46">
        <v>258.01400000000012</v>
      </c>
      <c r="AK77" s="46">
        <v>330.80065783000032</v>
      </c>
      <c r="AL77" s="22">
        <v>317</v>
      </c>
      <c r="AM77" s="22">
        <v>1038.6420986783683</v>
      </c>
      <c r="AN77" s="22">
        <v>1058.2083528248572</v>
      </c>
      <c r="AO77" s="22">
        <v>1148.1476850301722</v>
      </c>
      <c r="AP77" s="22">
        <v>1184.1400992816864</v>
      </c>
      <c r="AQ77" s="22">
        <v>1195.0009692981757</v>
      </c>
      <c r="AR77" s="22">
        <v>1213.5975763646652</v>
      </c>
      <c r="AS77" s="22">
        <v>1181.3552672800001</v>
      </c>
      <c r="AT77" s="22">
        <v>1132.6232190000001</v>
      </c>
      <c r="AU77" s="22">
        <v>1128.864</v>
      </c>
      <c r="AV77" s="22">
        <v>1041.9048948899999</v>
      </c>
      <c r="AW77" s="22">
        <v>1061.3587545500002</v>
      </c>
      <c r="AX77" s="22">
        <v>1061</v>
      </c>
      <c r="AY77" s="22">
        <v>1089.5816535399999</v>
      </c>
      <c r="AZ77" s="22">
        <v>1111.0160000000001</v>
      </c>
      <c r="BA77" s="22">
        <v>1136.2739999999999</v>
      </c>
      <c r="BB77" s="22">
        <v>1137.3759698600002</v>
      </c>
      <c r="BC77" s="22">
        <v>1107.5376561900002</v>
      </c>
      <c r="BD77" s="22">
        <v>1103.6074575600001</v>
      </c>
      <c r="BE77" s="22">
        <v>1107.39199921</v>
      </c>
      <c r="BF77" s="22">
        <v>1114.873</v>
      </c>
      <c r="BG77" s="22">
        <v>1129.19</v>
      </c>
      <c r="BH77" s="22">
        <v>1102.204</v>
      </c>
      <c r="BI77" s="22">
        <v>1114.873</v>
      </c>
      <c r="BJ77" s="22">
        <v>1028.9860000000001</v>
      </c>
      <c r="BK77" s="22">
        <v>0</v>
      </c>
      <c r="BL77" s="22">
        <v>0</v>
      </c>
      <c r="BM77" s="22">
        <v>0</v>
      </c>
    </row>
    <row r="78" spans="2:65">
      <c r="B78" s="46" t="s">
        <v>246</v>
      </c>
      <c r="C78" s="46">
        <v>621</v>
      </c>
      <c r="D78" s="46">
        <v>621</v>
      </c>
      <c r="E78" s="46">
        <v>625.30819590999999</v>
      </c>
      <c r="F78" s="46">
        <v>625</v>
      </c>
      <c r="G78" s="46">
        <v>626</v>
      </c>
      <c r="H78" s="46">
        <v>678</v>
      </c>
      <c r="I78" s="46">
        <v>664.34049408970793</v>
      </c>
      <c r="J78" s="46">
        <v>69</v>
      </c>
      <c r="K78" s="128">
        <v>56</v>
      </c>
      <c r="L78" s="115">
        <v>80</v>
      </c>
      <c r="M78" s="115">
        <v>104.3240028</v>
      </c>
      <c r="N78" s="115">
        <v>55</v>
      </c>
      <c r="O78" s="46">
        <v>82</v>
      </c>
      <c r="P78" s="46">
        <v>106</v>
      </c>
      <c r="Q78" s="46">
        <v>130</v>
      </c>
      <c r="R78" s="46">
        <v>153</v>
      </c>
      <c r="S78" s="46">
        <v>175</v>
      </c>
      <c r="T78" s="46">
        <v>214.51630567999999</v>
      </c>
      <c r="U78" s="46">
        <v>225.13180994000001</v>
      </c>
      <c r="V78" s="46">
        <v>248</v>
      </c>
      <c r="W78" s="46">
        <v>314</v>
      </c>
      <c r="X78" s="46">
        <v>340.506930160205</v>
      </c>
      <c r="Y78" s="46">
        <v>349.41028574596896</v>
      </c>
      <c r="Z78" s="46">
        <v>375.65441340842096</v>
      </c>
      <c r="AA78" s="46">
        <v>399.20735460999998</v>
      </c>
      <c r="AB78" s="46">
        <v>423.05121607999996</v>
      </c>
      <c r="AC78" s="46">
        <v>446.71948083000001</v>
      </c>
      <c r="AD78" s="46">
        <v>374.67127763000002</v>
      </c>
      <c r="AE78" s="46">
        <v>494.55929012000001</v>
      </c>
      <c r="AF78" s="46">
        <v>516.97577036999996</v>
      </c>
      <c r="AG78" s="46">
        <v>540.25804805999996</v>
      </c>
      <c r="AH78" s="46">
        <v>565.76499403000003</v>
      </c>
      <c r="AI78" s="46">
        <v>680.71924719000003</v>
      </c>
      <c r="AJ78" s="46">
        <v>765.31490586999996</v>
      </c>
      <c r="AK78" s="46">
        <v>528.00594058000001</v>
      </c>
      <c r="AL78" s="22">
        <v>540</v>
      </c>
      <c r="AM78" s="22">
        <v>545.38286978999997</v>
      </c>
      <c r="AN78" s="22">
        <v>554.63321239000004</v>
      </c>
      <c r="AO78" s="22">
        <v>563.28664365999998</v>
      </c>
      <c r="AP78" s="22">
        <v>572.18165786999998</v>
      </c>
      <c r="AQ78" s="22">
        <v>580.06566615999998</v>
      </c>
      <c r="AR78" s="22">
        <v>587.04750194000007</v>
      </c>
      <c r="AS78" s="22">
        <v>609.39777747000005</v>
      </c>
      <c r="AT78" s="22">
        <v>617</v>
      </c>
      <c r="AU78" s="22">
        <v>953.79300000000001</v>
      </c>
      <c r="AV78" s="22">
        <v>974.46</v>
      </c>
      <c r="AW78" s="22">
        <v>1054.4929999999999</v>
      </c>
      <c r="AX78" s="22">
        <v>1073</v>
      </c>
      <c r="AY78" s="22">
        <v>1091.1890000000001</v>
      </c>
      <c r="AZ78" s="22">
        <v>1108.691</v>
      </c>
      <c r="BA78" s="22">
        <v>1184.7750000000001</v>
      </c>
      <c r="BB78" s="22">
        <v>1204.5428160000001</v>
      </c>
      <c r="BC78" s="22">
        <v>1227.7193829999999</v>
      </c>
      <c r="BD78" s="22">
        <v>1243.629054</v>
      </c>
      <c r="BE78" s="22">
        <v>1302.0740000000001</v>
      </c>
      <c r="BF78" s="22">
        <v>1291.81</v>
      </c>
      <c r="BG78" s="22">
        <v>1446.855</v>
      </c>
      <c r="BH78" s="22">
        <v>1487.8589999999999</v>
      </c>
      <c r="BI78" s="22">
        <v>1291.81</v>
      </c>
      <c r="BJ78" s="22">
        <v>1377.758</v>
      </c>
      <c r="BK78" s="22">
        <v>1313.3130000000001</v>
      </c>
      <c r="BL78" s="22">
        <v>1294.751</v>
      </c>
      <c r="BM78" s="22">
        <v>1232.6310000000001</v>
      </c>
    </row>
    <row r="79" spans="2:65">
      <c r="B79" s="46" t="s">
        <v>252</v>
      </c>
      <c r="C79" s="46">
        <v>2003.4</v>
      </c>
      <c r="D79" s="46">
        <v>1911</v>
      </c>
      <c r="E79" s="46">
        <v>1949.2470929199999</v>
      </c>
      <c r="F79" s="46">
        <v>2042</v>
      </c>
      <c r="G79" s="46">
        <v>1471.4</v>
      </c>
      <c r="H79" s="46">
        <v>1460</v>
      </c>
      <c r="I79" s="46">
        <v>1610.63598813</v>
      </c>
      <c r="J79" s="46">
        <v>2152</v>
      </c>
      <c r="K79" s="128">
        <v>2891</v>
      </c>
      <c r="L79" s="115">
        <v>2840</v>
      </c>
      <c r="M79" s="115">
        <v>2681.8723507699997</v>
      </c>
      <c r="N79" s="115">
        <v>2629</v>
      </c>
      <c r="O79" s="46">
        <v>1664</v>
      </c>
      <c r="P79" s="46">
        <v>1665</v>
      </c>
      <c r="Q79" s="46">
        <v>1472</v>
      </c>
      <c r="R79" s="46">
        <v>1442</v>
      </c>
      <c r="S79" s="46">
        <v>1456</v>
      </c>
      <c r="T79" s="46">
        <v>1371.9846447399998</v>
      </c>
      <c r="U79" s="46">
        <v>1387.2693704800001</v>
      </c>
      <c r="V79" s="46">
        <v>1386</v>
      </c>
      <c r="W79" s="46">
        <v>1330</v>
      </c>
      <c r="X79" s="46">
        <v>1311.6778087591699</v>
      </c>
      <c r="Y79" s="46">
        <v>1313.3724632859801</v>
      </c>
      <c r="Z79" s="46">
        <v>1305.0483462734499</v>
      </c>
      <c r="AA79" s="46">
        <v>1263.31198422223</v>
      </c>
      <c r="AB79" s="46">
        <v>1235.36818525223</v>
      </c>
      <c r="AC79" s="46">
        <v>1275.5133065100001</v>
      </c>
      <c r="AD79" s="46">
        <v>1197.06018354</v>
      </c>
      <c r="AE79" s="46">
        <v>1166.2342968400001</v>
      </c>
      <c r="AF79" s="46">
        <v>1127.0232274100001</v>
      </c>
      <c r="AG79" s="46">
        <v>1154.8651277399999</v>
      </c>
      <c r="AH79" s="46">
        <v>1107.78483102</v>
      </c>
      <c r="AI79" s="46">
        <v>1038.4541371800001</v>
      </c>
      <c r="AJ79" s="46">
        <v>1016.06640588</v>
      </c>
      <c r="AK79" s="46">
        <v>1116.1772391699999</v>
      </c>
      <c r="AL79" s="22">
        <v>1177</v>
      </c>
      <c r="AM79" s="22">
        <v>1831.0034654624999</v>
      </c>
      <c r="AN79" s="22">
        <v>1784.0031533157262</v>
      </c>
      <c r="AO79" s="22">
        <v>1436.6869735368259</v>
      </c>
      <c r="AP79" s="22">
        <v>1396.3054367099999</v>
      </c>
      <c r="AQ79" s="22">
        <v>1395.3303101927636</v>
      </c>
      <c r="AR79" s="22">
        <v>1309.8767529699999</v>
      </c>
      <c r="AS79" s="22">
        <v>1369.8254703499999</v>
      </c>
      <c r="AT79" s="22">
        <v>1344.44534503</v>
      </c>
      <c r="AU79" s="22">
        <v>1153.4359999999999</v>
      </c>
      <c r="AV79" s="22">
        <v>1346.38393344</v>
      </c>
      <c r="AW79" s="22">
        <v>1200.7190000000001</v>
      </c>
      <c r="AX79" s="22">
        <v>1147</v>
      </c>
      <c r="AY79" s="22">
        <v>1101.3209999999999</v>
      </c>
      <c r="AZ79" s="22">
        <v>1078.1880000000001</v>
      </c>
      <c r="BA79" s="22">
        <v>794.51</v>
      </c>
      <c r="BB79" s="22">
        <v>774.361041</v>
      </c>
      <c r="BC79" s="22">
        <v>751.75079999999991</v>
      </c>
      <c r="BD79" s="22">
        <v>721.07146172</v>
      </c>
      <c r="BE79" s="22">
        <v>700.62800000000004</v>
      </c>
      <c r="BF79" s="22">
        <v>680.12300000000005</v>
      </c>
      <c r="BG79" s="22">
        <v>529.15599999999995</v>
      </c>
      <c r="BH79" s="22">
        <v>514.57399999999996</v>
      </c>
      <c r="BI79" s="22">
        <v>680.12300000000005</v>
      </c>
      <c r="BJ79" s="22">
        <v>809.33689900000002</v>
      </c>
      <c r="BK79" s="22">
        <v>0</v>
      </c>
      <c r="BL79" s="22">
        <v>0</v>
      </c>
      <c r="BM79" s="22">
        <v>0</v>
      </c>
    </row>
    <row r="80" spans="2:65">
      <c r="B80" s="46" t="s">
        <v>247</v>
      </c>
      <c r="C80" s="46">
        <v>44</v>
      </c>
      <c r="D80" s="46">
        <v>49</v>
      </c>
      <c r="E80" s="46">
        <v>53.650611789999999</v>
      </c>
      <c r="F80" s="46">
        <v>59</v>
      </c>
      <c r="G80" s="46">
        <v>60</v>
      </c>
      <c r="H80" s="46">
        <v>65</v>
      </c>
      <c r="I80" s="46">
        <v>69.696680360000002</v>
      </c>
      <c r="J80" s="46">
        <v>75</v>
      </c>
      <c r="K80" s="128">
        <v>80</v>
      </c>
      <c r="L80" s="115">
        <v>85</v>
      </c>
      <c r="M80" s="115">
        <v>91.496234670000007</v>
      </c>
      <c r="N80" s="115">
        <v>97</v>
      </c>
      <c r="O80" s="46">
        <v>102</v>
      </c>
      <c r="P80" s="46">
        <v>71</v>
      </c>
      <c r="Q80" s="46">
        <v>62</v>
      </c>
      <c r="R80" s="46">
        <v>65</v>
      </c>
      <c r="S80" s="49">
        <v>21</v>
      </c>
      <c r="T80" s="49">
        <v>15.938256639999999</v>
      </c>
      <c r="U80" s="49">
        <v>17.520288909999998</v>
      </c>
      <c r="V80" s="49">
        <v>19</v>
      </c>
      <c r="W80" s="49">
        <v>22</v>
      </c>
      <c r="X80" s="49">
        <v>21.199004169999998</v>
      </c>
      <c r="Y80" s="46">
        <v>23.486483589999999</v>
      </c>
      <c r="Z80" s="49">
        <v>25.692185009999999</v>
      </c>
      <c r="AA80" s="49">
        <v>28.062497609999902</v>
      </c>
      <c r="AB80" s="49">
        <v>30.530967870000001</v>
      </c>
      <c r="AC80" s="49">
        <v>18.1575061600001</v>
      </c>
      <c r="AD80" s="49">
        <v>25.692185009999999</v>
      </c>
      <c r="AE80" s="46">
        <v>12.477805140000001</v>
      </c>
      <c r="AF80" s="46">
        <v>15.43902059</v>
      </c>
      <c r="AG80" s="46">
        <v>18.78041026</v>
      </c>
      <c r="AH80" s="49">
        <v>21.675540890000001</v>
      </c>
      <c r="AI80" s="46">
        <v>16.42074749</v>
      </c>
      <c r="AJ80" s="46">
        <v>18.955714839999999</v>
      </c>
      <c r="AK80" s="46">
        <v>21.834016649999999</v>
      </c>
      <c r="AL80" s="22">
        <v>24</v>
      </c>
      <c r="AM80" s="22">
        <v>1137.2825858399999</v>
      </c>
      <c r="AN80" s="22">
        <v>1117.1298565100001</v>
      </c>
      <c r="AO80" s="22">
        <v>1170.65620717</v>
      </c>
      <c r="AP80" s="22">
        <v>1223.10756945</v>
      </c>
      <c r="AQ80" s="22">
        <v>652.64061248999997</v>
      </c>
      <c r="AR80" s="22">
        <v>689.86418026999991</v>
      </c>
      <c r="AS80" s="22">
        <v>776.99510233000001</v>
      </c>
      <c r="AT80" s="22">
        <v>833.56910019999998</v>
      </c>
      <c r="AU80" s="22">
        <v>810.49</v>
      </c>
      <c r="AV80" s="22">
        <v>483.07499999999999</v>
      </c>
      <c r="AW80" s="22">
        <v>514.34</v>
      </c>
      <c r="AX80" s="22">
        <v>456</v>
      </c>
      <c r="AY80" s="22">
        <v>430.17099999999999</v>
      </c>
      <c r="AZ80" s="22">
        <v>440.82100000000003</v>
      </c>
      <c r="BA80" s="22">
        <v>454.17399999999998</v>
      </c>
      <c r="BB80" s="22">
        <v>471.66468400000002</v>
      </c>
      <c r="BC80" s="22">
        <v>365.30902899999995</v>
      </c>
      <c r="BD80" s="22">
        <v>374.840463</v>
      </c>
      <c r="BE80" s="22">
        <v>367.50099999999998</v>
      </c>
      <c r="BF80" s="22">
        <v>381.40600000000001</v>
      </c>
      <c r="BG80" s="22">
        <v>390.65600000000001</v>
      </c>
      <c r="BH80" s="22">
        <v>407.45699999999999</v>
      </c>
      <c r="BI80" s="22">
        <v>381.40600000000001</v>
      </c>
      <c r="BJ80" s="22">
        <v>187.46600000000001</v>
      </c>
      <c r="BK80" s="22">
        <v>11.057</v>
      </c>
      <c r="BL80" s="22">
        <v>13.331</v>
      </c>
      <c r="BM80" s="22">
        <v>0</v>
      </c>
    </row>
    <row r="81" spans="2:65">
      <c r="B81" s="46" t="s">
        <v>253</v>
      </c>
      <c r="C81" s="46">
        <v>0</v>
      </c>
      <c r="D81" s="46">
        <v>0</v>
      </c>
      <c r="E81" s="46">
        <v>-1.0004441719502201E-13</v>
      </c>
      <c r="F81" s="46">
        <v>0</v>
      </c>
      <c r="G81" s="46">
        <v>0</v>
      </c>
      <c r="H81" s="46">
        <v>0</v>
      </c>
      <c r="I81" s="46">
        <v>-1.0004441719502201E-13</v>
      </c>
      <c r="J81" s="46">
        <v>0</v>
      </c>
      <c r="K81" s="128">
        <v>0</v>
      </c>
      <c r="L81" s="115">
        <v>892</v>
      </c>
      <c r="M81" s="115">
        <v>889.27007102000005</v>
      </c>
      <c r="N81" s="115">
        <v>863</v>
      </c>
      <c r="O81" s="46">
        <v>758</v>
      </c>
      <c r="P81" s="46">
        <v>725</v>
      </c>
      <c r="Q81" s="46">
        <v>642</v>
      </c>
      <c r="R81" s="46">
        <v>689</v>
      </c>
      <c r="S81" s="46">
        <v>679</v>
      </c>
      <c r="T81" s="46">
        <v>591.0706007</v>
      </c>
      <c r="U81" s="46">
        <v>675.57808677000003</v>
      </c>
      <c r="V81" s="46">
        <v>591</v>
      </c>
      <c r="W81" s="46">
        <v>618</v>
      </c>
      <c r="X81" s="46">
        <v>568.00834707000001</v>
      </c>
      <c r="Y81" s="46">
        <v>561.24839229999998</v>
      </c>
      <c r="Z81" s="46">
        <v>386.47997229100002</v>
      </c>
      <c r="AA81" s="46">
        <v>373.11465873999998</v>
      </c>
      <c r="AB81" s="46">
        <v>338.75180560000001</v>
      </c>
      <c r="AC81" s="46">
        <v>315.61801691345602</v>
      </c>
      <c r="AD81" s="46">
        <v>278.618369806614</v>
      </c>
      <c r="AE81" s="46">
        <v>361.13460100965472</v>
      </c>
      <c r="AF81" s="46">
        <v>311.06856795492598</v>
      </c>
      <c r="AG81" s="46">
        <v>260.81757184310555</v>
      </c>
      <c r="AH81" s="46">
        <v>194.75964112755</v>
      </c>
      <c r="AI81" s="46">
        <v>143.23618406743424</v>
      </c>
      <c r="AJ81" s="46">
        <v>107.83104369044048</v>
      </c>
      <c r="AK81" s="46">
        <v>61.630113680000001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L81" s="22">
        <v>0</v>
      </c>
      <c r="BM81" s="22">
        <v>0</v>
      </c>
    </row>
    <row r="82" spans="2:65">
      <c r="B82" s="46" t="s">
        <v>213</v>
      </c>
      <c r="C82" s="46">
        <v>121</v>
      </c>
      <c r="D82" s="46">
        <v>347.32299999999998</v>
      </c>
      <c r="E82" s="46">
        <v>335.69119342000005</v>
      </c>
      <c r="F82" s="46">
        <v>327</v>
      </c>
      <c r="G82" s="46">
        <v>485</v>
      </c>
      <c r="H82" s="46">
        <v>436</v>
      </c>
      <c r="I82" s="46">
        <v>408.59389594000004</v>
      </c>
      <c r="J82" s="46">
        <v>410</v>
      </c>
      <c r="K82" s="128">
        <v>393</v>
      </c>
      <c r="L82" s="115">
        <v>389</v>
      </c>
      <c r="M82" s="115">
        <v>279.51563900000002</v>
      </c>
      <c r="N82" s="115">
        <v>283</v>
      </c>
      <c r="O82" s="46">
        <v>291</v>
      </c>
      <c r="P82" s="46">
        <v>293</v>
      </c>
      <c r="Q82" s="46">
        <v>235</v>
      </c>
      <c r="R82" s="46">
        <v>258</v>
      </c>
      <c r="S82" s="46">
        <v>259</v>
      </c>
      <c r="T82" s="46">
        <v>278.98369031999999</v>
      </c>
      <c r="U82" s="46">
        <v>285.28034030999999</v>
      </c>
      <c r="V82" s="46">
        <v>291</v>
      </c>
      <c r="W82" s="46">
        <v>287</v>
      </c>
      <c r="X82" s="46">
        <v>71.193784537486096</v>
      </c>
      <c r="Y82" s="46">
        <v>64.528460158467993</v>
      </c>
      <c r="Z82" s="46">
        <v>67.865794663291453</v>
      </c>
      <c r="AA82" s="46">
        <v>68.208502789999997</v>
      </c>
      <c r="AB82" s="46">
        <v>78.87269938</v>
      </c>
      <c r="AC82" s="46">
        <v>52.801420229999998</v>
      </c>
      <c r="AD82" s="46">
        <v>48.548070680000002</v>
      </c>
      <c r="AE82" s="46">
        <v>24.942181510000001</v>
      </c>
      <c r="AF82" s="46">
        <v>56.001730380000005</v>
      </c>
      <c r="AG82" s="46">
        <v>49.430013189999997</v>
      </c>
      <c r="AH82" s="46">
        <v>53.305500214689999</v>
      </c>
      <c r="AI82" s="46">
        <v>51.385839659999988</v>
      </c>
      <c r="AJ82" s="46">
        <v>56.816447759999988</v>
      </c>
      <c r="AK82" s="46">
        <v>46.259024479999994</v>
      </c>
      <c r="AL82" s="22">
        <v>64</v>
      </c>
      <c r="AM82" s="22">
        <v>59.182027409999996</v>
      </c>
      <c r="AN82" s="22">
        <v>48.829949803317035</v>
      </c>
      <c r="AO82" s="22">
        <v>47.115980930155871</v>
      </c>
      <c r="AP82" s="22">
        <v>44.776766988135911</v>
      </c>
      <c r="AQ82" s="22">
        <v>58.707446351257111</v>
      </c>
      <c r="AR82" s="22">
        <v>50.672591519279962</v>
      </c>
      <c r="AS82" s="22">
        <v>42.981510439737761</v>
      </c>
      <c r="AT82" s="22">
        <v>43.375791586519668</v>
      </c>
      <c r="AU82" s="22">
        <v>97.802000000000007</v>
      </c>
      <c r="AV82" s="22">
        <v>85.278999999999996</v>
      </c>
      <c r="AW82" s="22">
        <v>107.327</v>
      </c>
      <c r="AX82" s="22">
        <v>105</v>
      </c>
      <c r="AY82" s="22">
        <v>128.77799999999999</v>
      </c>
      <c r="AZ82" s="22">
        <v>116.236</v>
      </c>
      <c r="BA82" s="22">
        <v>354.15199999999999</v>
      </c>
      <c r="BB82" s="22">
        <v>345.641075</v>
      </c>
      <c r="BC82" s="22">
        <v>307.410954</v>
      </c>
      <c r="BD82" s="22">
        <v>298.13812999999999</v>
      </c>
      <c r="BE82" s="22">
        <v>326.26799999999997</v>
      </c>
      <c r="BF82" s="22">
        <v>275.66300000000001</v>
      </c>
      <c r="BG82" s="22">
        <v>262.79500000000002</v>
      </c>
      <c r="BH82" s="22">
        <v>261.08999999999997</v>
      </c>
      <c r="BI82" s="22">
        <v>275.66399999999999</v>
      </c>
      <c r="BJ82" s="22">
        <v>137.691</v>
      </c>
      <c r="BK82" s="22">
        <v>171.11199999999999</v>
      </c>
      <c r="BL82" s="22">
        <v>61.298000000000002</v>
      </c>
      <c r="BM82" s="22">
        <v>153.15</v>
      </c>
    </row>
    <row r="83" spans="2:65">
      <c r="B83" s="46" t="s">
        <v>243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128">
        <v>0</v>
      </c>
      <c r="L83" s="115">
        <v>0</v>
      </c>
      <c r="M83" s="115">
        <v>0</v>
      </c>
      <c r="N83" s="115">
        <v>0</v>
      </c>
      <c r="O83" s="46">
        <v>0</v>
      </c>
      <c r="P83" s="46">
        <v>0</v>
      </c>
      <c r="Q83" s="46">
        <v>0</v>
      </c>
      <c r="R83" s="46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22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22">
        <v>0</v>
      </c>
      <c r="AF83" s="22">
        <v>0</v>
      </c>
      <c r="AG83" s="22">
        <v>0</v>
      </c>
      <c r="AH83" s="49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26.763100000000001</v>
      </c>
      <c r="AP83" s="22">
        <v>28.026050000000001</v>
      </c>
      <c r="AQ83" s="22">
        <v>0</v>
      </c>
      <c r="AR83" s="22">
        <v>62.487188609999997</v>
      </c>
      <c r="AS83" s="22">
        <v>60.731809409999997</v>
      </c>
      <c r="AT83" s="22">
        <v>57</v>
      </c>
      <c r="AU83" s="22">
        <v>53.704999999999998</v>
      </c>
      <c r="AV83" s="22">
        <v>118.071</v>
      </c>
      <c r="AW83" s="22">
        <v>112.86799999999999</v>
      </c>
      <c r="AX83" s="22">
        <v>108</v>
      </c>
      <c r="AY83" s="22">
        <v>105.651</v>
      </c>
      <c r="AZ83" s="22">
        <v>163.262</v>
      </c>
      <c r="BA83" s="22">
        <v>157.78800000000001</v>
      </c>
      <c r="BB83" s="22">
        <v>158.200671</v>
      </c>
      <c r="BC83" s="22">
        <v>149.668127</v>
      </c>
      <c r="BD83" s="22">
        <v>198.821911</v>
      </c>
      <c r="BE83" s="22">
        <v>193.672</v>
      </c>
      <c r="BF83" s="22">
        <v>188.602</v>
      </c>
      <c r="BG83" s="22">
        <v>183.71600000000001</v>
      </c>
      <c r="BH83" s="22">
        <v>226.584</v>
      </c>
      <c r="BI83" s="22">
        <v>188.602</v>
      </c>
      <c r="BJ83" s="22">
        <v>215.06</v>
      </c>
      <c r="BK83" s="22">
        <v>0</v>
      </c>
      <c r="BL83" s="22">
        <v>0</v>
      </c>
      <c r="BM83" s="22">
        <v>0</v>
      </c>
    </row>
    <row r="84" spans="2:65">
      <c r="B84" s="50" t="s">
        <v>254</v>
      </c>
      <c r="C84" s="50">
        <f t="shared" ref="C84:I84" si="8">SUM(C86:C91)</f>
        <v>2702.6378204500029</v>
      </c>
      <c r="D84" s="50">
        <f t="shared" si="8"/>
        <v>2563.9998905699954</v>
      </c>
      <c r="E84" s="50">
        <f t="shared" si="8"/>
        <v>2774.3361083800069</v>
      </c>
      <c r="F84" s="50">
        <f t="shared" si="8"/>
        <v>2934.791036380002</v>
      </c>
      <c r="G84" s="50">
        <f t="shared" si="8"/>
        <v>4033.5220496100033</v>
      </c>
      <c r="H84" s="50">
        <f t="shared" si="8"/>
        <v>4338.7857123999956</v>
      </c>
      <c r="I84" s="50">
        <f t="shared" si="8"/>
        <v>4666.724944666671</v>
      </c>
      <c r="J84" s="50">
        <v>4721.6921115495543</v>
      </c>
      <c r="K84" s="50">
        <f t="shared" ref="K84" si="9">SUM(K86:K91)</f>
        <v>5018.8152754595667</v>
      </c>
      <c r="L84" s="116">
        <v>13719.145410477915</v>
      </c>
      <c r="M84" s="116">
        <v>13667.012299469767</v>
      </c>
      <c r="N84" s="116">
        <v>13733.019816687662</v>
      </c>
      <c r="O84" s="50">
        <v>15910.415770108046</v>
      </c>
      <c r="P84" s="50">
        <f>SUM(P86:P91)</f>
        <v>16782.566734012868</v>
      </c>
      <c r="Q84" s="50">
        <f>SUM(Q86:Q91)</f>
        <v>16800.685905243346</v>
      </c>
      <c r="R84" s="50">
        <v>16380.71849691326</v>
      </c>
      <c r="S84" s="50">
        <v>16161.683947343319</v>
      </c>
      <c r="T84" s="50">
        <f>SUM(T86:T91)</f>
        <v>15400.804873611907</v>
      </c>
      <c r="U84" s="50">
        <f>SUM(U86:U91)</f>
        <v>17183.4938356985</v>
      </c>
      <c r="V84" s="50">
        <v>16806.993563393247</v>
      </c>
      <c r="W84" s="50">
        <v>16241.829455705252</v>
      </c>
      <c r="X84" s="50">
        <v>15618.681409565941</v>
      </c>
      <c r="Y84" s="50">
        <v>13938.181068882444</v>
      </c>
      <c r="Z84" s="50">
        <v>13511.450014009859</v>
      </c>
      <c r="AA84" s="50">
        <v>10772.578752206275</v>
      </c>
      <c r="AB84" s="50">
        <v>10652.558467089988</v>
      </c>
      <c r="AC84" s="50">
        <v>13567.600636352723</v>
      </c>
      <c r="AD84" s="50">
        <v>13159.587662094656</v>
      </c>
      <c r="AE84" s="50">
        <v>12988.381946562811</v>
      </c>
      <c r="AF84" s="50">
        <v>12949.376621548556</v>
      </c>
      <c r="AG84" s="50">
        <v>12428.60598469648</v>
      </c>
      <c r="AH84" s="50">
        <v>13042.169921887169</v>
      </c>
      <c r="AI84" s="50">
        <v>12828.005762265213</v>
      </c>
      <c r="AJ84" s="50">
        <v>12715.363999113415</v>
      </c>
      <c r="AK84" s="50">
        <v>12552.223000545988</v>
      </c>
      <c r="AL84" s="21">
        <v>12597</v>
      </c>
      <c r="AM84" s="21">
        <v>12636.784754538949</v>
      </c>
      <c r="AN84" s="21">
        <v>12883.185374426668</v>
      </c>
      <c r="AO84" s="21">
        <v>13275.793038038522</v>
      </c>
      <c r="AP84" s="21">
        <v>13352.188424376043</v>
      </c>
      <c r="AQ84" s="21">
        <v>13792.79896034356</v>
      </c>
      <c r="AR84" s="21">
        <v>14409.901442286995</v>
      </c>
      <c r="AS84" s="21">
        <v>14716.547578545858</v>
      </c>
      <c r="AT84" s="21">
        <v>14482.463818090504</v>
      </c>
      <c r="AU84" s="21">
        <v>13800.789000000001</v>
      </c>
      <c r="AV84" s="21">
        <v>13413.46</v>
      </c>
      <c r="AW84" s="21">
        <v>13079.308000000001</v>
      </c>
      <c r="AX84" s="21">
        <v>12712</v>
      </c>
      <c r="AY84" s="21">
        <v>11652.488347317814</v>
      </c>
      <c r="AZ84" s="21">
        <v>11420.959000000001</v>
      </c>
      <c r="BA84" s="21">
        <v>11357.404028602714</v>
      </c>
      <c r="BB84" s="21">
        <v>11067.950991640002</v>
      </c>
      <c r="BC84" s="21">
        <v>10697.686277224615</v>
      </c>
      <c r="BD84" s="21">
        <v>10506.778728159123</v>
      </c>
      <c r="BE84" s="21">
        <v>10265.48724441</v>
      </c>
      <c r="BF84" s="21">
        <v>10094.424999999999</v>
      </c>
      <c r="BG84" s="21">
        <v>9900.02</v>
      </c>
      <c r="BH84" s="21">
        <v>9776.3490000000002</v>
      </c>
      <c r="BI84" s="21">
        <v>10094.424999999999</v>
      </c>
      <c r="BJ84" s="21">
        <v>9500.5920000000006</v>
      </c>
      <c r="BK84" s="21">
        <v>6878.7539999999999</v>
      </c>
      <c r="BL84" s="21">
        <v>6775.35</v>
      </c>
      <c r="BM84" s="21">
        <v>6700.4939999999997</v>
      </c>
    </row>
    <row r="85" spans="2:65">
      <c r="B85" s="46" t="s">
        <v>255</v>
      </c>
      <c r="C85" s="46">
        <v>2687.6378204500029</v>
      </c>
      <c r="D85" s="46">
        <v>2552.9998905699954</v>
      </c>
      <c r="E85" s="46">
        <v>2764.112995240007</v>
      </c>
      <c r="F85" s="46">
        <v>2925.791036380002</v>
      </c>
      <c r="G85" s="46">
        <v>4025.5220496100033</v>
      </c>
      <c r="H85" s="46">
        <v>4331.7857123999956</v>
      </c>
      <c r="I85" s="46">
        <v>4660.4763506894305</v>
      </c>
      <c r="J85" s="46">
        <v>4716.6921115495543</v>
      </c>
      <c r="K85" s="128">
        <v>5015.8152754595667</v>
      </c>
      <c r="L85" s="115">
        <v>11220.145410477915</v>
      </c>
      <c r="M85" s="115">
        <v>11442.025177409827</v>
      </c>
      <c r="N85" s="115">
        <v>11545.019816687662</v>
      </c>
      <c r="O85" s="46">
        <v>13539.415770108046</v>
      </c>
      <c r="P85" s="46">
        <v>14268.566734012868</v>
      </c>
      <c r="Q85" s="46">
        <v>14282.685905243346</v>
      </c>
      <c r="R85" s="46">
        <v>13649.71849691326</v>
      </c>
      <c r="S85" s="49">
        <v>13256.683947343319</v>
      </c>
      <c r="T85" s="49">
        <v>12677.575898143257</v>
      </c>
      <c r="U85" s="49">
        <v>14007.08932541682</v>
      </c>
      <c r="V85" s="49">
        <v>13694.993563393247</v>
      </c>
      <c r="W85" s="49">
        <v>13090.829455705252</v>
      </c>
      <c r="X85" s="49">
        <v>12565.179667597611</v>
      </c>
      <c r="Y85" s="46">
        <v>11240.231577070115</v>
      </c>
      <c r="Z85" s="49">
        <v>10942.718953406291</v>
      </c>
      <c r="AA85" s="49">
        <v>10772.578752206273</v>
      </c>
      <c r="AB85" s="49">
        <v>10652.558467089988</v>
      </c>
      <c r="AC85" s="49">
        <v>10283.670084111183</v>
      </c>
      <c r="AD85" s="49">
        <v>10234.566633395416</v>
      </c>
      <c r="AE85" s="46">
        <v>9964.1510234390425</v>
      </c>
      <c r="AF85" s="46">
        <v>9957.9900052453158</v>
      </c>
      <c r="AG85" s="46">
        <v>9535.2748865153335</v>
      </c>
      <c r="AH85" s="46">
        <v>10188.536158953215</v>
      </c>
      <c r="AI85" s="46">
        <v>10053.413078905091</v>
      </c>
      <c r="AJ85" s="46">
        <v>10008.12678013722</v>
      </c>
      <c r="AK85" s="46">
        <v>9854.0970839079491</v>
      </c>
      <c r="AL85" s="46">
        <v>9860</v>
      </c>
      <c r="AM85" s="46">
        <v>10020.00038492048</v>
      </c>
      <c r="AN85" s="46">
        <v>10110.080802183615</v>
      </c>
      <c r="AO85" s="46">
        <v>10325.175945661904</v>
      </c>
      <c r="AP85" s="46">
        <v>10354.378774233806</v>
      </c>
      <c r="AQ85" s="46">
        <v>10367.821245881923</v>
      </c>
      <c r="AR85" s="46">
        <v>10727.123401717476</v>
      </c>
      <c r="AS85" s="46">
        <v>10765.551590145416</v>
      </c>
      <c r="AT85" s="46">
        <v>10580.350951274177</v>
      </c>
      <c r="AU85" s="46">
        <v>10235.278</v>
      </c>
      <c r="AV85" s="46">
        <v>9995.375</v>
      </c>
      <c r="AW85" s="46">
        <v>9755.9830000000002</v>
      </c>
      <c r="AX85" s="46">
        <v>9483</v>
      </c>
      <c r="AY85" s="46">
        <v>9029.9019999999982</v>
      </c>
      <c r="AZ85" s="46">
        <v>8773.93</v>
      </c>
      <c r="BA85" s="46">
        <v>8745.3490000000002</v>
      </c>
      <c r="BB85" s="46">
        <v>8494.7249570000022</v>
      </c>
      <c r="BC85" s="46">
        <v>8220.774718900866</v>
      </c>
      <c r="BD85" s="46">
        <v>8051.0420674645802</v>
      </c>
      <c r="BE85" s="46">
        <v>7800.5690000000004</v>
      </c>
      <c r="BF85" s="46">
        <v>7625.2729999999992</v>
      </c>
      <c r="BG85" s="46">
        <v>7456.9790000000003</v>
      </c>
      <c r="BH85" s="46">
        <v>7327.598</v>
      </c>
      <c r="BI85" s="46">
        <v>7625.2729999999992</v>
      </c>
      <c r="BJ85" s="46">
        <v>7023.3220000000001</v>
      </c>
      <c r="BK85" s="46">
        <v>6816.94</v>
      </c>
      <c r="BL85" s="46">
        <v>6706.7890000000007</v>
      </c>
      <c r="BM85" s="46">
        <v>6614.71</v>
      </c>
    </row>
    <row r="86" spans="2:65">
      <c r="B86" s="46" t="s">
        <v>256</v>
      </c>
      <c r="C86" s="46">
        <v>2511</v>
      </c>
      <c r="D86" s="46">
        <v>2510.6790000000001</v>
      </c>
      <c r="E86" s="46">
        <v>2510.7689296099998</v>
      </c>
      <c r="F86" s="46">
        <v>2511</v>
      </c>
      <c r="G86" s="46">
        <v>2511</v>
      </c>
      <c r="H86" s="46">
        <v>2511</v>
      </c>
      <c r="I86" s="46">
        <v>2511.16781373</v>
      </c>
      <c r="J86" s="46">
        <v>1807</v>
      </c>
      <c r="K86" s="128">
        <v>1807</v>
      </c>
      <c r="L86" s="115">
        <v>8466</v>
      </c>
      <c r="M86" s="115">
        <v>8466.4692624299987</v>
      </c>
      <c r="N86" s="115">
        <v>5861</v>
      </c>
      <c r="O86" s="46">
        <v>5860</v>
      </c>
      <c r="P86" s="46">
        <v>5860</v>
      </c>
      <c r="Q86" s="46">
        <v>5859</v>
      </c>
      <c r="R86" s="46">
        <v>5859</v>
      </c>
      <c r="S86" s="46">
        <v>5858</v>
      </c>
      <c r="T86" s="46">
        <v>5855.6553431700004</v>
      </c>
      <c r="U86" s="46">
        <v>5649.8665856899997</v>
      </c>
      <c r="V86" s="46">
        <v>5434</v>
      </c>
      <c r="W86" s="46">
        <v>6865</v>
      </c>
      <c r="X86" s="46">
        <v>6858.98813204003</v>
      </c>
      <c r="Y86" s="46">
        <v>6858.9569843400104</v>
      </c>
      <c r="Z86" s="46">
        <v>6857.2746030799508</v>
      </c>
      <c r="AA86" s="46">
        <v>6849.82366052</v>
      </c>
      <c r="AB86" s="46">
        <v>6836.1797797199997</v>
      </c>
      <c r="AC86" s="46">
        <v>6824.7571669600002</v>
      </c>
      <c r="AD86" s="46">
        <v>6824.5117223699999</v>
      </c>
      <c r="AE86" s="46">
        <v>6823.53662145</v>
      </c>
      <c r="AF86" s="46">
        <v>6823.3682909800009</v>
      </c>
      <c r="AG86" s="46">
        <v>6822.4943764500003</v>
      </c>
      <c r="AH86" s="46">
        <v>6822.2871985800011</v>
      </c>
      <c r="AI86" s="46">
        <v>6818.0000435500006</v>
      </c>
      <c r="AJ86" s="46">
        <v>6817.7691026700004</v>
      </c>
      <c r="AK86" s="46">
        <v>6815.37241197</v>
      </c>
      <c r="AL86" s="22">
        <v>6811</v>
      </c>
      <c r="AM86" s="22">
        <v>6808.09261384</v>
      </c>
      <c r="AN86" s="22">
        <v>6806.9340330899995</v>
      </c>
      <c r="AO86" s="22">
        <v>6806.4749369300007</v>
      </c>
      <c r="AP86" s="22">
        <v>6806.1293567700004</v>
      </c>
      <c r="AQ86" s="22">
        <v>6805.99651937</v>
      </c>
      <c r="AR86" s="22">
        <v>6804.9960551899994</v>
      </c>
      <c r="AS86" s="22">
        <v>6792.5176741199994</v>
      </c>
      <c r="AT86" s="22">
        <v>6792</v>
      </c>
      <c r="AU86" s="22">
        <v>6789.085</v>
      </c>
      <c r="AV86" s="22">
        <v>6786.1710000000003</v>
      </c>
      <c r="AW86" s="22">
        <v>6779.8220000000001</v>
      </c>
      <c r="AX86" s="22">
        <v>6764</v>
      </c>
      <c r="AY86" s="22">
        <v>6759.8090000000002</v>
      </c>
      <c r="AZ86" s="22">
        <v>6758.9309999999996</v>
      </c>
      <c r="BA86" s="22">
        <v>6711.1229999999996</v>
      </c>
      <c r="BB86" s="22">
        <v>6710.0353330000007</v>
      </c>
      <c r="BC86" s="22">
        <v>6701.8182419999985</v>
      </c>
      <c r="BD86" s="22">
        <v>6701.571046</v>
      </c>
      <c r="BE86" s="22">
        <v>6129.92</v>
      </c>
      <c r="BF86" s="22">
        <v>6129.4049999999997</v>
      </c>
      <c r="BG86" s="22">
        <v>6129.1559999999999</v>
      </c>
      <c r="BH86" s="22">
        <v>6118.232</v>
      </c>
      <c r="BI86" s="22">
        <v>6129.4049999999997</v>
      </c>
      <c r="BJ86" s="22">
        <v>5579.259</v>
      </c>
      <c r="BK86" s="22">
        <v>5574.3789999999999</v>
      </c>
      <c r="BL86" s="22">
        <v>5573.4380000000001</v>
      </c>
      <c r="BM86" s="22">
        <v>5378.0619999999999</v>
      </c>
    </row>
    <row r="87" spans="2:65">
      <c r="B87" s="46" t="s">
        <v>257</v>
      </c>
      <c r="C87" s="46">
        <v>-51.483979509999998</v>
      </c>
      <c r="D87" s="46">
        <v>-52.827371290000002</v>
      </c>
      <c r="E87" s="46">
        <v>-57.59750545</v>
      </c>
      <c r="F87" s="46">
        <v>-62.69026848</v>
      </c>
      <c r="G87" s="46">
        <v>-67.661710260000007</v>
      </c>
      <c r="H87" s="46">
        <v>-72.942607800000005</v>
      </c>
      <c r="I87" s="46">
        <v>-75.468831319999993</v>
      </c>
      <c r="J87" s="46">
        <v>25.696230720000301</v>
      </c>
      <c r="K87" s="128">
        <v>21.013589469999999</v>
      </c>
      <c r="L87" s="115">
        <v>19.692795660000503</v>
      </c>
      <c r="M87" s="115">
        <v>14.557659910000201</v>
      </c>
      <c r="N87" s="115">
        <v>317.70401390000001</v>
      </c>
      <c r="O87" s="46">
        <v>307.84207676000102</v>
      </c>
      <c r="P87" s="46">
        <v>301.87593394000004</v>
      </c>
      <c r="Q87" s="46">
        <v>296.53084201000001</v>
      </c>
      <c r="R87" s="46">
        <v>291.18731098000001</v>
      </c>
      <c r="S87" s="46">
        <v>285.15716223000004</v>
      </c>
      <c r="T87" s="46">
        <v>287.51225657000003</v>
      </c>
      <c r="U87" s="46">
        <v>270.03732857999995</v>
      </c>
      <c r="V87" s="46">
        <v>479.48389654999903</v>
      </c>
      <c r="W87" s="46">
        <v>467.59617677</v>
      </c>
      <c r="X87" s="46">
        <v>464.61529949999897</v>
      </c>
      <c r="Y87" s="46">
        <v>455.64559399000001</v>
      </c>
      <c r="Z87" s="46">
        <v>447.76851753999995</v>
      </c>
      <c r="AA87" s="46">
        <v>438.79383214999996</v>
      </c>
      <c r="AB87" s="46">
        <v>438.24869408000001</v>
      </c>
      <c r="AC87" s="46">
        <v>426.09134525999997</v>
      </c>
      <c r="AD87" s="46">
        <v>413.76799742000003</v>
      </c>
      <c r="AE87" s="46">
        <v>405.86003850000003</v>
      </c>
      <c r="AF87" s="46">
        <v>400.23862100999997</v>
      </c>
      <c r="AG87" s="46">
        <v>378.77871776000006</v>
      </c>
      <c r="AH87" s="46">
        <v>355.03882883</v>
      </c>
      <c r="AI87" s="46">
        <v>354.67689871000005</v>
      </c>
      <c r="AJ87" s="46">
        <v>349.03540915999997</v>
      </c>
      <c r="AK87" s="46">
        <v>336.22877553999996</v>
      </c>
      <c r="AL87" s="22">
        <v>331</v>
      </c>
      <c r="AM87" s="22">
        <v>321.39289909565599</v>
      </c>
      <c r="AN87" s="22">
        <v>312.92095319841536</v>
      </c>
      <c r="AO87" s="22">
        <v>307.76145382999999</v>
      </c>
      <c r="AP87" s="22">
        <v>302.19260376999989</v>
      </c>
      <c r="AQ87" s="22">
        <v>300.4441693870881</v>
      </c>
      <c r="AR87" s="22">
        <v>290.65717504914176</v>
      </c>
      <c r="AS87" s="22">
        <v>285.80608063</v>
      </c>
      <c r="AT87" s="22">
        <v>282</v>
      </c>
      <c r="AU87" s="22">
        <v>264.84199999999998</v>
      </c>
      <c r="AV87" s="22">
        <v>257.27699999999993</v>
      </c>
      <c r="AW87" s="22">
        <v>250.75200000000001</v>
      </c>
      <c r="AX87" s="22">
        <v>233</v>
      </c>
      <c r="AY87" s="22">
        <v>220.09200000000001</v>
      </c>
      <c r="AZ87" s="22">
        <v>214.08699999999999</v>
      </c>
      <c r="BA87" s="22">
        <v>242.13200000000001</v>
      </c>
      <c r="BB87" s="22">
        <v>228.45871900000003</v>
      </c>
      <c r="BC87" s="22">
        <v>211.23108299999998</v>
      </c>
      <c r="BD87" s="22">
        <v>202.12487199999998</v>
      </c>
      <c r="BE87" s="22">
        <v>392.12799999999999</v>
      </c>
      <c r="BF87" s="22">
        <v>384.34199999999998</v>
      </c>
      <c r="BG87" s="22">
        <v>377.34199999999998</v>
      </c>
      <c r="BH87" s="22">
        <v>370.26</v>
      </c>
      <c r="BI87" s="22">
        <v>384.34199999999998</v>
      </c>
      <c r="BJ87" s="22">
        <v>463.14800000000002</v>
      </c>
      <c r="BK87" s="22">
        <v>448.72899999999998</v>
      </c>
      <c r="BL87" s="22">
        <v>441.78199999999998</v>
      </c>
      <c r="BM87" s="22">
        <v>519.06200000000001</v>
      </c>
    </row>
    <row r="88" spans="2:65">
      <c r="B88" s="46" t="s">
        <v>258</v>
      </c>
      <c r="C88" s="46">
        <v>228.41453953000274</v>
      </c>
      <c r="D88" s="46">
        <v>95.543941599995321</v>
      </c>
      <c r="E88" s="46">
        <v>311.22368646000723</v>
      </c>
      <c r="F88" s="46">
        <v>478.27280310000219</v>
      </c>
      <c r="G88" s="46">
        <v>1582.4217253600029</v>
      </c>
      <c r="H88" s="46">
        <v>1894.3084406899959</v>
      </c>
      <c r="I88" s="46">
        <v>2225.6820531294302</v>
      </c>
      <c r="J88" s="46">
        <v>2885.657680359554</v>
      </c>
      <c r="K88" s="128">
        <v>3188.5161639695666</v>
      </c>
      <c r="L88" s="115">
        <v>4420.6269439579137</v>
      </c>
      <c r="M88" s="115">
        <v>4799.8239926098286</v>
      </c>
      <c r="N88" s="115">
        <v>7118.2604865776611</v>
      </c>
      <c r="O88" s="46">
        <v>8388.0555980080462</v>
      </c>
      <c r="P88" s="46">
        <v>8461.2189725628668</v>
      </c>
      <c r="Q88" s="46">
        <v>8463.0983831133453</v>
      </c>
      <c r="R88" s="46">
        <v>6925.1252327032598</v>
      </c>
      <c r="S88" s="46">
        <v>6115.4568160733197</v>
      </c>
      <c r="T88" s="46">
        <v>6137.2639025232575</v>
      </c>
      <c r="U88" s="46">
        <v>6250.4310864568206</v>
      </c>
      <c r="V88" s="46">
        <v>6090.6162952232471</v>
      </c>
      <c r="W88" s="46">
        <v>4270.1524132552522</v>
      </c>
      <c r="X88" s="46">
        <v>3838.74298875758</v>
      </c>
      <c r="Y88" s="46">
        <v>3434.4189543399152</v>
      </c>
      <c r="Z88" s="46">
        <v>3529</v>
      </c>
      <c r="AA88" s="46">
        <v>3575.3941380262736</v>
      </c>
      <c r="AB88" s="46">
        <v>3422.2417280899895</v>
      </c>
      <c r="AC88" s="46">
        <v>3105.6231636811817</v>
      </c>
      <c r="AD88" s="46">
        <v>3062.5882513975307</v>
      </c>
      <c r="AE88" s="46">
        <v>2817.9463389090433</v>
      </c>
      <c r="AF88" s="46">
        <v>2805.6729834353159</v>
      </c>
      <c r="AG88" s="46">
        <v>2393.6522031153327</v>
      </c>
      <c r="AH88" s="46">
        <v>3060.205782729764</v>
      </c>
      <c r="AI88" s="46">
        <v>2925.7877056983216</v>
      </c>
      <c r="AJ88" s="46">
        <v>2888.1258412583506</v>
      </c>
      <c r="AK88" s="46">
        <v>2763.446639028537</v>
      </c>
      <c r="AL88" s="22">
        <v>2718</v>
      </c>
      <c r="AM88" s="22">
        <v>2890.5148719848257</v>
      </c>
      <c r="AN88" s="22">
        <v>3004.8039505720453</v>
      </c>
      <c r="AO88" s="22">
        <v>3281.6572212535175</v>
      </c>
      <c r="AP88" s="22">
        <v>3333.0143413654196</v>
      </c>
      <c r="AQ88" s="22">
        <v>3355.1920454482524</v>
      </c>
      <c r="AR88" s="22">
        <v>3639.1760206383351</v>
      </c>
      <c r="AS88" s="22">
        <v>3692.2278353954175</v>
      </c>
      <c r="AT88" s="22">
        <v>3505.3509512741766</v>
      </c>
      <c r="AU88" s="22">
        <v>3181.3510000000001</v>
      </c>
      <c r="AV88" s="22">
        <v>2951.9270000000001</v>
      </c>
      <c r="AW88" s="22">
        <v>2725.4090000000001</v>
      </c>
      <c r="AX88" s="22">
        <v>2486</v>
      </c>
      <c r="AY88" s="22">
        <v>2050.0010000000002</v>
      </c>
      <c r="AZ88" s="22">
        <v>1800.912</v>
      </c>
      <c r="BA88" s="22">
        <v>1792.0940000000001</v>
      </c>
      <c r="BB88" s="22">
        <v>1556.2309050000001</v>
      </c>
      <c r="BC88" s="22">
        <v>1307.7253939008676</v>
      </c>
      <c r="BD88" s="22">
        <v>1147.3461494645803</v>
      </c>
      <c r="BE88" s="22">
        <v>1278.521</v>
      </c>
      <c r="BF88" s="22">
        <v>1111.5260000000001</v>
      </c>
      <c r="BG88" s="22">
        <v>950.48099999999999</v>
      </c>
      <c r="BH88" s="22">
        <v>839.10599999999999</v>
      </c>
      <c r="BI88" s="22">
        <v>1111.5260000000001</v>
      </c>
      <c r="BJ88" s="22">
        <v>980.91499999999996</v>
      </c>
      <c r="BK88" s="22">
        <v>855.64599999999996</v>
      </c>
      <c r="BL88" s="22">
        <v>760.12900000000002</v>
      </c>
      <c r="BM88" s="22">
        <v>802.53</v>
      </c>
    </row>
    <row r="89" spans="2:65">
      <c r="B89" s="46" t="s">
        <v>259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128">
        <v>0</v>
      </c>
      <c r="L89" s="115">
        <v>0</v>
      </c>
      <c r="M89" s="115">
        <v>0</v>
      </c>
      <c r="N89" s="115">
        <v>0</v>
      </c>
      <c r="O89" s="46">
        <v>0</v>
      </c>
      <c r="P89" s="46">
        <v>0</v>
      </c>
      <c r="Q89" s="46">
        <v>0</v>
      </c>
      <c r="R89" s="46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-14.578134676846243</v>
      </c>
      <c r="AO89" s="22">
        <v>-70.717666351613346</v>
      </c>
      <c r="AP89" s="22">
        <v>-86.957527671613377</v>
      </c>
      <c r="AQ89" s="22">
        <v>-93.811488323417336</v>
      </c>
      <c r="AR89" s="22">
        <v>-7.7058491599999996</v>
      </c>
      <c r="AS89" s="22">
        <v>-5</v>
      </c>
      <c r="AT89" s="22">
        <v>1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v>0</v>
      </c>
    </row>
    <row r="90" spans="2:65">
      <c r="B90" s="46" t="s">
        <v>260</v>
      </c>
      <c r="C90" s="46">
        <v>-0.29273957</v>
      </c>
      <c r="D90" s="46">
        <v>-0.39567974</v>
      </c>
      <c r="E90" s="46">
        <v>-0.28211538000000003</v>
      </c>
      <c r="F90" s="46">
        <v>-0.79149824000000002</v>
      </c>
      <c r="G90" s="46">
        <v>-0.23796549</v>
      </c>
      <c r="H90" s="46">
        <v>-0.58012048999999999</v>
      </c>
      <c r="I90" s="46">
        <v>-0.90468484999999998</v>
      </c>
      <c r="J90" s="46">
        <v>-1.6617995300004555</v>
      </c>
      <c r="K90" s="128">
        <v>-0.71447798000022678</v>
      </c>
      <c r="L90" s="115">
        <v>-1686.1743291400001</v>
      </c>
      <c r="M90" s="115">
        <v>-1838.8257375400001</v>
      </c>
      <c r="N90" s="115">
        <v>-1751.94468379</v>
      </c>
      <c r="O90" s="46">
        <v>-1016.4819046599999</v>
      </c>
      <c r="P90" s="46">
        <v>-354.52817249000003</v>
      </c>
      <c r="Q90" s="46">
        <v>-335.94331987999999</v>
      </c>
      <c r="R90" s="46">
        <v>574.40595323000002</v>
      </c>
      <c r="S90" s="46">
        <v>998.06996904000005</v>
      </c>
      <c r="T90" s="46">
        <v>397.14439587999999</v>
      </c>
      <c r="U90" s="46">
        <v>1836.75432469</v>
      </c>
      <c r="V90" s="46">
        <v>1690.8933716200002</v>
      </c>
      <c r="W90" s="46">
        <v>1488.0808656800002</v>
      </c>
      <c r="X90" s="46">
        <v>1402.8332473</v>
      </c>
      <c r="Y90" s="46">
        <v>491.21004440018999</v>
      </c>
      <c r="Z90" s="46">
        <v>106.81054605000001</v>
      </c>
      <c r="AA90" s="46">
        <v>-91.432878490000007</v>
      </c>
      <c r="AB90" s="46">
        <v>-44.111734799999994</v>
      </c>
      <c r="AC90" s="46">
        <v>-72.801591790000003</v>
      </c>
      <c r="AD90" s="46">
        <v>-66.3013377921135</v>
      </c>
      <c r="AE90" s="46">
        <v>-83.191975420000006</v>
      </c>
      <c r="AF90" s="46">
        <v>-71.28989018</v>
      </c>
      <c r="AG90" s="46">
        <v>-59.650410810000004</v>
      </c>
      <c r="AH90" s="46">
        <v>-48.995651186548685</v>
      </c>
      <c r="AI90" s="46">
        <v>-45.051569053231404</v>
      </c>
      <c r="AJ90" s="46">
        <v>-46.803572951132551</v>
      </c>
      <c r="AK90" s="46">
        <v>-60.950742630588451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  <c r="BM90" s="22">
        <v>0</v>
      </c>
    </row>
    <row r="91" spans="2:65">
      <c r="B91" s="46" t="s">
        <v>261</v>
      </c>
      <c r="C91" s="46">
        <v>15</v>
      </c>
      <c r="D91" s="46">
        <v>11</v>
      </c>
      <c r="E91" s="46">
        <v>10.223113139999899</v>
      </c>
      <c r="F91" s="46">
        <v>9</v>
      </c>
      <c r="G91" s="46">
        <v>8</v>
      </c>
      <c r="H91" s="46">
        <v>7</v>
      </c>
      <c r="I91" s="46">
        <v>6.2485939772405601</v>
      </c>
      <c r="J91" s="46">
        <v>5</v>
      </c>
      <c r="K91" s="128">
        <v>3</v>
      </c>
      <c r="L91" s="115">
        <v>2499</v>
      </c>
      <c r="M91" s="115">
        <v>2224.9871220599398</v>
      </c>
      <c r="N91" s="115">
        <v>2188</v>
      </c>
      <c r="O91" s="46">
        <v>2371</v>
      </c>
      <c r="P91" s="46">
        <v>2514</v>
      </c>
      <c r="Q91" s="46">
        <v>2518</v>
      </c>
      <c r="R91" s="46">
        <v>2731</v>
      </c>
      <c r="S91" s="46">
        <v>2905</v>
      </c>
      <c r="T91" s="46">
        <v>2723.2289754686499</v>
      </c>
      <c r="U91" s="46">
        <v>3176.4045102816804</v>
      </c>
      <c r="V91" s="46">
        <v>3112</v>
      </c>
      <c r="W91" s="46">
        <v>3151</v>
      </c>
      <c r="X91" s="46">
        <v>3053.50174196833</v>
      </c>
      <c r="Y91" s="46">
        <v>2697.9494918123301</v>
      </c>
      <c r="Z91" s="46">
        <v>2570.5963473399102</v>
      </c>
      <c r="AA91" s="46">
        <v>1.6381136447307699E-12</v>
      </c>
      <c r="AB91" s="46">
        <v>5.0206949708808697E-13</v>
      </c>
      <c r="AC91" s="46">
        <v>3283.9305522415402</v>
      </c>
      <c r="AD91" s="46">
        <v>2925.0210286992401</v>
      </c>
      <c r="AE91" s="46">
        <v>3024.2309231237691</v>
      </c>
      <c r="AF91" s="46">
        <v>2991.386616303239</v>
      </c>
      <c r="AG91" s="46">
        <v>2893.3310981811464</v>
      </c>
      <c r="AH91" s="46">
        <v>2853.633762933955</v>
      </c>
      <c r="AI91" s="46">
        <v>2774.5926833601234</v>
      </c>
      <c r="AJ91" s="46">
        <v>2707.2372189761945</v>
      </c>
      <c r="AK91" s="46">
        <v>2698.1259166380387</v>
      </c>
      <c r="AL91" s="22">
        <v>2737</v>
      </c>
      <c r="AM91" s="22">
        <v>2616.7843696184673</v>
      </c>
      <c r="AN91" s="22">
        <v>2773.1045722430536</v>
      </c>
      <c r="AO91" s="22">
        <v>2950.6170923766176</v>
      </c>
      <c r="AP91" s="22">
        <v>2997.8096501422365</v>
      </c>
      <c r="AQ91" s="22">
        <v>3424.9777144616369</v>
      </c>
      <c r="AR91" s="22">
        <v>3682.7780405695198</v>
      </c>
      <c r="AS91" s="22">
        <v>3950.9959884004415</v>
      </c>
      <c r="AT91" s="22">
        <v>3902.1128668163278</v>
      </c>
      <c r="AU91" s="22">
        <v>3565.511</v>
      </c>
      <c r="AV91" s="22">
        <v>3418.085</v>
      </c>
      <c r="AW91" s="22">
        <v>3323.3249999999998</v>
      </c>
      <c r="AX91" s="22">
        <v>3229</v>
      </c>
      <c r="AY91" s="22">
        <v>2622.5863473178156</v>
      </c>
      <c r="AZ91" s="22">
        <v>2647.029</v>
      </c>
      <c r="BA91" s="22">
        <v>2612.0550286027133</v>
      </c>
      <c r="BB91" s="22">
        <v>2573.2260346400003</v>
      </c>
      <c r="BC91" s="22">
        <v>2476.9115583237494</v>
      </c>
      <c r="BD91" s="22">
        <v>2455.7366606945425</v>
      </c>
      <c r="BE91" s="22">
        <v>2464.9182444099997</v>
      </c>
      <c r="BF91" s="22">
        <v>2469.152</v>
      </c>
      <c r="BG91" s="22">
        <v>2443.0410000000002</v>
      </c>
      <c r="BH91" s="22">
        <v>2448.7510000000002</v>
      </c>
      <c r="BI91" s="22">
        <v>2469.152</v>
      </c>
      <c r="BJ91" s="22">
        <v>2477.27</v>
      </c>
      <c r="BK91" s="22">
        <v>61.814</v>
      </c>
      <c r="BL91" s="22">
        <v>68.561000000000007</v>
      </c>
      <c r="BM91" s="22">
        <v>85.784000000000006</v>
      </c>
    </row>
    <row r="92" spans="2:65">
      <c r="B92" s="50" t="s">
        <v>262</v>
      </c>
      <c r="C92" s="50">
        <f>SUM(C84,C68,C48)</f>
        <v>18147.692146020003</v>
      </c>
      <c r="D92" s="50">
        <f>SUM(D84,D68,D48)</f>
        <v>18363.000012769997</v>
      </c>
      <c r="E92" s="50">
        <f>SUM(E84,E68,E48)</f>
        <v>19371.100848710008</v>
      </c>
      <c r="F92" s="50">
        <v>19702.910225740001</v>
      </c>
      <c r="G92" s="50">
        <f>SUM(G84,G68,G48)+0.1</f>
        <v>19673.996043620002</v>
      </c>
      <c r="H92" s="50">
        <f>SUM(H84,H68,H48)+0.1</f>
        <v>20041.345495309994</v>
      </c>
      <c r="I92" s="50">
        <f>SUM(I84,I68,I48)+0.1</f>
        <v>20862.650758986671</v>
      </c>
      <c r="J92" s="50">
        <f>SUM(J84,J68,J48)</f>
        <v>22050.481792679486</v>
      </c>
      <c r="K92" s="50">
        <f>SUM(K84,K68,K48)</f>
        <v>22684.876177406484</v>
      </c>
      <c r="L92" s="116">
        <v>44397.933277084827</v>
      </c>
      <c r="M92" s="116">
        <v>43454.497957301952</v>
      </c>
      <c r="N92" s="116">
        <v>43839.465847124651</v>
      </c>
      <c r="O92" s="50">
        <v>43391.115570802242</v>
      </c>
      <c r="P92" s="50">
        <f>SUM(P84,P68,P48)</f>
        <v>46056.202659876421</v>
      </c>
      <c r="Q92" s="50">
        <f>SUM(Q84,Q68,Q48)</f>
        <v>44757.152142076855</v>
      </c>
      <c r="R92" s="50">
        <f>R84+R68+R48</f>
        <v>49442.547188346754</v>
      </c>
      <c r="S92" s="50">
        <v>48696.381474646805</v>
      </c>
      <c r="T92" s="50">
        <f>SUM(T84,T68,T48)</f>
        <v>47513.509766502859</v>
      </c>
      <c r="U92" s="50">
        <f>SUM(U84,U68,U48)</f>
        <v>50033.546485111059</v>
      </c>
      <c r="V92" s="50">
        <v>53295.070367978442</v>
      </c>
      <c r="W92" s="50">
        <v>63237.602561050451</v>
      </c>
      <c r="X92" s="50">
        <v>63085.825996892156</v>
      </c>
      <c r="Y92" s="50">
        <v>60094.996313027063</v>
      </c>
      <c r="Z92" s="50">
        <v>57990.149642140466</v>
      </c>
      <c r="AA92" s="50">
        <v>43284.396258592511</v>
      </c>
      <c r="AB92" s="50">
        <v>33882.947896065511</v>
      </c>
      <c r="AC92" s="50">
        <v>58421.181079830902</v>
      </c>
      <c r="AD92" s="50">
        <v>61988.550028744656</v>
      </c>
      <c r="AE92" s="50">
        <v>54907.935197520594</v>
      </c>
      <c r="AF92" s="50">
        <v>53409.234457762679</v>
      </c>
      <c r="AG92" s="50">
        <v>53102.800237822608</v>
      </c>
      <c r="AH92" s="50">
        <v>47707.397442553331</v>
      </c>
      <c r="AI92" s="50">
        <v>41517.173260395168</v>
      </c>
      <c r="AJ92" s="50">
        <v>40749.097179585289</v>
      </c>
      <c r="AK92" s="50">
        <v>41137.759021843885</v>
      </c>
      <c r="AL92" s="21">
        <v>45217</v>
      </c>
      <c r="AM92" s="21">
        <v>41956.383102068379</v>
      </c>
      <c r="AN92" s="21">
        <v>42033.850466659511</v>
      </c>
      <c r="AO92" s="21">
        <v>43483.388139296971</v>
      </c>
      <c r="AP92" s="21">
        <v>47242.710814257793</v>
      </c>
      <c r="AQ92" s="21">
        <v>42266.901039121789</v>
      </c>
      <c r="AR92" s="21">
        <v>41489.932907980125</v>
      </c>
      <c r="AS92" s="21">
        <v>43127.217891438937</v>
      </c>
      <c r="AT92" s="21">
        <v>45499.574319547202</v>
      </c>
      <c r="AU92" s="21">
        <v>39228.111999999994</v>
      </c>
      <c r="AV92" s="21">
        <v>35462.141979039996</v>
      </c>
      <c r="AW92" s="21">
        <v>35957.878754549994</v>
      </c>
      <c r="AX92" s="21">
        <v>38007</v>
      </c>
      <c r="AY92" s="21">
        <v>33575.522581777455</v>
      </c>
      <c r="AZ92" s="21">
        <v>33402.053</v>
      </c>
      <c r="BA92" s="21">
        <v>34237.981807640004</v>
      </c>
      <c r="BB92" s="21">
        <v>34832.107246907493</v>
      </c>
      <c r="BC92" s="21">
        <v>34331.024121166891</v>
      </c>
      <c r="BD92" s="21">
        <v>33955.039862065416</v>
      </c>
      <c r="BE92" s="21">
        <v>32030.166635637499</v>
      </c>
      <c r="BF92" s="21">
        <v>33769.004243639996</v>
      </c>
      <c r="BG92" s="21">
        <v>30952.707000999995</v>
      </c>
      <c r="BH92" s="21">
        <v>30423.370999999999</v>
      </c>
      <c r="BI92" s="21">
        <v>33769.004999999997</v>
      </c>
      <c r="BJ92" s="21">
        <v>29772.262558440001</v>
      </c>
      <c r="BK92" s="21">
        <v>18608.465</v>
      </c>
      <c r="BL92" s="21">
        <v>17926.195</v>
      </c>
      <c r="BM92" s="21">
        <v>16193.075000000001</v>
      </c>
    </row>
    <row r="93" spans="2:65" s="2" customFormat="1" ht="3.75" customHeight="1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7"/>
      <c r="N93" s="117"/>
      <c r="O93" s="52"/>
      <c r="P93" s="52"/>
      <c r="R93" s="52"/>
      <c r="S93" s="8"/>
      <c r="T93" s="8"/>
      <c r="U93" s="9"/>
      <c r="V93" s="9"/>
      <c r="W93" s="9"/>
    </row>
    <row r="94" spans="2:65" ht="21">
      <c r="B94" s="52" t="s">
        <v>264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7"/>
      <c r="N94" s="52"/>
      <c r="O94" s="52"/>
      <c r="Q94" s="5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4" tint="-0.499984740745262"/>
  </sheetPr>
  <dimension ref="A4:M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9" width="8.54296875" style="6" customWidth="1"/>
    <col min="10" max="10" width="9.54296875" style="6" customWidth="1"/>
    <col min="11" max="13" width="8.54296875" style="6" customWidth="1"/>
    <col min="14" max="16384" width="9.1796875" style="4"/>
  </cols>
  <sheetData>
    <row r="4" spans="2:13" ht="20.25" customHeight="1"/>
    <row r="5" spans="2:13" ht="2.25" customHeight="1"/>
    <row r="6" spans="2:13" s="59" customFormat="1">
      <c r="B6" s="104" t="s">
        <v>265</v>
      </c>
      <c r="C6" s="106" t="s">
        <v>374</v>
      </c>
      <c r="D6" s="106" t="s">
        <v>373</v>
      </c>
      <c r="E6" s="106" t="s">
        <v>372</v>
      </c>
      <c r="F6" s="106" t="s">
        <v>369</v>
      </c>
      <c r="G6" s="106" t="s">
        <v>368</v>
      </c>
      <c r="H6" s="106" t="s">
        <v>367</v>
      </c>
      <c r="I6" s="106" t="s">
        <v>354</v>
      </c>
      <c r="J6" s="106" t="s">
        <v>344</v>
      </c>
      <c r="K6" s="106" t="s">
        <v>340</v>
      </c>
      <c r="L6" s="106" t="s">
        <v>339</v>
      </c>
      <c r="M6" s="106" t="s">
        <v>337</v>
      </c>
    </row>
    <row r="7" spans="2:13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2:13">
      <c r="B8" s="70" t="s">
        <v>302</v>
      </c>
      <c r="C8" s="35">
        <f t="shared" ref="C8:M8" si="0">SUM(C9:C11)</f>
        <v>4035.6381211399998</v>
      </c>
      <c r="D8" s="35">
        <f t="shared" si="0"/>
        <v>4387.8683912200004</v>
      </c>
      <c r="E8" s="35">
        <f t="shared" si="0"/>
        <v>4562.0854470200002</v>
      </c>
      <c r="F8" s="35">
        <f t="shared" si="0"/>
        <v>4021.8030478600003</v>
      </c>
      <c r="G8" s="35">
        <f t="shared" si="0"/>
        <v>4316.2115201899996</v>
      </c>
      <c r="H8" s="35">
        <f t="shared" si="0"/>
        <v>4226.4159953600001</v>
      </c>
      <c r="I8" s="35">
        <f t="shared" si="0"/>
        <v>4552.2774491599994</v>
      </c>
      <c r="J8" s="21">
        <f t="shared" si="0"/>
        <v>5273.9730810500005</v>
      </c>
      <c r="K8" s="21">
        <f t="shared" si="0"/>
        <v>6051.0686761099996</v>
      </c>
      <c r="L8" s="21">
        <f t="shared" si="0"/>
        <v>6160.6919057100004</v>
      </c>
      <c r="M8" s="21">
        <f t="shared" si="0"/>
        <v>6559.68650815</v>
      </c>
    </row>
    <row r="9" spans="2:13">
      <c r="B9" s="101" t="s">
        <v>235</v>
      </c>
      <c r="C9" s="34">
        <v>661.43746968999994</v>
      </c>
      <c r="D9" s="34">
        <v>59.43052394</v>
      </c>
      <c r="E9" s="34">
        <v>9.408404389999939</v>
      </c>
      <c r="F9" s="34">
        <v>15.53299532000004</v>
      </c>
      <c r="G9" s="34">
        <v>435.12109534000001</v>
      </c>
      <c r="H9" s="34">
        <v>623.51078097000004</v>
      </c>
      <c r="I9" s="34">
        <v>952.22317038000006</v>
      </c>
      <c r="J9" s="75">
        <v>940.91104556999971</v>
      </c>
      <c r="K9" s="75">
        <v>1331.1997139499997</v>
      </c>
      <c r="L9" s="75">
        <v>1539.1193617599997</v>
      </c>
      <c r="M9" s="75">
        <v>1044.2905396599999</v>
      </c>
    </row>
    <row r="10" spans="2:13">
      <c r="B10" s="101" t="s">
        <v>236</v>
      </c>
      <c r="C10" s="34">
        <v>1340</v>
      </c>
      <c r="D10" s="34">
        <v>864</v>
      </c>
      <c r="E10" s="34">
        <v>885.41224317000001</v>
      </c>
      <c r="F10" s="34">
        <v>834</v>
      </c>
      <c r="G10" s="34">
        <v>1225</v>
      </c>
      <c r="H10" s="34">
        <v>503</v>
      </c>
      <c r="I10" s="34">
        <v>64.212067579999996</v>
      </c>
      <c r="J10" s="75">
        <v>31</v>
      </c>
      <c r="K10" s="75">
        <v>80</v>
      </c>
      <c r="L10" s="75">
        <v>37</v>
      </c>
      <c r="M10" s="75">
        <v>79.711387299999998</v>
      </c>
    </row>
    <row r="11" spans="2:13">
      <c r="B11" s="70" t="s">
        <v>303</v>
      </c>
      <c r="C11" s="35">
        <f t="shared" ref="C11:D11" si="1">SUM(C12:C14)</f>
        <v>2034.2006514499999</v>
      </c>
      <c r="D11" s="35">
        <f t="shared" si="1"/>
        <v>3464.4378672800003</v>
      </c>
      <c r="E11" s="35">
        <f t="shared" ref="E11:L11" si="2">SUM(E12:E14)</f>
        <v>3667.2647994600002</v>
      </c>
      <c r="F11" s="35">
        <f t="shared" si="2"/>
        <v>3172.2700525400001</v>
      </c>
      <c r="G11" s="35">
        <f t="shared" si="2"/>
        <v>2656.0904248500001</v>
      </c>
      <c r="H11" s="35">
        <f t="shared" si="2"/>
        <v>3099.9052143899999</v>
      </c>
      <c r="I11" s="35">
        <f t="shared" si="2"/>
        <v>3535.8422111999998</v>
      </c>
      <c r="J11" s="21">
        <f t="shared" si="2"/>
        <v>4302.0620354800003</v>
      </c>
      <c r="K11" s="21">
        <f t="shared" si="2"/>
        <v>4639.8689621599997</v>
      </c>
      <c r="L11" s="21">
        <f t="shared" si="2"/>
        <v>4584.5725439500002</v>
      </c>
      <c r="M11" s="21">
        <f>SUM(M12:M14)</f>
        <v>5435.6845811900002</v>
      </c>
    </row>
    <row r="12" spans="2:13">
      <c r="B12" s="101" t="s">
        <v>235</v>
      </c>
      <c r="C12" s="34">
        <v>722.84564104000003</v>
      </c>
      <c r="D12" s="34">
        <v>1365.67729596</v>
      </c>
      <c r="E12" s="34">
        <v>1157.8042833699999</v>
      </c>
      <c r="F12" s="34">
        <v>721.71799482000006</v>
      </c>
      <c r="G12" s="34">
        <v>463.09042484999998</v>
      </c>
      <c r="H12" s="34">
        <v>168.90521439</v>
      </c>
      <c r="I12" s="34">
        <v>168.25024882</v>
      </c>
      <c r="J12" s="75">
        <v>983.06203547999996</v>
      </c>
      <c r="K12" s="75">
        <v>1370.8689621599997</v>
      </c>
      <c r="L12" s="75">
        <v>1341.5725439500002</v>
      </c>
      <c r="M12" s="75">
        <v>2243.51204912</v>
      </c>
    </row>
    <row r="13" spans="2:13">
      <c r="B13" s="101" t="s">
        <v>236</v>
      </c>
      <c r="C13" s="34">
        <v>1311</v>
      </c>
      <c r="D13" s="34">
        <v>2123</v>
      </c>
      <c r="E13" s="34">
        <v>2509.4605160900001</v>
      </c>
      <c r="F13" s="34">
        <v>2474</v>
      </c>
      <c r="G13" s="34">
        <v>2193</v>
      </c>
      <c r="H13" s="34">
        <v>2931</v>
      </c>
      <c r="I13" s="34">
        <v>3367.59196238</v>
      </c>
      <c r="J13" s="75">
        <v>3319</v>
      </c>
      <c r="K13" s="75">
        <v>3269</v>
      </c>
      <c r="L13" s="75">
        <v>3243</v>
      </c>
      <c r="M13" s="75">
        <v>3192.1725320700002</v>
      </c>
    </row>
    <row r="14" spans="2:13">
      <c r="B14" s="102" t="s">
        <v>371</v>
      </c>
      <c r="C14" s="65">
        <v>0.35501041</v>
      </c>
      <c r="D14" s="65">
        <v>-24.23942868</v>
      </c>
      <c r="E14" s="65">
        <v>0</v>
      </c>
      <c r="F14" s="65">
        <v>-23.447942279999999</v>
      </c>
      <c r="G14" s="65">
        <v>0</v>
      </c>
      <c r="H14" s="65">
        <v>0</v>
      </c>
      <c r="I14" s="65">
        <v>0</v>
      </c>
      <c r="J14" s="77">
        <v>0</v>
      </c>
      <c r="K14" s="77">
        <v>0</v>
      </c>
      <c r="L14" s="77">
        <v>0</v>
      </c>
      <c r="M14" s="77">
        <v>0</v>
      </c>
    </row>
    <row r="15" spans="2:13">
      <c r="B15" s="70" t="s">
        <v>268</v>
      </c>
      <c r="C15" s="35">
        <v>4035.6381211399998</v>
      </c>
      <c r="D15" s="35">
        <v>4387.8683912200004</v>
      </c>
      <c r="E15" s="35">
        <v>4562.0854470200002</v>
      </c>
      <c r="F15" s="35">
        <f>F8+F11</f>
        <v>7194.0731004000008</v>
      </c>
      <c r="G15" s="35">
        <f t="shared" ref="G15:M15" si="3">G8+G11</f>
        <v>6972.3019450399997</v>
      </c>
      <c r="H15" s="35">
        <f t="shared" si="3"/>
        <v>7326.32120975</v>
      </c>
      <c r="I15" s="35">
        <f t="shared" si="3"/>
        <v>8088.1196603599992</v>
      </c>
      <c r="J15" s="21">
        <f t="shared" si="3"/>
        <v>9576.0351165300017</v>
      </c>
      <c r="K15" s="21">
        <f t="shared" si="3"/>
        <v>10690.937638269999</v>
      </c>
      <c r="L15" s="21">
        <f t="shared" si="3"/>
        <v>10745.264449660001</v>
      </c>
      <c r="M15" s="21">
        <f t="shared" si="3"/>
        <v>11995.37108934</v>
      </c>
    </row>
    <row r="16" spans="2:13">
      <c r="B16" s="100" t="s">
        <v>269</v>
      </c>
      <c r="C16" s="66">
        <v>-1348</v>
      </c>
      <c r="D16" s="66">
        <v>-1769</v>
      </c>
      <c r="E16" s="66">
        <v>-2161.4139899499996</v>
      </c>
      <c r="F16" s="66">
        <v>-2631</v>
      </c>
      <c r="G16" s="66">
        <v>-2289</v>
      </c>
      <c r="H16" s="66">
        <v>-2443</v>
      </c>
      <c r="I16" s="66">
        <v>-2832.0825285700002</v>
      </c>
      <c r="J16" s="85">
        <v>-2971</v>
      </c>
      <c r="K16" s="85">
        <v>-3028</v>
      </c>
      <c r="L16" s="85">
        <v>-3217</v>
      </c>
      <c r="M16" s="85">
        <v>-3516.3553563532</v>
      </c>
    </row>
    <row r="17" spans="1:13">
      <c r="B17" s="70" t="s">
        <v>270</v>
      </c>
      <c r="C17" s="35">
        <v>2687.6381211399998</v>
      </c>
      <c r="D17" s="35">
        <v>2618.8683912200004</v>
      </c>
      <c r="E17" s="35">
        <v>2400.6714570700005</v>
      </c>
      <c r="F17" s="35">
        <v>1390.8030478600003</v>
      </c>
      <c r="G17" s="35">
        <v>2027.2115201899996</v>
      </c>
      <c r="H17" s="35">
        <v>1783.4159953600001</v>
      </c>
      <c r="I17" s="35">
        <v>1720.1949205899991</v>
      </c>
      <c r="J17" s="21">
        <v>2302.9730810500014</v>
      </c>
      <c r="K17" s="21">
        <v>3023.0686761099996</v>
      </c>
      <c r="L17" s="21">
        <v>2943.6919057100004</v>
      </c>
      <c r="M17" s="21">
        <v>3045.3311517968</v>
      </c>
    </row>
    <row r="18" spans="1:13">
      <c r="B18" s="67" t="s">
        <v>78</v>
      </c>
      <c r="C18" s="35">
        <v>1738.3132072052035</v>
      </c>
      <c r="D18" s="35">
        <v>1724.8317771607908</v>
      </c>
      <c r="E18" s="35">
        <v>1700.6435450461036</v>
      </c>
      <c r="F18" s="35">
        <v>1663.972324643602</v>
      </c>
      <c r="G18" s="35">
        <v>1563.7359972784971</v>
      </c>
      <c r="H18" s="35">
        <v>1490.4035421286851</v>
      </c>
      <c r="I18" s="35">
        <v>1388.4286868622962</v>
      </c>
      <c r="J18" s="86">
        <v>1279.1514977431566</v>
      </c>
      <c r="K18" s="86">
        <v>1165.8865769387867</v>
      </c>
      <c r="L18" s="86">
        <v>1086.269274610695</v>
      </c>
      <c r="M18" s="86">
        <v>1091.9093644000252</v>
      </c>
    </row>
    <row r="19" spans="1:13">
      <c r="B19" s="68" t="s">
        <v>271</v>
      </c>
      <c r="C19" s="69">
        <v>1.5461184497706753</v>
      </c>
      <c r="D19" s="69">
        <v>1.5183326431583168</v>
      </c>
      <c r="E19" s="69">
        <v>1.411625301529557</v>
      </c>
      <c r="F19" s="69">
        <v>0.8358330407676039</v>
      </c>
      <c r="G19" s="69">
        <v>1.2963898789297736</v>
      </c>
      <c r="H19" s="69">
        <v>1.1965994074415689</v>
      </c>
      <c r="I19" s="69">
        <v>1.2389508635675484</v>
      </c>
      <c r="J19" s="69">
        <v>1.8003911851826795</v>
      </c>
      <c r="K19" s="69">
        <v>2.5929354843826475</v>
      </c>
      <c r="L19" s="69">
        <v>2.7099099408523561</v>
      </c>
      <c r="M19" s="69">
        <v>2.7889962766920013</v>
      </c>
    </row>
    <row r="20" spans="1:13">
      <c r="B20" s="102" t="s">
        <v>272</v>
      </c>
      <c r="C20" s="65">
        <v>-22.438043709999988</v>
      </c>
      <c r="D20" s="65">
        <v>-28.405433130000006</v>
      </c>
      <c r="E20" s="65">
        <v>-22.759570479999979</v>
      </c>
      <c r="F20" s="65">
        <v>-88.000580359999958</v>
      </c>
      <c r="G20" s="65">
        <v>-24.442357160000029</v>
      </c>
      <c r="H20" s="65">
        <v>-75.870849199999952</v>
      </c>
      <c r="I20" s="65">
        <v>-114.65804814000006</v>
      </c>
      <c r="J20" s="87">
        <v>-117.64169312000085</v>
      </c>
      <c r="K20" s="87">
        <v>-53.71112554000085</v>
      </c>
      <c r="L20" s="87">
        <v>-28.961665690000018</v>
      </c>
      <c r="M20" s="87">
        <v>-30.35375496000006</v>
      </c>
    </row>
    <row r="21" spans="1:13">
      <c r="B21" s="70" t="s">
        <v>304</v>
      </c>
      <c r="C21" s="35">
        <v>2665.20007743</v>
      </c>
      <c r="D21" s="35">
        <v>2590.4629580900005</v>
      </c>
      <c r="E21" s="35">
        <v>2377.9118865900004</v>
      </c>
      <c r="F21" s="35">
        <v>1302.8024675000004</v>
      </c>
      <c r="G21" s="35">
        <v>2002.7691630299996</v>
      </c>
      <c r="H21" s="35">
        <v>1707.5451461600001</v>
      </c>
      <c r="I21" s="35">
        <v>1605.536872449999</v>
      </c>
      <c r="J21" s="21">
        <v>2185.3313879300003</v>
      </c>
      <c r="K21" s="21">
        <v>2969.3575505699987</v>
      </c>
      <c r="L21" s="21">
        <v>2914.7302400200006</v>
      </c>
      <c r="M21" s="21">
        <v>3014.9773968367999</v>
      </c>
    </row>
    <row r="22" spans="1:13">
      <c r="B22" s="70" t="s">
        <v>305</v>
      </c>
      <c r="C22" s="71">
        <v>1.5332105091205119</v>
      </c>
      <c r="D22" s="71">
        <v>1.5018641193833446</v>
      </c>
      <c r="E22" s="71">
        <v>1.3982423850763721</v>
      </c>
      <c r="F22" s="71">
        <v>0.78294719702086468</v>
      </c>
      <c r="G22" s="71">
        <v>1.2807591348639344</v>
      </c>
      <c r="H22" s="71">
        <v>1.1456931615454833</v>
      </c>
      <c r="I22" s="71">
        <v>1.1563697060151823</v>
      </c>
      <c r="J22" s="71">
        <v>1.7084226471888926</v>
      </c>
      <c r="K22" s="71">
        <v>2.5468665728758113</v>
      </c>
      <c r="L22" s="71">
        <v>2.6832483511646803</v>
      </c>
      <c r="M22" s="71">
        <v>2.7611974905018317</v>
      </c>
    </row>
    <row r="23" spans="1:13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s="60" customFormat="1">
      <c r="B24" s="57" t="s">
        <v>273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s="59" customFormat="1">
      <c r="A25" s="60"/>
      <c r="B25" s="57" t="s">
        <v>343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s="59" customFormat="1">
      <c r="A26" s="60"/>
      <c r="B26" s="57" t="s">
        <v>274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4" tint="-0.499984740745262"/>
  </sheetPr>
  <dimension ref="B1:BM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7" width="9.1796875" style="2" customWidth="1"/>
    <col min="28" max="64" width="9.1796875" style="73" customWidth="1"/>
    <col min="65" max="16384" width="9.1796875" style="73"/>
  </cols>
  <sheetData>
    <row r="1" spans="2:65" s="2" customFormat="1">
      <c r="P1" s="3"/>
    </row>
    <row r="2" spans="2:65" s="2" customFormat="1">
      <c r="P2" s="3"/>
    </row>
    <row r="3" spans="2:65" s="2" customFormat="1">
      <c r="P3" s="3"/>
    </row>
    <row r="4" spans="2:65" s="2" customFormat="1" ht="20.25" customHeight="1">
      <c r="P4" s="3"/>
    </row>
    <row r="5" spans="2:65" s="2" customFormat="1" ht="2.25" customHeight="1">
      <c r="P5" s="26"/>
    </row>
    <row r="6" spans="2:65" s="4" customFormat="1">
      <c r="B6" s="42" t="s">
        <v>345</v>
      </c>
      <c r="C6" s="56" t="s">
        <v>374</v>
      </c>
      <c r="D6" s="56" t="s">
        <v>373</v>
      </c>
      <c r="E6" s="56" t="s">
        <v>372</v>
      </c>
      <c r="F6" s="56" t="s">
        <v>369</v>
      </c>
      <c r="G6" s="56" t="s">
        <v>368</v>
      </c>
      <c r="H6" s="56" t="s">
        <v>367</v>
      </c>
      <c r="I6" s="56" t="s">
        <v>354</v>
      </c>
      <c r="J6" s="56" t="s">
        <v>344</v>
      </c>
      <c r="K6" s="56" t="s">
        <v>340</v>
      </c>
      <c r="L6" s="56" t="s">
        <v>339</v>
      </c>
      <c r="M6" s="56" t="s">
        <v>337</v>
      </c>
      <c r="N6" s="56" t="s">
        <v>332</v>
      </c>
      <c r="O6" s="56" t="s">
        <v>330</v>
      </c>
      <c r="P6" s="56" t="s">
        <v>314</v>
      </c>
      <c r="Q6" s="32" t="s">
        <v>306</v>
      </c>
      <c r="R6" s="53" t="s">
        <v>299</v>
      </c>
      <c r="S6" s="53" t="s">
        <v>297</v>
      </c>
      <c r="T6" s="53" t="s">
        <v>89</v>
      </c>
      <c r="U6" s="53" t="s">
        <v>90</v>
      </c>
      <c r="V6" s="53" t="s">
        <v>91</v>
      </c>
      <c r="W6" s="53" t="s">
        <v>148</v>
      </c>
      <c r="X6" s="53" t="s">
        <v>92</v>
      </c>
      <c r="Y6" s="53" t="s">
        <v>93</v>
      </c>
      <c r="Z6" s="53" t="s">
        <v>94</v>
      </c>
      <c r="AA6" s="53" t="s">
        <v>149</v>
      </c>
      <c r="AB6" s="53" t="s">
        <v>150</v>
      </c>
      <c r="AC6" s="53" t="s">
        <v>151</v>
      </c>
      <c r="AD6" s="53" t="s">
        <v>152</v>
      </c>
      <c r="AE6" s="53" t="s">
        <v>153</v>
      </c>
      <c r="AF6" s="53" t="s">
        <v>154</v>
      </c>
      <c r="AG6" s="53" t="s">
        <v>155</v>
      </c>
      <c r="AH6" s="53" t="s">
        <v>166</v>
      </c>
      <c r="AI6" s="53" t="s">
        <v>167</v>
      </c>
      <c r="AJ6" s="53" t="s">
        <v>168</v>
      </c>
      <c r="AK6" s="53" t="s">
        <v>169</v>
      </c>
      <c r="AL6" s="53" t="s">
        <v>170</v>
      </c>
      <c r="AM6" s="53" t="s">
        <v>171</v>
      </c>
      <c r="AN6" s="53" t="s">
        <v>172</v>
      </c>
      <c r="AO6" s="53" t="s">
        <v>173</v>
      </c>
      <c r="AP6" s="53" t="s">
        <v>174</v>
      </c>
      <c r="AQ6" s="53" t="s">
        <v>175</v>
      </c>
      <c r="AR6" s="53" t="s">
        <v>176</v>
      </c>
      <c r="AS6" s="53" t="s">
        <v>177</v>
      </c>
      <c r="AT6" s="53" t="s">
        <v>179</v>
      </c>
      <c r="AU6" s="53" t="s">
        <v>180</v>
      </c>
      <c r="AV6" s="53" t="s">
        <v>181</v>
      </c>
      <c r="AW6" s="53" t="s">
        <v>182</v>
      </c>
      <c r="AX6" s="53" t="s">
        <v>183</v>
      </c>
      <c r="AY6" s="53" t="s">
        <v>184</v>
      </c>
      <c r="AZ6" s="53" t="s">
        <v>185</v>
      </c>
      <c r="BA6" s="53" t="s">
        <v>186</v>
      </c>
      <c r="BB6" s="53" t="s">
        <v>187</v>
      </c>
      <c r="BC6" s="53" t="s">
        <v>188</v>
      </c>
      <c r="BD6" s="53" t="s">
        <v>189</v>
      </c>
      <c r="BE6" s="53" t="s">
        <v>190</v>
      </c>
      <c r="BF6" s="53" t="s">
        <v>191</v>
      </c>
      <c r="BG6" s="53" t="s">
        <v>192</v>
      </c>
      <c r="BH6" s="53" t="s">
        <v>193</v>
      </c>
      <c r="BI6" s="53" t="s">
        <v>194</v>
      </c>
      <c r="BJ6" s="53" t="s">
        <v>195</v>
      </c>
      <c r="BK6" s="53" t="s">
        <v>196</v>
      </c>
      <c r="BL6" s="53" t="s">
        <v>197</v>
      </c>
      <c r="BM6" s="53" t="s">
        <v>198</v>
      </c>
    </row>
    <row r="7" spans="2:65" s="4" customFormat="1" ht="5.2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7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</row>
    <row r="8" spans="2:65">
      <c r="B8" s="129" t="s">
        <v>348</v>
      </c>
    </row>
    <row r="9" spans="2:65" s="4" customFormat="1">
      <c r="B9" s="130" t="s">
        <v>276</v>
      </c>
      <c r="C9" s="89">
        <v>24.110221981773499</v>
      </c>
      <c r="D9" s="89">
        <v>36.374356361132861</v>
      </c>
      <c r="E9" s="89">
        <v>62.148852331912849</v>
      </c>
      <c r="F9" s="89">
        <v>32.944074497839182</v>
      </c>
      <c r="G9" s="89">
        <v>43.88040758967994</v>
      </c>
      <c r="H9" s="89">
        <v>43.019930527445162</v>
      </c>
      <c r="I9" s="89">
        <v>43.086638609690219</v>
      </c>
      <c r="J9" s="89">
        <v>66.468608366635166</v>
      </c>
      <c r="K9" s="89">
        <v>136.1468787751464</v>
      </c>
      <c r="L9" s="89">
        <v>-46.105087744037391</v>
      </c>
      <c r="M9" s="89">
        <v>96.806933936667406</v>
      </c>
      <c r="N9" s="89">
        <v>115.29466885999997</v>
      </c>
      <c r="O9" s="89">
        <v>53.716666139999987</v>
      </c>
      <c r="P9" s="89">
        <v>22.983003109999977</v>
      </c>
      <c r="Q9" s="89">
        <v>15.897575900000001</v>
      </c>
      <c r="R9" s="89">
        <v>33.577236630000016</v>
      </c>
      <c r="S9" s="89">
        <v>18.65416089</v>
      </c>
      <c r="T9" s="89">
        <v>13.60269225000002</v>
      </c>
      <c r="U9" s="89">
        <v>12.913744229999999</v>
      </c>
      <c r="V9" s="89">
        <v>8</v>
      </c>
      <c r="W9" s="89">
        <v>7.5186016599995202</v>
      </c>
      <c r="X9" s="89">
        <v>187.78292748778296</v>
      </c>
      <c r="Y9" s="89">
        <v>279.70746514656128</v>
      </c>
      <c r="Z9" s="89">
        <v>451.19836169000473</v>
      </c>
      <c r="AA9" s="89">
        <v>377.5093646200026</v>
      </c>
      <c r="AB9" s="89">
        <v>206.87500370000035</v>
      </c>
      <c r="AC9" s="89">
        <v>164</v>
      </c>
      <c r="AD9" s="89">
        <v>364.03652388000245</v>
      </c>
      <c r="AE9" s="89">
        <v>136</v>
      </c>
      <c r="AF9" s="89">
        <v>157</v>
      </c>
      <c r="AG9" s="89">
        <v>87</v>
      </c>
      <c r="AH9" s="89">
        <v>209</v>
      </c>
      <c r="AI9" s="89">
        <v>219</v>
      </c>
      <c r="AJ9" s="89">
        <v>127</v>
      </c>
      <c r="AK9" s="89">
        <v>28</v>
      </c>
      <c r="AL9" s="89">
        <v>171</v>
      </c>
      <c r="AM9" s="89">
        <v>107</v>
      </c>
      <c r="AN9" s="89">
        <v>93</v>
      </c>
      <c r="AO9" s="89">
        <v>103</v>
      </c>
      <c r="AP9" s="89">
        <v>131</v>
      </c>
      <c r="AQ9" s="89">
        <v>158</v>
      </c>
      <c r="AR9" s="89">
        <v>122</v>
      </c>
      <c r="AS9" s="89">
        <v>136</v>
      </c>
      <c r="AT9" s="89">
        <v>243</v>
      </c>
      <c r="AU9" s="89">
        <v>132</v>
      </c>
      <c r="AV9" s="89">
        <v>114</v>
      </c>
      <c r="AW9" s="89">
        <v>107</v>
      </c>
      <c r="AX9" s="89">
        <v>215</v>
      </c>
      <c r="AY9" s="89">
        <v>169</v>
      </c>
      <c r="AZ9" s="89">
        <v>201</v>
      </c>
      <c r="BA9" s="89">
        <v>200</v>
      </c>
      <c r="BB9" s="89">
        <v>344</v>
      </c>
      <c r="BC9" s="89">
        <v>127</v>
      </c>
      <c r="BD9" s="89">
        <v>155</v>
      </c>
      <c r="BE9" s="89">
        <v>63</v>
      </c>
      <c r="BF9" s="89">
        <v>55</v>
      </c>
      <c r="BG9" s="89">
        <v>36</v>
      </c>
      <c r="BH9" s="89">
        <v>23</v>
      </c>
      <c r="BI9" s="89">
        <v>78.900000000000006</v>
      </c>
      <c r="BJ9" s="89">
        <v>143.80000000000001</v>
      </c>
      <c r="BK9" s="89">
        <v>93.7</v>
      </c>
      <c r="BL9" s="89">
        <v>46.7</v>
      </c>
      <c r="BM9" s="89">
        <v>30.8</v>
      </c>
    </row>
    <row r="10" spans="2:65" s="4" customFormat="1">
      <c r="B10" s="130" t="s">
        <v>277</v>
      </c>
      <c r="C10" s="89">
        <v>66.526904793235545</v>
      </c>
      <c r="D10" s="89">
        <v>50.992821501829098</v>
      </c>
      <c r="E10" s="89">
        <v>46.913234344120184</v>
      </c>
      <c r="F10" s="89">
        <v>44.028647941913668</v>
      </c>
      <c r="G10" s="89">
        <v>76.048198062273613</v>
      </c>
      <c r="H10" s="89">
        <v>63.42523556314584</v>
      </c>
      <c r="I10" s="89">
        <v>39.561719901620421</v>
      </c>
      <c r="J10" s="89">
        <v>58.833528552907168</v>
      </c>
      <c r="K10" s="89">
        <v>52.609008751128776</v>
      </c>
      <c r="L10" s="89">
        <v>65.216375169457024</v>
      </c>
      <c r="M10" s="89">
        <v>84.029478782131022</v>
      </c>
      <c r="N10" s="89">
        <v>106.5161288</v>
      </c>
      <c r="O10" s="89">
        <v>173.11517712999944</v>
      </c>
      <c r="P10" s="89">
        <v>111.78261341000004</v>
      </c>
      <c r="Q10" s="89">
        <v>67.360143319999992</v>
      </c>
      <c r="R10" s="89">
        <v>98.651246889999783</v>
      </c>
      <c r="S10" s="89">
        <v>71.500837200406821</v>
      </c>
      <c r="T10" s="89">
        <v>80.790975160480556</v>
      </c>
      <c r="U10" s="89">
        <v>92.320406659999946</v>
      </c>
      <c r="V10" s="89">
        <v>96</v>
      </c>
      <c r="W10" s="89">
        <v>67.308325779999862</v>
      </c>
      <c r="X10" s="89">
        <v>137.09606842751728</v>
      </c>
      <c r="Y10" s="89">
        <v>135.18522274953543</v>
      </c>
      <c r="Z10" s="89">
        <v>263.55048324762561</v>
      </c>
      <c r="AA10" s="89">
        <v>175.22419383197652</v>
      </c>
      <c r="AB10" s="89">
        <v>148.45315961687638</v>
      </c>
      <c r="AC10" s="89">
        <v>102</v>
      </c>
      <c r="AD10" s="89">
        <v>212.46814264274718</v>
      </c>
      <c r="AE10" s="89">
        <v>258</v>
      </c>
      <c r="AF10" s="89">
        <v>101</v>
      </c>
      <c r="AG10" s="89">
        <v>78</v>
      </c>
      <c r="AH10" s="89">
        <v>135</v>
      </c>
      <c r="AI10" s="89">
        <v>131</v>
      </c>
      <c r="AJ10" s="89">
        <v>103</v>
      </c>
      <c r="AK10" s="89">
        <v>74</v>
      </c>
      <c r="AL10" s="89">
        <v>103</v>
      </c>
      <c r="AM10" s="89">
        <v>154</v>
      </c>
      <c r="AN10" s="89">
        <v>171</v>
      </c>
      <c r="AO10" s="89">
        <v>134</v>
      </c>
      <c r="AP10" s="89">
        <v>147</v>
      </c>
      <c r="AQ10" s="89">
        <v>155</v>
      </c>
      <c r="AR10" s="89">
        <v>169</v>
      </c>
      <c r="AS10" s="89">
        <v>125</v>
      </c>
      <c r="AT10" s="89">
        <v>142</v>
      </c>
      <c r="AU10" s="89">
        <v>88</v>
      </c>
      <c r="AV10" s="89">
        <v>60</v>
      </c>
      <c r="AW10" s="89">
        <v>70</v>
      </c>
      <c r="AX10" s="89">
        <v>118</v>
      </c>
      <c r="AY10" s="89">
        <v>120</v>
      </c>
      <c r="AZ10" s="89">
        <v>118</v>
      </c>
      <c r="BA10" s="89">
        <v>121</v>
      </c>
      <c r="BB10" s="89">
        <v>69</v>
      </c>
      <c r="BC10" s="89">
        <v>166</v>
      </c>
      <c r="BD10" s="89">
        <v>107</v>
      </c>
      <c r="BE10" s="89">
        <v>52</v>
      </c>
      <c r="BF10" s="89">
        <v>164</v>
      </c>
      <c r="BG10" s="89">
        <v>217</v>
      </c>
      <c r="BH10" s="89">
        <v>97</v>
      </c>
      <c r="BI10" s="89">
        <v>136.1</v>
      </c>
      <c r="BJ10" s="89">
        <v>186.5</v>
      </c>
      <c r="BK10" s="89">
        <v>110.6</v>
      </c>
      <c r="BL10" s="89">
        <v>84.2</v>
      </c>
      <c r="BM10" s="89">
        <v>92.4</v>
      </c>
    </row>
    <row r="11" spans="2:65" s="4" customFormat="1">
      <c r="B11" s="130" t="s">
        <v>278</v>
      </c>
      <c r="C11" s="89">
        <v>68.812804874990931</v>
      </c>
      <c r="D11" s="89">
        <v>76.995811907038075</v>
      </c>
      <c r="E11" s="89">
        <v>83.612785023966453</v>
      </c>
      <c r="F11" s="89">
        <v>100.78820982649268</v>
      </c>
      <c r="G11" s="89">
        <v>77.057127028046466</v>
      </c>
      <c r="H11" s="89">
        <v>64.972034869408787</v>
      </c>
      <c r="I11" s="89">
        <v>73.885529958689048</v>
      </c>
      <c r="J11" s="89">
        <v>80.423001400457608</v>
      </c>
      <c r="K11" s="89">
        <v>95.041123423725011</v>
      </c>
      <c r="L11" s="89">
        <v>81.389666884581573</v>
      </c>
      <c r="M11" s="89">
        <v>82.111161261200934</v>
      </c>
      <c r="N11" s="89">
        <v>97.023420519988761</v>
      </c>
      <c r="O11" s="89">
        <v>104.42972239000029</v>
      </c>
      <c r="P11" s="89">
        <v>94.52244953000141</v>
      </c>
      <c r="Q11" s="89">
        <v>155.62817207999603</v>
      </c>
      <c r="R11" s="90">
        <v>22.029311020013964</v>
      </c>
      <c r="S11" s="90">
        <v>105.52899813958787</v>
      </c>
      <c r="T11" s="90">
        <v>94.571205469514112</v>
      </c>
      <c r="U11" s="90">
        <v>85.692257380000612</v>
      </c>
      <c r="V11" s="90">
        <v>92</v>
      </c>
      <c r="W11" s="90">
        <v>103.80046304273259</v>
      </c>
      <c r="X11" s="90">
        <v>138.63024946897065</v>
      </c>
      <c r="Y11" s="90">
        <v>176.41094925122951</v>
      </c>
      <c r="Z11" s="90">
        <v>118.6775224695871</v>
      </c>
      <c r="AA11" s="90">
        <v>126.4203922232176</v>
      </c>
      <c r="AB11" s="90">
        <v>154.75804517679703</v>
      </c>
      <c r="AC11" s="90">
        <v>197</v>
      </c>
      <c r="AD11" s="90">
        <v>21.196836502338584</v>
      </c>
      <c r="AE11" s="90">
        <v>93</v>
      </c>
      <c r="AF11" s="90">
        <v>72</v>
      </c>
      <c r="AG11" s="90">
        <v>164.8</v>
      </c>
      <c r="AH11" s="90">
        <v>10</v>
      </c>
      <c r="AI11" s="90">
        <v>96</v>
      </c>
      <c r="AJ11" s="90">
        <v>56</v>
      </c>
      <c r="AK11" s="90">
        <v>167</v>
      </c>
      <c r="AL11" s="90">
        <v>112</v>
      </c>
      <c r="AM11" s="90">
        <v>78</v>
      </c>
      <c r="AN11" s="90">
        <v>-62</v>
      </c>
      <c r="AO11" s="90">
        <v>82</v>
      </c>
      <c r="AP11" s="90">
        <v>67</v>
      </c>
      <c r="AQ11" s="90">
        <v>197</v>
      </c>
      <c r="AR11" s="90">
        <v>180</v>
      </c>
      <c r="AS11" s="90">
        <v>255</v>
      </c>
      <c r="AT11" s="90">
        <v>391</v>
      </c>
      <c r="AU11" s="90">
        <v>312</v>
      </c>
      <c r="AV11" s="90">
        <v>137</v>
      </c>
      <c r="AW11" s="90">
        <v>98</v>
      </c>
      <c r="AX11" s="90">
        <v>220</v>
      </c>
      <c r="AY11" s="90">
        <v>181</v>
      </c>
      <c r="AZ11" s="90">
        <v>200</v>
      </c>
      <c r="BA11" s="90">
        <v>-13</v>
      </c>
      <c r="BB11" s="90">
        <v>-5</v>
      </c>
      <c r="BC11" s="90">
        <v>112</v>
      </c>
      <c r="BD11" s="90">
        <v>130</v>
      </c>
      <c r="BE11" s="90">
        <v>75</v>
      </c>
      <c r="BF11" s="90">
        <v>213</v>
      </c>
      <c r="BG11" s="90">
        <v>73</v>
      </c>
      <c r="BH11" s="90">
        <v>85</v>
      </c>
      <c r="BI11" s="90">
        <v>48.2</v>
      </c>
      <c r="BJ11" s="90">
        <v>178.4</v>
      </c>
      <c r="BK11" s="90">
        <v>88.7</v>
      </c>
      <c r="BL11" s="90">
        <v>51.5</v>
      </c>
      <c r="BM11" s="90">
        <v>83.9</v>
      </c>
    </row>
    <row r="12" spans="2:65" s="4" customFormat="1">
      <c r="B12" s="131" t="s">
        <v>347</v>
      </c>
      <c r="C12" s="91">
        <f t="shared" ref="C12:I12" si="0">SUM(C9:C11)</f>
        <v>159.44993165</v>
      </c>
      <c r="D12" s="91">
        <f t="shared" si="0"/>
        <v>164.36298977000004</v>
      </c>
      <c r="E12" s="91">
        <f t="shared" si="0"/>
        <v>192.67487169999947</v>
      </c>
      <c r="F12" s="91">
        <f t="shared" si="0"/>
        <v>177.76093226624553</v>
      </c>
      <c r="G12" s="91">
        <f t="shared" si="0"/>
        <v>196.98573268000001</v>
      </c>
      <c r="H12" s="91">
        <f t="shared" si="0"/>
        <v>171.41720095999978</v>
      </c>
      <c r="I12" s="91">
        <f t="shared" si="0"/>
        <v>156.53388846999968</v>
      </c>
      <c r="J12" s="91">
        <f t="shared" ref="J12" si="1">SUM(J9:J11)</f>
        <v>205.72513831999993</v>
      </c>
      <c r="K12" s="91">
        <f t="shared" ref="K12:BM12" si="2">SUM(K9:K11)</f>
        <v>283.79701095000019</v>
      </c>
      <c r="L12" s="91">
        <f t="shared" si="2"/>
        <v>100.50095431000121</v>
      </c>
      <c r="M12" s="91">
        <f t="shared" si="2"/>
        <v>262.94757397999939</v>
      </c>
      <c r="N12" s="91">
        <f t="shared" si="2"/>
        <v>318.83421817998874</v>
      </c>
      <c r="O12" s="91">
        <f t="shared" si="2"/>
        <v>331.26156565999969</v>
      </c>
      <c r="P12" s="91">
        <f t="shared" si="2"/>
        <v>229.28806605000142</v>
      </c>
      <c r="Q12" s="91">
        <f t="shared" si="2"/>
        <v>238.88589129999605</v>
      </c>
      <c r="R12" s="91">
        <f t="shared" si="2"/>
        <v>154.25779454001378</v>
      </c>
      <c r="S12" s="91">
        <f t="shared" si="2"/>
        <v>195.6839962299947</v>
      </c>
      <c r="T12" s="91">
        <f t="shared" si="2"/>
        <v>188.96487287999469</v>
      </c>
      <c r="U12" s="91">
        <f t="shared" si="2"/>
        <v>190.92640827000054</v>
      </c>
      <c r="V12" s="91">
        <f t="shared" si="2"/>
        <v>196</v>
      </c>
      <c r="W12" s="91">
        <f t="shared" si="2"/>
        <v>178.62739048273198</v>
      </c>
      <c r="X12" s="91">
        <f t="shared" si="2"/>
        <v>463.50924538427091</v>
      </c>
      <c r="Y12" s="91">
        <f t="shared" si="2"/>
        <v>591.3036371473263</v>
      </c>
      <c r="Z12" s="91">
        <f t="shared" si="2"/>
        <v>833.42636740721741</v>
      </c>
      <c r="AA12" s="91">
        <f t="shared" si="2"/>
        <v>679.15395067519671</v>
      </c>
      <c r="AB12" s="91">
        <f t="shared" si="2"/>
        <v>510.08620849367378</v>
      </c>
      <c r="AC12" s="91">
        <f t="shared" si="2"/>
        <v>463</v>
      </c>
      <c r="AD12" s="91">
        <f t="shared" si="2"/>
        <v>597.70150302508819</v>
      </c>
      <c r="AE12" s="91">
        <f t="shared" si="2"/>
        <v>487</v>
      </c>
      <c r="AF12" s="91">
        <f t="shared" si="2"/>
        <v>330</v>
      </c>
      <c r="AG12" s="91">
        <f t="shared" si="2"/>
        <v>329.8</v>
      </c>
      <c r="AH12" s="91">
        <f t="shared" si="2"/>
        <v>354</v>
      </c>
      <c r="AI12" s="91">
        <f t="shared" si="2"/>
        <v>446</v>
      </c>
      <c r="AJ12" s="91">
        <f t="shared" si="2"/>
        <v>286</v>
      </c>
      <c r="AK12" s="91">
        <f t="shared" si="2"/>
        <v>269</v>
      </c>
      <c r="AL12" s="91">
        <f t="shared" si="2"/>
        <v>386</v>
      </c>
      <c r="AM12" s="91">
        <f t="shared" si="2"/>
        <v>339</v>
      </c>
      <c r="AN12" s="91">
        <f t="shared" si="2"/>
        <v>202</v>
      </c>
      <c r="AO12" s="91">
        <f t="shared" si="2"/>
        <v>319</v>
      </c>
      <c r="AP12" s="91">
        <f t="shared" si="2"/>
        <v>345</v>
      </c>
      <c r="AQ12" s="91">
        <f t="shared" si="2"/>
        <v>510</v>
      </c>
      <c r="AR12" s="91">
        <f t="shared" si="2"/>
        <v>471</v>
      </c>
      <c r="AS12" s="91">
        <f t="shared" si="2"/>
        <v>516</v>
      </c>
      <c r="AT12" s="91">
        <f t="shared" si="2"/>
        <v>776</v>
      </c>
      <c r="AU12" s="91">
        <f t="shared" si="2"/>
        <v>532</v>
      </c>
      <c r="AV12" s="91">
        <f t="shared" si="2"/>
        <v>311</v>
      </c>
      <c r="AW12" s="91">
        <f t="shared" si="2"/>
        <v>275</v>
      </c>
      <c r="AX12" s="91">
        <f t="shared" si="2"/>
        <v>553</v>
      </c>
      <c r="AY12" s="91">
        <f t="shared" si="2"/>
        <v>470</v>
      </c>
      <c r="AZ12" s="91">
        <f t="shared" si="2"/>
        <v>519</v>
      </c>
      <c r="BA12" s="91">
        <f t="shared" si="2"/>
        <v>308</v>
      </c>
      <c r="BB12" s="91">
        <f t="shared" si="2"/>
        <v>408</v>
      </c>
      <c r="BC12" s="91">
        <f t="shared" si="2"/>
        <v>405</v>
      </c>
      <c r="BD12" s="91">
        <f t="shared" si="2"/>
        <v>392</v>
      </c>
      <c r="BE12" s="91">
        <f t="shared" si="2"/>
        <v>190</v>
      </c>
      <c r="BF12" s="91">
        <f t="shared" si="2"/>
        <v>432</v>
      </c>
      <c r="BG12" s="91">
        <f t="shared" si="2"/>
        <v>326</v>
      </c>
      <c r="BH12" s="91">
        <f t="shared" si="2"/>
        <v>205</v>
      </c>
      <c r="BI12" s="91">
        <f t="shared" si="2"/>
        <v>263.2</v>
      </c>
      <c r="BJ12" s="91">
        <f t="shared" si="2"/>
        <v>508.70000000000005</v>
      </c>
      <c r="BK12" s="91">
        <f t="shared" si="2"/>
        <v>293</v>
      </c>
      <c r="BL12" s="91">
        <f t="shared" si="2"/>
        <v>182.4</v>
      </c>
      <c r="BM12" s="91">
        <f t="shared" si="2"/>
        <v>207.10000000000002</v>
      </c>
    </row>
    <row r="13" spans="2:65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5"/>
      <c r="Q13" s="8"/>
      <c r="R13" s="8"/>
      <c r="S13" s="8"/>
      <c r="T13" s="51"/>
      <c r="U13" s="51"/>
      <c r="V13" s="51"/>
    </row>
    <row r="14" spans="2:65" s="60" customFormat="1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8"/>
      <c r="Q14" s="57"/>
      <c r="R14" s="8"/>
      <c r="S14" s="8"/>
      <c r="T14" s="51"/>
      <c r="U14" s="51"/>
      <c r="V14" s="51"/>
    </row>
    <row r="15" spans="2:65">
      <c r="B15" s="129" t="s">
        <v>349</v>
      </c>
    </row>
    <row r="16" spans="2:65">
      <c r="B16" s="130" t="s">
        <v>276</v>
      </c>
      <c r="C16" s="89">
        <v>10.756629701773502</v>
      </c>
      <c r="D16" s="89">
        <v>31.28308563113286</v>
      </c>
      <c r="E16" s="89">
        <v>61.24257933191285</v>
      </c>
      <c r="F16" s="89">
        <v>32.944074497839182</v>
      </c>
      <c r="G16" s="89">
        <v>28.980407589679942</v>
      </c>
      <c r="H16" s="89">
        <v>29.246749647445164</v>
      </c>
      <c r="I16" s="89">
        <v>43.086638609690219</v>
      </c>
      <c r="J16" s="89">
        <v>24.768608366635164</v>
      </c>
      <c r="K16" s="89">
        <v>72.046878775146411</v>
      </c>
      <c r="L16" s="89">
        <v>-9.0050877440373895</v>
      </c>
      <c r="M16" s="89">
        <v>38.906933936667407</v>
      </c>
      <c r="N16" s="89">
        <v>85.794668859999973</v>
      </c>
      <c r="O16" s="89">
        <v>46.816666139999988</v>
      </c>
      <c r="P16" s="89">
        <v>0.88300310999997578</v>
      </c>
      <c r="Q16" s="89">
        <v>12.397575900000001</v>
      </c>
    </row>
    <row r="17" spans="2:17">
      <c r="B17" s="130" t="s">
        <v>277</v>
      </c>
      <c r="C17" s="89">
        <v>66.526904793235545</v>
      </c>
      <c r="D17" s="89">
        <v>50.992821501829098</v>
      </c>
      <c r="E17" s="89">
        <v>46.913234344120184</v>
      </c>
      <c r="F17" s="89">
        <v>44.028647941913668</v>
      </c>
      <c r="G17" s="89">
        <v>76.048198062273613</v>
      </c>
      <c r="H17" s="89">
        <v>63.42523556314584</v>
      </c>
      <c r="I17" s="89">
        <v>39.561719901620421</v>
      </c>
      <c r="J17" s="89">
        <f t="shared" ref="J17:Q18" si="3">J10</f>
        <v>58.833528552907168</v>
      </c>
      <c r="K17" s="89">
        <f t="shared" si="3"/>
        <v>52.609008751128776</v>
      </c>
      <c r="L17" s="89">
        <f t="shared" si="3"/>
        <v>65.216375169457024</v>
      </c>
      <c r="M17" s="89">
        <f t="shared" si="3"/>
        <v>84.029478782131022</v>
      </c>
      <c r="N17" s="89">
        <f t="shared" si="3"/>
        <v>106.5161288</v>
      </c>
      <c r="O17" s="89">
        <f t="shared" si="3"/>
        <v>173.11517712999944</v>
      </c>
      <c r="P17" s="89">
        <f t="shared" si="3"/>
        <v>111.78261341000004</v>
      </c>
      <c r="Q17" s="89">
        <f t="shared" si="3"/>
        <v>67.360143319999992</v>
      </c>
    </row>
    <row r="18" spans="2:17">
      <c r="B18" s="130" t="s">
        <v>278</v>
      </c>
      <c r="C18" s="89">
        <v>68.812804874990931</v>
      </c>
      <c r="D18" s="89">
        <v>76.995811907038075</v>
      </c>
      <c r="E18" s="89">
        <v>83.612785023966453</v>
      </c>
      <c r="F18" s="89">
        <v>100.78820982649268</v>
      </c>
      <c r="G18" s="89">
        <v>77.057127028046466</v>
      </c>
      <c r="H18" s="89">
        <v>64.972034869408787</v>
      </c>
      <c r="I18" s="89">
        <v>73.885529958689048</v>
      </c>
      <c r="J18" s="89">
        <f t="shared" si="3"/>
        <v>80.423001400457608</v>
      </c>
      <c r="K18" s="89">
        <f t="shared" si="3"/>
        <v>95.041123423725011</v>
      </c>
      <c r="L18" s="89">
        <f t="shared" si="3"/>
        <v>81.389666884581573</v>
      </c>
      <c r="M18" s="89">
        <f t="shared" si="3"/>
        <v>82.111161261200934</v>
      </c>
      <c r="N18" s="89">
        <f t="shared" si="3"/>
        <v>97.023420519988761</v>
      </c>
      <c r="O18" s="89">
        <f t="shared" si="3"/>
        <v>104.42972239000029</v>
      </c>
      <c r="P18" s="89">
        <f t="shared" si="3"/>
        <v>94.52244953000141</v>
      </c>
      <c r="Q18" s="89">
        <f t="shared" si="3"/>
        <v>155.62817207999603</v>
      </c>
    </row>
    <row r="19" spans="2:17">
      <c r="B19" s="131" t="s">
        <v>347</v>
      </c>
      <c r="C19" s="91">
        <f t="shared" ref="C19:I19" si="4">SUM(C16:C18)</f>
        <v>146.09633936999998</v>
      </c>
      <c r="D19" s="91">
        <f t="shared" si="4"/>
        <v>159.27171904000005</v>
      </c>
      <c r="E19" s="91">
        <f t="shared" si="4"/>
        <v>191.76859869999947</v>
      </c>
      <c r="F19" s="91">
        <f t="shared" si="4"/>
        <v>177.76093226624553</v>
      </c>
      <c r="G19" s="91">
        <f t="shared" si="4"/>
        <v>182.08573268000004</v>
      </c>
      <c r="H19" s="91">
        <f t="shared" si="4"/>
        <v>157.64402007999979</v>
      </c>
      <c r="I19" s="91">
        <f t="shared" si="4"/>
        <v>156.53388846999968</v>
      </c>
      <c r="J19" s="91">
        <f t="shared" ref="J19" si="5">SUM(J16:J18)</f>
        <v>164.02513831999994</v>
      </c>
      <c r="K19" s="91">
        <f t="shared" ref="K19:Q19" si="6">SUM(K16:K18)</f>
        <v>219.69701095000022</v>
      </c>
      <c r="L19" s="91">
        <f t="shared" si="6"/>
        <v>137.60095431000121</v>
      </c>
      <c r="M19" s="91">
        <f t="shared" si="6"/>
        <v>205.04757397999936</v>
      </c>
      <c r="N19" s="91">
        <f t="shared" si="6"/>
        <v>289.33421817998874</v>
      </c>
      <c r="O19" s="91">
        <f t="shared" si="6"/>
        <v>324.36156565999971</v>
      </c>
      <c r="P19" s="91">
        <f t="shared" si="6"/>
        <v>207.18806605000142</v>
      </c>
      <c r="Q19" s="91">
        <f t="shared" si="6"/>
        <v>235.38589129999605</v>
      </c>
    </row>
    <row r="20" spans="2:17">
      <c r="P20" s="19"/>
    </row>
    <row r="21" spans="2:17" ht="21">
      <c r="B21" s="57" t="s">
        <v>346</v>
      </c>
      <c r="C21" s="57"/>
      <c r="D21" s="57"/>
      <c r="E21" s="57"/>
      <c r="F21" s="57"/>
      <c r="G21" s="57"/>
      <c r="H21" s="57"/>
      <c r="P21" s="17"/>
    </row>
    <row r="22" spans="2:17">
      <c r="P22" s="17"/>
    </row>
    <row r="23" spans="2:17">
      <c r="P23" s="17"/>
    </row>
    <row r="24" spans="2:17">
      <c r="B24" s="73"/>
      <c r="C24" s="73"/>
      <c r="D24" s="73"/>
      <c r="E24" s="73"/>
      <c r="F24" s="73"/>
      <c r="G24" s="73"/>
      <c r="H24" s="73"/>
      <c r="P24" s="19"/>
    </row>
    <row r="25" spans="2:17">
      <c r="P25" s="19"/>
    </row>
    <row r="26" spans="2:17">
      <c r="P26" s="17"/>
    </row>
    <row r="27" spans="2:17">
      <c r="P27" s="17"/>
    </row>
    <row r="28" spans="2:17">
      <c r="P28" s="17"/>
    </row>
    <row r="29" spans="2:17">
      <c r="P29" s="17"/>
    </row>
    <row r="30" spans="2:17">
      <c r="P30" s="17"/>
    </row>
    <row r="31" spans="2:17">
      <c r="P31" s="17"/>
    </row>
    <row r="32" spans="2:17">
      <c r="P32" s="19"/>
    </row>
    <row r="33" spans="16:16">
      <c r="P33" s="19"/>
    </row>
    <row r="34" spans="16:16">
      <c r="P34" s="19"/>
    </row>
    <row r="35" spans="16:16">
      <c r="P35" s="19"/>
    </row>
    <row r="36" spans="16:16">
      <c r="P36" s="19"/>
    </row>
    <row r="37" spans="16:16">
      <c r="P37" s="17"/>
    </row>
    <row r="38" spans="16:16">
      <c r="P38" s="19"/>
    </row>
    <row r="39" spans="16:16">
      <c r="P39" s="17"/>
    </row>
    <row r="40" spans="16:16">
      <c r="P40" s="17"/>
    </row>
    <row r="41" spans="16:16">
      <c r="P41" s="17"/>
    </row>
    <row r="42" spans="16:16">
      <c r="P42" s="19"/>
    </row>
    <row r="43" spans="16:16">
      <c r="P43" s="17"/>
    </row>
    <row r="44" spans="16:16">
      <c r="P44" s="17"/>
    </row>
    <row r="45" spans="16:16">
      <c r="P45" s="17"/>
    </row>
    <row r="46" spans="16:16">
      <c r="P46" s="17"/>
    </row>
    <row r="47" spans="16:16">
      <c r="P47" s="17"/>
    </row>
    <row r="48" spans="16:16">
      <c r="P48" s="17"/>
    </row>
    <row r="49" spans="16:16">
      <c r="P49" s="17"/>
    </row>
    <row r="50" spans="16:16">
      <c r="P50" s="8"/>
    </row>
    <row r="51" spans="16:16">
      <c r="P51" s="57"/>
    </row>
    <row r="52" spans="16:16">
      <c r="P52" s="57"/>
    </row>
    <row r="53" spans="16:16">
      <c r="P53" s="57"/>
    </row>
    <row r="54" spans="16:16">
      <c r="P54" s="57"/>
    </row>
    <row r="55" spans="16:16">
      <c r="P55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theme="4" tint="-0.499984740745262"/>
  </sheetPr>
  <dimension ref="A1:Y70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15" width="9.1796875" style="4" customWidth="1"/>
    <col min="16" max="16" width="9.1796875" style="2" customWidth="1"/>
    <col min="17" max="25" width="9.1796875" style="4" customWidth="1"/>
    <col min="26" max="16384" width="9.1796875" style="4"/>
  </cols>
  <sheetData>
    <row r="1" spans="1:25">
      <c r="P1" s="3"/>
    </row>
    <row r="2" spans="1:25">
      <c r="P2" s="3"/>
    </row>
    <row r="3" spans="1:25">
      <c r="P3" s="3"/>
    </row>
    <row r="4" spans="1:25" ht="20.25" customHeight="1">
      <c r="P4" s="3"/>
    </row>
    <row r="5" spans="1:25" ht="2.25" customHeight="1">
      <c r="P5" s="26"/>
    </row>
    <row r="6" spans="1:25">
      <c r="B6" s="42" t="s">
        <v>284</v>
      </c>
      <c r="C6" s="56" t="s">
        <v>374</v>
      </c>
      <c r="D6" s="56" t="s">
        <v>373</v>
      </c>
      <c r="E6" s="56" t="s">
        <v>372</v>
      </c>
      <c r="F6" s="56" t="s">
        <v>369</v>
      </c>
      <c r="G6" s="56" t="s">
        <v>368</v>
      </c>
      <c r="H6" s="56" t="s">
        <v>367</v>
      </c>
      <c r="I6" s="56" t="s">
        <v>354</v>
      </c>
      <c r="J6" s="56" t="s">
        <v>344</v>
      </c>
      <c r="K6" s="56" t="s">
        <v>340</v>
      </c>
      <c r="L6" s="56" t="s">
        <v>339</v>
      </c>
      <c r="M6" s="56" t="s">
        <v>337</v>
      </c>
      <c r="N6" s="56" t="s">
        <v>332</v>
      </c>
      <c r="O6" s="56" t="s">
        <v>330</v>
      </c>
      <c r="P6" s="56" t="s">
        <v>314</v>
      </c>
      <c r="Q6" s="32" t="s">
        <v>306</v>
      </c>
      <c r="R6" s="53" t="s">
        <v>299</v>
      </c>
      <c r="S6" s="53" t="s">
        <v>297</v>
      </c>
      <c r="T6" s="53" t="s">
        <v>89</v>
      </c>
      <c r="U6" s="53" t="s">
        <v>90</v>
      </c>
      <c r="V6" s="53" t="s">
        <v>91</v>
      </c>
      <c r="W6" s="53" t="s">
        <v>148</v>
      </c>
      <c r="X6" s="53" t="s">
        <v>92</v>
      </c>
      <c r="Y6" s="53" t="s">
        <v>93</v>
      </c>
    </row>
    <row r="7" spans="1:25" ht="5.1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107"/>
      <c r="Q7" s="17"/>
      <c r="R7" s="43"/>
      <c r="S7" s="43"/>
      <c r="T7" s="43"/>
      <c r="U7" s="43"/>
      <c r="V7" s="43"/>
      <c r="W7" s="43"/>
      <c r="X7" s="43"/>
      <c r="Y7" s="43"/>
    </row>
    <row r="8" spans="1:25" ht="15" customHeight="1">
      <c r="A8" s="74"/>
      <c r="B8" s="74" t="s">
        <v>351</v>
      </c>
      <c r="C8" s="132">
        <f t="shared" ref="C8:I8" si="0">SUM(C9:C16,C19:C20)</f>
        <v>731</v>
      </c>
      <c r="D8" s="132">
        <f t="shared" si="0"/>
        <v>733</v>
      </c>
      <c r="E8" s="132">
        <f t="shared" si="0"/>
        <v>734</v>
      </c>
      <c r="F8" s="132">
        <f t="shared" si="0"/>
        <v>726</v>
      </c>
      <c r="G8" s="132">
        <f t="shared" si="0"/>
        <v>703</v>
      </c>
      <c r="H8" s="132">
        <f t="shared" si="0"/>
        <v>701</v>
      </c>
      <c r="I8" s="132">
        <f t="shared" si="0"/>
        <v>769</v>
      </c>
      <c r="J8" s="132">
        <f>SUM(J9:J16)+J19</f>
        <v>767</v>
      </c>
      <c r="K8" s="132">
        <f>SUM(K9:K16)+K19</f>
        <v>766</v>
      </c>
      <c r="L8" s="132">
        <v>748</v>
      </c>
      <c r="M8" s="132">
        <v>730</v>
      </c>
      <c r="N8" s="132">
        <v>735</v>
      </c>
      <c r="O8" s="132">
        <v>699</v>
      </c>
      <c r="P8" s="132">
        <v>694</v>
      </c>
      <c r="Q8" s="132">
        <v>701</v>
      </c>
      <c r="R8" s="132">
        <v>809</v>
      </c>
      <c r="S8" s="132">
        <v>873</v>
      </c>
      <c r="T8" s="132">
        <v>871</v>
      </c>
      <c r="U8" s="132">
        <v>874</v>
      </c>
      <c r="V8" s="132">
        <v>873</v>
      </c>
      <c r="W8" s="132">
        <v>1054</v>
      </c>
      <c r="X8" s="132">
        <v>1070</v>
      </c>
      <c r="Y8" s="132">
        <v>1072</v>
      </c>
    </row>
    <row r="9" spans="1:25">
      <c r="B9" s="75" t="s">
        <v>79</v>
      </c>
      <c r="C9" s="75">
        <v>187</v>
      </c>
      <c r="D9" s="75">
        <v>189</v>
      </c>
      <c r="E9" s="75">
        <v>190</v>
      </c>
      <c r="F9" s="75">
        <v>190</v>
      </c>
      <c r="G9" s="75">
        <v>193</v>
      </c>
      <c r="H9" s="75">
        <v>194</v>
      </c>
      <c r="I9" s="75">
        <v>193</v>
      </c>
      <c r="J9" s="75">
        <v>194</v>
      </c>
      <c r="K9" s="75">
        <v>197</v>
      </c>
      <c r="L9" s="75">
        <v>195</v>
      </c>
      <c r="M9" s="75">
        <v>195</v>
      </c>
      <c r="N9" s="75">
        <v>194</v>
      </c>
      <c r="O9" s="34">
        <v>190</v>
      </c>
      <c r="P9" s="75">
        <v>179</v>
      </c>
      <c r="Q9" s="75">
        <v>181</v>
      </c>
      <c r="R9" s="75">
        <v>181</v>
      </c>
      <c r="S9" s="75">
        <v>181</v>
      </c>
      <c r="T9" s="75">
        <v>181</v>
      </c>
      <c r="U9" s="22">
        <v>182</v>
      </c>
      <c r="V9" s="22">
        <v>182</v>
      </c>
      <c r="W9" s="22">
        <v>182</v>
      </c>
      <c r="X9" s="22">
        <v>182</v>
      </c>
      <c r="Y9" s="22">
        <v>185</v>
      </c>
    </row>
    <row r="10" spans="1:25">
      <c r="B10" s="75" t="s">
        <v>80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75">
        <v>0</v>
      </c>
      <c r="K10" s="75">
        <v>0</v>
      </c>
      <c r="L10" s="123">
        <v>0</v>
      </c>
      <c r="M10" s="123">
        <v>0</v>
      </c>
      <c r="N10" s="123">
        <v>0</v>
      </c>
      <c r="O10" s="34">
        <v>0</v>
      </c>
      <c r="P10" s="75">
        <v>0</v>
      </c>
      <c r="Q10" s="75">
        <v>0</v>
      </c>
      <c r="R10" s="75">
        <v>72</v>
      </c>
      <c r="S10" s="75">
        <v>103</v>
      </c>
      <c r="T10" s="75">
        <v>103</v>
      </c>
      <c r="U10" s="22">
        <v>103</v>
      </c>
      <c r="V10" s="22">
        <v>103</v>
      </c>
      <c r="W10" s="22">
        <v>104</v>
      </c>
      <c r="X10" s="22">
        <v>107</v>
      </c>
      <c r="Y10" s="22">
        <v>107</v>
      </c>
    </row>
    <row r="11" spans="1:25">
      <c r="B11" s="75" t="s">
        <v>81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75">
        <v>0</v>
      </c>
      <c r="K11" s="75">
        <v>0</v>
      </c>
      <c r="L11" s="123">
        <v>0</v>
      </c>
      <c r="M11" s="123">
        <v>0</v>
      </c>
      <c r="N11" s="123">
        <v>0</v>
      </c>
      <c r="O11" s="34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22">
        <v>2</v>
      </c>
      <c r="V11" s="22">
        <v>6</v>
      </c>
      <c r="W11" s="22">
        <v>39</v>
      </c>
      <c r="X11" s="22">
        <v>51</v>
      </c>
      <c r="Y11" s="22">
        <v>51</v>
      </c>
    </row>
    <row r="12" spans="1:25">
      <c r="B12" s="75" t="s">
        <v>82</v>
      </c>
      <c r="C12" s="75">
        <v>166</v>
      </c>
      <c r="D12" s="75">
        <v>168</v>
      </c>
      <c r="E12" s="75">
        <v>170</v>
      </c>
      <c r="F12" s="75">
        <v>170</v>
      </c>
      <c r="G12" s="75">
        <v>170</v>
      </c>
      <c r="H12" s="75">
        <v>173</v>
      </c>
      <c r="I12" s="75">
        <v>178</v>
      </c>
      <c r="J12" s="75">
        <v>178</v>
      </c>
      <c r="K12" s="75">
        <v>181</v>
      </c>
      <c r="L12" s="75">
        <v>160</v>
      </c>
      <c r="M12" s="75">
        <v>157</v>
      </c>
      <c r="N12" s="75">
        <v>154</v>
      </c>
      <c r="O12" s="34">
        <v>153</v>
      </c>
      <c r="P12" s="75">
        <v>149</v>
      </c>
      <c r="Q12" s="75">
        <v>146</v>
      </c>
      <c r="R12" s="75">
        <v>146</v>
      </c>
      <c r="S12" s="75">
        <v>146</v>
      </c>
      <c r="T12" s="75">
        <v>147</v>
      </c>
      <c r="U12" s="22">
        <v>145</v>
      </c>
      <c r="V12" s="22">
        <v>141</v>
      </c>
      <c r="W12" s="22">
        <v>108</v>
      </c>
      <c r="X12" s="22">
        <v>100</v>
      </c>
      <c r="Y12" s="22">
        <v>100</v>
      </c>
    </row>
    <row r="13" spans="1:25">
      <c r="B13" s="75" t="s">
        <v>83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22</v>
      </c>
      <c r="M13" s="75">
        <v>26</v>
      </c>
      <c r="N13" s="75">
        <v>29</v>
      </c>
      <c r="O13" s="34">
        <v>30</v>
      </c>
      <c r="P13" s="75">
        <v>30</v>
      </c>
      <c r="Q13" s="75">
        <v>28</v>
      </c>
      <c r="R13" s="75">
        <v>28</v>
      </c>
      <c r="S13" s="75">
        <v>28</v>
      </c>
      <c r="T13" s="75">
        <v>28</v>
      </c>
      <c r="U13" s="22">
        <v>28</v>
      </c>
      <c r="V13" s="22">
        <v>28</v>
      </c>
      <c r="W13" s="22">
        <v>28</v>
      </c>
      <c r="X13" s="22">
        <v>28</v>
      </c>
      <c r="Y13" s="22">
        <v>28</v>
      </c>
    </row>
    <row r="14" spans="1:25">
      <c r="B14" s="75" t="s">
        <v>84</v>
      </c>
      <c r="C14" s="75">
        <v>155</v>
      </c>
      <c r="D14" s="75">
        <v>156</v>
      </c>
      <c r="E14" s="75">
        <v>160</v>
      </c>
      <c r="F14" s="75">
        <v>160</v>
      </c>
      <c r="G14" s="75">
        <v>148</v>
      </c>
      <c r="H14" s="75">
        <v>147</v>
      </c>
      <c r="I14" s="75">
        <v>144</v>
      </c>
      <c r="J14" s="75">
        <v>147</v>
      </c>
      <c r="K14" s="75">
        <v>147</v>
      </c>
      <c r="L14" s="75">
        <v>146</v>
      </c>
      <c r="M14" s="75">
        <v>143</v>
      </c>
      <c r="N14" s="75">
        <v>146</v>
      </c>
      <c r="O14" s="34">
        <v>141</v>
      </c>
      <c r="P14" s="75">
        <v>141</v>
      </c>
      <c r="Q14" s="75">
        <v>141</v>
      </c>
      <c r="R14" s="75">
        <v>141</v>
      </c>
      <c r="S14" s="75">
        <v>149</v>
      </c>
      <c r="T14" s="75">
        <v>149</v>
      </c>
      <c r="U14" s="34" t="s">
        <v>85</v>
      </c>
      <c r="V14" s="22">
        <v>150</v>
      </c>
      <c r="W14" s="22">
        <v>153</v>
      </c>
      <c r="X14" s="22">
        <v>152</v>
      </c>
      <c r="Y14" s="22">
        <v>152</v>
      </c>
    </row>
    <row r="15" spans="1:25">
      <c r="B15" s="75" t="s">
        <v>86</v>
      </c>
      <c r="C15" s="75">
        <v>222</v>
      </c>
      <c r="D15" s="75">
        <v>219</v>
      </c>
      <c r="E15" s="75">
        <v>213</v>
      </c>
      <c r="F15" s="75">
        <v>205</v>
      </c>
      <c r="G15" s="75">
        <v>191</v>
      </c>
      <c r="H15" s="75">
        <v>186</v>
      </c>
      <c r="I15" s="75">
        <v>182</v>
      </c>
      <c r="J15" s="75">
        <v>176</v>
      </c>
      <c r="K15" s="75">
        <v>169</v>
      </c>
      <c r="L15" s="75">
        <v>152</v>
      </c>
      <c r="M15" s="75">
        <v>135</v>
      </c>
      <c r="N15" s="75">
        <v>135</v>
      </c>
      <c r="O15" s="34">
        <v>106</v>
      </c>
      <c r="P15" s="75">
        <v>100</v>
      </c>
      <c r="Q15" s="75">
        <v>100</v>
      </c>
      <c r="R15" s="75">
        <v>99</v>
      </c>
      <c r="S15" s="75">
        <v>90</v>
      </c>
      <c r="T15" s="75">
        <v>87</v>
      </c>
      <c r="U15" s="22">
        <v>87</v>
      </c>
      <c r="V15" s="22">
        <v>86</v>
      </c>
      <c r="W15" s="22">
        <v>86</v>
      </c>
      <c r="X15" s="22">
        <v>86</v>
      </c>
      <c r="Y15" s="22">
        <v>86</v>
      </c>
    </row>
    <row r="16" spans="1:25">
      <c r="B16" s="75" t="s">
        <v>298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f t="shared" ref="I16" si="1">SUM(I17:I18)</f>
        <v>71</v>
      </c>
      <c r="J16" s="75">
        <v>71</v>
      </c>
      <c r="K16" s="75">
        <v>71</v>
      </c>
      <c r="L16" s="75">
        <v>71</v>
      </c>
      <c r="M16" s="75">
        <v>71</v>
      </c>
      <c r="N16" s="75">
        <v>74</v>
      </c>
      <c r="O16" s="34">
        <v>74</v>
      </c>
      <c r="P16" s="75">
        <v>74</v>
      </c>
      <c r="Q16" s="75">
        <v>74</v>
      </c>
      <c r="R16" s="75">
        <v>142</v>
      </c>
      <c r="S16" s="75">
        <v>176</v>
      </c>
      <c r="T16" s="75">
        <v>176</v>
      </c>
      <c r="U16" s="22">
        <v>177</v>
      </c>
      <c r="V16" s="22">
        <v>177</v>
      </c>
      <c r="W16" s="22">
        <v>178</v>
      </c>
      <c r="X16" s="22">
        <v>195</v>
      </c>
      <c r="Y16" s="22">
        <v>196</v>
      </c>
    </row>
    <row r="17" spans="2:25">
      <c r="B17" s="75" t="s">
        <v>285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71</v>
      </c>
      <c r="J17" s="75">
        <v>71</v>
      </c>
      <c r="K17" s="75">
        <v>71</v>
      </c>
      <c r="L17" s="75">
        <v>71</v>
      </c>
      <c r="M17" s="75">
        <v>71</v>
      </c>
      <c r="N17" s="75">
        <v>74</v>
      </c>
      <c r="O17" s="34">
        <v>74</v>
      </c>
      <c r="P17" s="75">
        <v>74</v>
      </c>
      <c r="Q17" s="75">
        <v>74</v>
      </c>
      <c r="R17" s="75">
        <v>74</v>
      </c>
      <c r="S17" s="75">
        <v>74</v>
      </c>
      <c r="T17" s="75">
        <v>74</v>
      </c>
      <c r="U17" s="22">
        <v>74</v>
      </c>
      <c r="V17" s="22">
        <v>74</v>
      </c>
      <c r="W17" s="22">
        <v>74</v>
      </c>
      <c r="X17" s="22">
        <v>73</v>
      </c>
      <c r="Y17" s="22">
        <v>73</v>
      </c>
    </row>
    <row r="18" spans="2:25">
      <c r="B18" s="75" t="s">
        <v>286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75">
        <v>0</v>
      </c>
      <c r="K18" s="75">
        <v>0</v>
      </c>
      <c r="L18" s="123">
        <v>0</v>
      </c>
      <c r="M18" s="123">
        <v>0</v>
      </c>
      <c r="N18" s="123">
        <v>0</v>
      </c>
      <c r="O18" s="109">
        <v>0</v>
      </c>
      <c r="P18" s="75">
        <v>0</v>
      </c>
      <c r="Q18" s="75">
        <v>0</v>
      </c>
      <c r="R18" s="75">
        <v>68</v>
      </c>
      <c r="S18" s="75">
        <v>102</v>
      </c>
      <c r="T18" s="75">
        <v>102</v>
      </c>
      <c r="U18" s="22">
        <v>103</v>
      </c>
      <c r="V18" s="22">
        <v>103</v>
      </c>
      <c r="W18" s="22">
        <v>104</v>
      </c>
      <c r="X18" s="22">
        <v>122</v>
      </c>
      <c r="Y18" s="22">
        <v>123</v>
      </c>
    </row>
    <row r="19" spans="2:25">
      <c r="B19" s="75" t="s">
        <v>311</v>
      </c>
      <c r="C19" s="75">
        <v>1</v>
      </c>
      <c r="D19" s="75">
        <v>1</v>
      </c>
      <c r="E19" s="75">
        <v>1</v>
      </c>
      <c r="F19" s="75">
        <v>1</v>
      </c>
      <c r="G19" s="75">
        <v>1</v>
      </c>
      <c r="H19" s="75">
        <v>1</v>
      </c>
      <c r="I19" s="75">
        <v>1</v>
      </c>
      <c r="J19" s="75">
        <v>1</v>
      </c>
      <c r="K19" s="75">
        <v>1</v>
      </c>
      <c r="L19" s="75">
        <v>2</v>
      </c>
      <c r="M19" s="75">
        <v>3</v>
      </c>
      <c r="N19" s="75">
        <v>3</v>
      </c>
      <c r="O19" s="34">
        <v>5</v>
      </c>
      <c r="P19" s="75">
        <v>21</v>
      </c>
      <c r="Q19" s="75">
        <v>31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</row>
    <row r="20" spans="2:25" ht="15">
      <c r="B20" s="77" t="s">
        <v>331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65" t="s">
        <v>46</v>
      </c>
      <c r="P20" s="65" t="s">
        <v>46</v>
      </c>
      <c r="Q20" s="65" t="s">
        <v>46</v>
      </c>
      <c r="R20" s="65" t="s">
        <v>46</v>
      </c>
      <c r="S20" s="65" t="s">
        <v>46</v>
      </c>
      <c r="T20" s="65" t="s">
        <v>46</v>
      </c>
      <c r="U20" s="65" t="s">
        <v>46</v>
      </c>
      <c r="V20" s="65" t="s">
        <v>46</v>
      </c>
      <c r="W20" s="76">
        <v>176</v>
      </c>
      <c r="X20" s="76">
        <v>169</v>
      </c>
      <c r="Y20" s="76">
        <v>167</v>
      </c>
    </row>
    <row r="21" spans="2:25">
      <c r="B21" s="21"/>
      <c r="C21" s="21"/>
      <c r="D21" s="21"/>
      <c r="E21" s="21"/>
      <c r="F21" s="21"/>
      <c r="G21" s="21"/>
      <c r="H21" s="21"/>
      <c r="I21" s="21"/>
    </row>
    <row r="22" spans="2:25" ht="3" customHeight="1">
      <c r="B22" s="21"/>
      <c r="C22" s="21"/>
      <c r="D22" s="21"/>
      <c r="E22" s="21"/>
      <c r="F22" s="21"/>
      <c r="G22" s="21"/>
      <c r="H22" s="21"/>
      <c r="I22" s="21"/>
      <c r="J22" s="75"/>
      <c r="K22" s="75">
        <v>0</v>
      </c>
      <c r="L22" s="21"/>
      <c r="M22" s="21"/>
      <c r="N22" s="21"/>
      <c r="O22" s="35"/>
      <c r="P22" s="21"/>
      <c r="Q22" s="21"/>
      <c r="R22" s="21">
        <v>1005.2245599999999</v>
      </c>
      <c r="S22" s="21"/>
      <c r="T22" s="21"/>
      <c r="U22" s="21"/>
      <c r="V22" s="21"/>
      <c r="W22" s="21"/>
      <c r="X22" s="21"/>
      <c r="Y22" s="21"/>
    </row>
    <row r="23" spans="2:25" ht="15.75" customHeight="1">
      <c r="B23" s="74" t="s">
        <v>350</v>
      </c>
      <c r="C23" s="132">
        <f t="shared" ref="C23:I23" si="2">C24+C25+C26+C27+C28+C29+C30+C33</f>
        <v>552.99498199999948</v>
      </c>
      <c r="D23" s="132">
        <f t="shared" si="2"/>
        <v>557.56323199999974</v>
      </c>
      <c r="E23" s="132">
        <f t="shared" si="2"/>
        <v>559.64011199999982</v>
      </c>
      <c r="F23" s="132">
        <f t="shared" si="2"/>
        <v>557.46395199999995</v>
      </c>
      <c r="G23" s="132">
        <f t="shared" si="2"/>
        <v>553.13876199999993</v>
      </c>
      <c r="H23" s="132">
        <f t="shared" si="2"/>
        <v>558.46125199999994</v>
      </c>
      <c r="I23" s="132">
        <f t="shared" si="2"/>
        <v>644.01209200000005</v>
      </c>
      <c r="J23" s="132">
        <f>SUM(J24:J30)+J33</f>
        <v>645.49243200000001</v>
      </c>
      <c r="K23" s="132">
        <f>SUM(K24:K30)+K33</f>
        <v>650.87991</v>
      </c>
      <c r="L23" s="132">
        <v>633.07084999999995</v>
      </c>
      <c r="M23" s="132">
        <v>639.05116999999996</v>
      </c>
      <c r="N23" s="132">
        <v>640.29773999999986</v>
      </c>
      <c r="O23" s="132">
        <v>640.61574000000007</v>
      </c>
      <c r="P23" s="132">
        <v>642.88283000000013</v>
      </c>
      <c r="Q23" s="132">
        <v>704.48634000000004</v>
      </c>
      <c r="R23" s="132">
        <v>1005.2245599999999</v>
      </c>
      <c r="S23" s="132">
        <v>1185.0780999999997</v>
      </c>
      <c r="T23" s="132">
        <v>1185</v>
      </c>
      <c r="U23" s="132">
        <v>1195</v>
      </c>
      <c r="V23" s="132">
        <v>1194</v>
      </c>
      <c r="W23" s="132">
        <v>1961</v>
      </c>
      <c r="X23" s="132">
        <v>1943.8835140000001</v>
      </c>
      <c r="Y23" s="132">
        <v>1937.5979199999999</v>
      </c>
    </row>
    <row r="24" spans="2:25" ht="15" customHeight="1">
      <c r="B24" s="75" t="s">
        <v>79</v>
      </c>
      <c r="C24" s="22">
        <v>259.14255199999991</v>
      </c>
      <c r="D24" s="22">
        <v>261.02655200000004</v>
      </c>
      <c r="E24" s="22">
        <v>262.40136199999995</v>
      </c>
      <c r="F24" s="22">
        <v>261.95276200000001</v>
      </c>
      <c r="G24" s="22">
        <v>265.05876199999994</v>
      </c>
      <c r="H24" s="22">
        <v>266.368762</v>
      </c>
      <c r="I24" s="22">
        <v>265.00076200000001</v>
      </c>
      <c r="J24" s="75">
        <v>267.142312</v>
      </c>
      <c r="K24" s="75">
        <v>277.95016999999996</v>
      </c>
      <c r="L24" s="75">
        <v>272.70416999999998</v>
      </c>
      <c r="M24" s="75">
        <v>272.70416999999998</v>
      </c>
      <c r="N24" s="75">
        <v>272.20116999999999</v>
      </c>
      <c r="O24" s="34">
        <v>266.20317</v>
      </c>
      <c r="P24" s="22">
        <v>239.33747</v>
      </c>
      <c r="Q24" s="34">
        <v>233.15146999999999</v>
      </c>
      <c r="R24" s="34">
        <v>233.15146999999999</v>
      </c>
      <c r="S24" s="34">
        <v>233.13547</v>
      </c>
      <c r="T24" s="34">
        <v>233</v>
      </c>
      <c r="U24" s="34">
        <v>233.82382999999999</v>
      </c>
      <c r="V24" s="34">
        <v>233.82382999999999</v>
      </c>
      <c r="W24" s="34">
        <v>233.82382999999999</v>
      </c>
      <c r="X24" s="34">
        <v>233.82382999999999</v>
      </c>
      <c r="Y24" s="34">
        <v>237.483</v>
      </c>
    </row>
    <row r="25" spans="2:25" ht="15" customHeight="1">
      <c r="B25" s="75" t="s">
        <v>80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75">
        <v>0</v>
      </c>
      <c r="K25" s="75">
        <v>0</v>
      </c>
      <c r="L25" s="123">
        <v>0</v>
      </c>
      <c r="M25" s="123" t="s">
        <v>46</v>
      </c>
      <c r="N25" s="123" t="s">
        <v>46</v>
      </c>
      <c r="O25" s="34" t="s">
        <v>46</v>
      </c>
      <c r="P25" s="34" t="s">
        <v>46</v>
      </c>
      <c r="Q25" s="34" t="s">
        <v>46</v>
      </c>
      <c r="R25" s="34">
        <v>454.20645999999994</v>
      </c>
      <c r="S25" s="34">
        <v>65.047309999999996</v>
      </c>
      <c r="T25" s="34">
        <v>65</v>
      </c>
      <c r="U25" s="34">
        <v>66.170699999999997</v>
      </c>
      <c r="V25" s="34">
        <v>66.170699999999997</v>
      </c>
      <c r="W25" s="34">
        <v>66.248699999999999</v>
      </c>
      <c r="X25" s="34">
        <v>67.496700000000004</v>
      </c>
      <c r="Y25" s="34">
        <v>67.573759999999993</v>
      </c>
    </row>
    <row r="26" spans="2:25" ht="15" customHeight="1">
      <c r="B26" s="75" t="s">
        <v>82</v>
      </c>
      <c r="C26" s="22">
        <v>197.14148999999961</v>
      </c>
      <c r="D26" s="22">
        <v>200.25948999999972</v>
      </c>
      <c r="E26" s="22">
        <v>201.30765999999986</v>
      </c>
      <c r="F26" s="22">
        <v>201.30765999999986</v>
      </c>
      <c r="G26" s="22">
        <v>201.30765999999986</v>
      </c>
      <c r="H26" s="22">
        <v>207.0190299999999</v>
      </c>
      <c r="I26" s="22">
        <v>212.48357999999999</v>
      </c>
      <c r="J26" s="75">
        <v>212.48373000000001</v>
      </c>
      <c r="K26" s="75">
        <v>222.65403000000001</v>
      </c>
      <c r="L26" s="75">
        <v>194.37208999999999</v>
      </c>
      <c r="M26" s="75">
        <v>191.61471</v>
      </c>
      <c r="N26" s="75">
        <v>188.28520999999998</v>
      </c>
      <c r="O26" s="34">
        <v>187.15120999999999</v>
      </c>
      <c r="P26" s="22">
        <v>173.17216999999999</v>
      </c>
      <c r="Q26" s="34">
        <v>162.73110999999997</v>
      </c>
      <c r="R26" s="34">
        <v>162.73110999999997</v>
      </c>
      <c r="S26" s="34">
        <v>162.73111</v>
      </c>
      <c r="T26" s="34">
        <v>164</v>
      </c>
      <c r="U26" s="34">
        <v>163.18100000000001</v>
      </c>
      <c r="V26" s="34">
        <v>158.77310999999997</v>
      </c>
      <c r="W26" s="34">
        <v>128.13011</v>
      </c>
      <c r="X26" s="34">
        <v>119.75611000000001</v>
      </c>
      <c r="Y26" s="34">
        <v>119.75611000000001</v>
      </c>
    </row>
    <row r="27" spans="2:25" ht="15" customHeight="1">
      <c r="B27" s="75" t="s">
        <v>83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75">
        <v>0</v>
      </c>
      <c r="K27" s="75">
        <v>4.3000000000029104E-4</v>
      </c>
      <c r="L27" s="75">
        <v>29.682369999999999</v>
      </c>
      <c r="M27" s="75">
        <v>34.361750000000001</v>
      </c>
      <c r="N27" s="75">
        <v>37.691249999999997</v>
      </c>
      <c r="O27" s="34">
        <v>38.825249999999997</v>
      </c>
      <c r="P27" s="34">
        <v>38.825009999999999</v>
      </c>
      <c r="Q27" s="34">
        <v>33.321249999999999</v>
      </c>
      <c r="R27" s="34">
        <v>33.321249999999999</v>
      </c>
      <c r="S27" s="34">
        <v>36.621930000000027</v>
      </c>
      <c r="T27" s="34">
        <v>37</v>
      </c>
      <c r="U27" s="34">
        <v>37.358460000000008</v>
      </c>
      <c r="V27" s="34">
        <v>37.358460000000008</v>
      </c>
      <c r="W27" s="34">
        <v>38.006460000000004</v>
      </c>
      <c r="X27" s="34">
        <v>37.804460000000006</v>
      </c>
      <c r="Y27" s="34">
        <v>37.804000000000002</v>
      </c>
    </row>
    <row r="28" spans="2:25" ht="15" customHeight="1">
      <c r="B28" s="75" t="s">
        <v>84</v>
      </c>
      <c r="C28" s="22">
        <v>38.335870000000021</v>
      </c>
      <c r="D28" s="22">
        <v>38.641040000000018</v>
      </c>
      <c r="E28" s="22">
        <v>39.577380000000005</v>
      </c>
      <c r="F28" s="22">
        <v>39.80821000000013</v>
      </c>
      <c r="G28" s="22">
        <v>36.649640000000105</v>
      </c>
      <c r="H28" s="22">
        <v>36.316860000000077</v>
      </c>
      <c r="I28" s="22">
        <v>35.64722000000004</v>
      </c>
      <c r="J28" s="75">
        <v>36.470600000000005</v>
      </c>
      <c r="K28" s="75">
        <v>36.015800000000013</v>
      </c>
      <c r="L28" s="75">
        <v>35.795800000000007</v>
      </c>
      <c r="M28" s="75">
        <v>35.084800000000008</v>
      </c>
      <c r="N28" s="75">
        <v>36.133010000000006</v>
      </c>
      <c r="O28" s="34">
        <v>34.954010000000011</v>
      </c>
      <c r="P28" s="34">
        <v>34.954010000000011</v>
      </c>
      <c r="Q28" s="34">
        <v>34.954010000000011</v>
      </c>
      <c r="R28" s="34">
        <v>34.954010000000011</v>
      </c>
      <c r="S28" s="34">
        <v>21.241570000000007</v>
      </c>
      <c r="T28" s="34">
        <v>20</v>
      </c>
      <c r="U28" s="34">
        <v>20.61</v>
      </c>
      <c r="V28" s="34">
        <v>20.290844</v>
      </c>
      <c r="W28" s="34">
        <v>20.290844</v>
      </c>
      <c r="X28" s="34">
        <v>20.290844</v>
      </c>
      <c r="Y28" s="34">
        <v>20.237669999999998</v>
      </c>
    </row>
    <row r="29" spans="2:25" ht="15" customHeight="1">
      <c r="B29" s="75" t="s">
        <v>86</v>
      </c>
      <c r="C29" s="22">
        <v>55.908929999999998</v>
      </c>
      <c r="D29" s="22">
        <v>55.170010000000005</v>
      </c>
      <c r="E29" s="22">
        <v>53.887569999999997</v>
      </c>
      <c r="F29" s="22">
        <v>51.929180000000002</v>
      </c>
      <c r="G29" s="22">
        <v>47.656560000000006</v>
      </c>
      <c r="H29" s="22">
        <v>46.29046000000001</v>
      </c>
      <c r="I29" s="22">
        <v>45.558470000000014</v>
      </c>
      <c r="J29" s="75">
        <v>44.074729999999995</v>
      </c>
      <c r="K29" s="75">
        <v>42.441400000000002</v>
      </c>
      <c r="L29" s="75">
        <v>37.779630000000004</v>
      </c>
      <c r="M29" s="75">
        <v>33.848950000000002</v>
      </c>
      <c r="N29" s="75">
        <v>33.608310000000003</v>
      </c>
      <c r="O29" s="34">
        <v>26.422310000000007</v>
      </c>
      <c r="P29" s="34">
        <v>25.019980000000004</v>
      </c>
      <c r="Q29" s="34">
        <v>24.870080000000005</v>
      </c>
      <c r="R29" s="34">
        <v>23.979500000000005</v>
      </c>
      <c r="S29" s="34">
        <v>58.301000000000002</v>
      </c>
      <c r="T29" s="34">
        <v>58</v>
      </c>
      <c r="U29" s="34">
        <v>58.534999999999997</v>
      </c>
      <c r="V29" s="34">
        <v>58.534999999999997</v>
      </c>
      <c r="W29" s="34">
        <v>58.534999999999997</v>
      </c>
      <c r="X29" s="34">
        <v>58.411999999999999</v>
      </c>
      <c r="Y29" s="34">
        <v>58.411999999999999</v>
      </c>
    </row>
    <row r="30" spans="2:25" ht="15" customHeight="1">
      <c r="B30" s="75" t="s">
        <v>298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f t="shared" ref="I30" si="3">SUM(I31:I32)</f>
        <v>82.855920000000012</v>
      </c>
      <c r="J30" s="75">
        <v>82.855469999999997</v>
      </c>
      <c r="K30" s="75">
        <v>69.330289999999991</v>
      </c>
      <c r="L30" s="75">
        <v>57.359000000000002</v>
      </c>
      <c r="M30" s="75">
        <v>57.359000000000002</v>
      </c>
      <c r="N30" s="75">
        <v>58.301000000000002</v>
      </c>
      <c r="O30" s="34">
        <v>58.301000000000002</v>
      </c>
      <c r="P30" s="34">
        <v>58.301000000000002</v>
      </c>
      <c r="Q30" s="34">
        <v>58.301000000000002</v>
      </c>
      <c r="R30" s="34">
        <v>62.880760000000002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</row>
    <row r="31" spans="2:25" ht="15" customHeight="1">
      <c r="B31" s="75" t="s">
        <v>285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82.855920000000012</v>
      </c>
      <c r="J31" s="75">
        <v>82.855469999999997</v>
      </c>
      <c r="K31" s="75">
        <v>69.330289999999991</v>
      </c>
      <c r="L31" s="75">
        <v>57.359000000000002</v>
      </c>
      <c r="M31" s="75">
        <v>57.359000000000002</v>
      </c>
      <c r="N31" s="75">
        <v>58.301000000000002</v>
      </c>
      <c r="O31" s="34">
        <v>58.301000000000002</v>
      </c>
      <c r="P31" s="34">
        <v>58.301000000000002</v>
      </c>
      <c r="Q31" s="34">
        <v>58.301000000000002</v>
      </c>
      <c r="R31" s="34">
        <v>58.301000000000002</v>
      </c>
      <c r="S31" s="34">
        <v>6.7463100000000003</v>
      </c>
      <c r="T31" s="34">
        <v>7</v>
      </c>
      <c r="U31" s="34">
        <v>7.6357000000000008</v>
      </c>
      <c r="V31" s="34">
        <v>7.6357000000000008</v>
      </c>
      <c r="W31" s="34">
        <v>7.7137000000000011</v>
      </c>
      <c r="X31" s="34">
        <v>9.0847000000000016</v>
      </c>
      <c r="Y31" s="34">
        <v>9.1617599999999992</v>
      </c>
    </row>
    <row r="32" spans="2:25" ht="15" customHeight="1">
      <c r="B32" s="75" t="s">
        <v>286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75">
        <v>0</v>
      </c>
      <c r="K32" s="75">
        <v>0</v>
      </c>
      <c r="L32" s="123">
        <v>0</v>
      </c>
      <c r="M32" s="123" t="s">
        <v>46</v>
      </c>
      <c r="N32" s="123" t="s">
        <v>46</v>
      </c>
      <c r="O32" s="34" t="s">
        <v>46</v>
      </c>
      <c r="P32" s="34" t="s">
        <v>46</v>
      </c>
      <c r="Q32" s="34" t="s">
        <v>46</v>
      </c>
      <c r="R32" s="34">
        <v>4.5797599999999994</v>
      </c>
      <c r="S32" s="34">
        <v>632.97946000000002</v>
      </c>
      <c r="T32" s="34">
        <v>633</v>
      </c>
      <c r="U32" s="34">
        <v>638.16445999999996</v>
      </c>
      <c r="V32" s="34">
        <v>638.06445999999994</v>
      </c>
      <c r="W32" s="34">
        <v>642.42445999999995</v>
      </c>
      <c r="X32" s="34">
        <v>659.14846</v>
      </c>
      <c r="Y32" s="34">
        <v>659.14800000000002</v>
      </c>
    </row>
    <row r="33" spans="2:25" ht="15" customHeight="1">
      <c r="B33" s="75" t="s">
        <v>311</v>
      </c>
      <c r="C33" s="22">
        <v>2.4661399999999998</v>
      </c>
      <c r="D33" s="22">
        <v>2.4661399999999998</v>
      </c>
      <c r="E33" s="22">
        <v>2.4661399999999998</v>
      </c>
      <c r="F33" s="22">
        <v>2.4661399999999998</v>
      </c>
      <c r="G33" s="22">
        <v>2.4661399999999998</v>
      </c>
      <c r="H33" s="22">
        <v>2.4661399999999998</v>
      </c>
      <c r="I33" s="22">
        <v>2.4661399999999998</v>
      </c>
      <c r="J33" s="75">
        <v>2.4655899999999789</v>
      </c>
      <c r="K33" s="75">
        <v>2.4877899999999791</v>
      </c>
      <c r="L33" s="75">
        <v>5.3777899999999788</v>
      </c>
      <c r="M33" s="75">
        <v>14.077789999999979</v>
      </c>
      <c r="N33" s="75">
        <v>14.077789999999979</v>
      </c>
      <c r="O33" s="34">
        <v>28.75878999999998</v>
      </c>
      <c r="P33" s="34">
        <v>73.273189999999971</v>
      </c>
      <c r="Q33" s="34">
        <v>157.15665999999999</v>
      </c>
      <c r="R33" s="34" t="s">
        <v>46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</row>
    <row r="34" spans="2:25" ht="15" customHeight="1">
      <c r="B34" s="77" t="s">
        <v>331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f t="shared" ref="I34" si="4">I23-SUM(I24:I30,I33)</f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798.75434599999971</v>
      </c>
      <c r="X34" s="76">
        <v>772.7798600000001</v>
      </c>
      <c r="Y34" s="76">
        <v>762.8130299999998</v>
      </c>
    </row>
    <row r="35" spans="2:25" ht="15" customHeight="1">
      <c r="B35" s="75"/>
      <c r="J35" s="75"/>
      <c r="K35" s="75"/>
      <c r="L35" s="75"/>
      <c r="M35" s="75"/>
      <c r="N35" s="75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2:25" ht="15" customHeight="1">
      <c r="O36" s="35"/>
      <c r="P36" s="22"/>
      <c r="R36" s="22"/>
    </row>
    <row r="37" spans="2:25" ht="15" customHeight="1">
      <c r="B37" s="74" t="s">
        <v>352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132">
        <v>0</v>
      </c>
      <c r="K37" s="132">
        <v>0</v>
      </c>
      <c r="L37" s="132">
        <v>0</v>
      </c>
      <c r="M37" s="132">
        <v>0</v>
      </c>
      <c r="N37" s="132">
        <v>619</v>
      </c>
      <c r="O37" s="132">
        <v>602</v>
      </c>
      <c r="P37" s="132">
        <v>601</v>
      </c>
      <c r="Q37" s="132">
        <v>603</v>
      </c>
      <c r="R37" s="132">
        <v>620</v>
      </c>
      <c r="S37" s="132">
        <v>615</v>
      </c>
      <c r="T37" s="132">
        <v>616</v>
      </c>
      <c r="U37" s="132">
        <v>614</v>
      </c>
      <c r="V37" s="132">
        <v>629</v>
      </c>
      <c r="W37" s="132">
        <v>630</v>
      </c>
      <c r="X37" s="132">
        <v>638</v>
      </c>
      <c r="Y37" s="132">
        <v>640</v>
      </c>
    </row>
    <row r="38" spans="2:25">
      <c r="B38" s="75" t="s">
        <v>287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492</v>
      </c>
      <c r="O38" s="34">
        <v>483</v>
      </c>
      <c r="P38" s="75">
        <v>485</v>
      </c>
      <c r="Q38" s="75">
        <v>487</v>
      </c>
      <c r="R38" s="75">
        <v>503</v>
      </c>
      <c r="S38" s="75">
        <v>499</v>
      </c>
      <c r="T38" s="75">
        <v>501</v>
      </c>
      <c r="U38" s="22">
        <v>498</v>
      </c>
      <c r="V38" s="22">
        <v>513</v>
      </c>
      <c r="W38" s="22">
        <v>515</v>
      </c>
      <c r="X38" s="22">
        <v>522</v>
      </c>
      <c r="Y38" s="22">
        <v>524</v>
      </c>
    </row>
    <row r="39" spans="2:25">
      <c r="B39" s="75" t="s">
        <v>288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94</v>
      </c>
      <c r="O39" s="34">
        <v>90</v>
      </c>
      <c r="P39" s="75">
        <v>91</v>
      </c>
      <c r="Q39" s="75">
        <v>91</v>
      </c>
      <c r="R39" s="75">
        <v>92</v>
      </c>
      <c r="S39" s="75">
        <v>91</v>
      </c>
      <c r="T39" s="75">
        <v>90</v>
      </c>
      <c r="U39" s="22">
        <v>91</v>
      </c>
      <c r="V39" s="22">
        <v>91</v>
      </c>
      <c r="W39" s="22">
        <v>90</v>
      </c>
      <c r="X39" s="22">
        <v>91</v>
      </c>
      <c r="Y39" s="22">
        <v>91</v>
      </c>
    </row>
    <row r="40" spans="2:25">
      <c r="B40" s="77" t="s">
        <v>87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33</v>
      </c>
      <c r="O40" s="65">
        <v>29</v>
      </c>
      <c r="P40" s="77">
        <v>25</v>
      </c>
      <c r="Q40" s="77">
        <v>25</v>
      </c>
      <c r="R40" s="77">
        <v>25</v>
      </c>
      <c r="S40" s="77">
        <v>25</v>
      </c>
      <c r="T40" s="77">
        <v>25</v>
      </c>
      <c r="U40" s="76">
        <v>25</v>
      </c>
      <c r="V40" s="76">
        <v>25</v>
      </c>
      <c r="W40" s="76">
        <v>25</v>
      </c>
      <c r="X40" s="76">
        <v>25</v>
      </c>
      <c r="Y40" s="76">
        <v>25</v>
      </c>
    </row>
    <row r="41" spans="2:25" ht="15" customHeight="1">
      <c r="B41" s="22"/>
      <c r="J41" s="22"/>
      <c r="K41" s="22"/>
      <c r="L41" s="22"/>
      <c r="M41" s="22"/>
      <c r="N41" s="22"/>
      <c r="O41" s="34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ht="15" customHeight="1">
      <c r="B42" s="74" t="s">
        <v>353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132">
        <v>0</v>
      </c>
      <c r="K42" s="132">
        <v>0</v>
      </c>
      <c r="L42" s="132">
        <v>0</v>
      </c>
      <c r="M42" s="132">
        <v>0</v>
      </c>
      <c r="N42" s="132">
        <v>1040.3463154521737</v>
      </c>
      <c r="O42" s="132">
        <v>1032.5749998000001</v>
      </c>
      <c r="P42" s="132">
        <v>1023.219882</v>
      </c>
      <c r="Q42" s="132">
        <v>1019.511762</v>
      </c>
      <c r="R42" s="132">
        <v>1027.7857219999999</v>
      </c>
      <c r="S42" s="132">
        <v>1023.5959279999998</v>
      </c>
      <c r="T42" s="132">
        <v>1028</v>
      </c>
      <c r="U42" s="132">
        <v>1026</v>
      </c>
      <c r="V42" s="132">
        <v>1036</v>
      </c>
      <c r="W42" s="132">
        <v>1035</v>
      </c>
      <c r="X42" s="132">
        <v>1039.9490000000001</v>
      </c>
      <c r="Y42" s="132">
        <v>1041.3630000000001</v>
      </c>
    </row>
    <row r="43" spans="2:25" ht="15" customHeight="1">
      <c r="B43" s="75" t="s">
        <v>287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842.74231545217378</v>
      </c>
      <c r="O43" s="34">
        <v>835.57799980000004</v>
      </c>
      <c r="P43" s="34">
        <v>827.83788200000004</v>
      </c>
      <c r="Q43" s="34">
        <v>824.12976200000003</v>
      </c>
      <c r="R43" s="34">
        <v>103.60299999999999</v>
      </c>
      <c r="S43" s="34">
        <v>103.60299999999999</v>
      </c>
      <c r="T43" s="34">
        <v>104</v>
      </c>
      <c r="U43" s="34">
        <v>105.76300000000001</v>
      </c>
      <c r="V43" s="34">
        <v>105.76300000000001</v>
      </c>
      <c r="W43" s="34">
        <v>105.76300000000001</v>
      </c>
      <c r="X43" s="34">
        <v>105.76300000000001</v>
      </c>
      <c r="Y43" s="34" t="s">
        <v>46</v>
      </c>
    </row>
    <row r="44" spans="2:25" ht="15" customHeight="1">
      <c r="B44" s="75" t="s">
        <v>288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92.206999999999994</v>
      </c>
      <c r="O44" s="34">
        <v>91.704999999999998</v>
      </c>
      <c r="P44" s="34">
        <v>91.778999999999996</v>
      </c>
      <c r="Q44" s="34">
        <v>91.778999999999996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 t="s">
        <v>46</v>
      </c>
    </row>
    <row r="45" spans="2:25" ht="15" customHeight="1">
      <c r="B45" s="77" t="s">
        <v>87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105.39700000000001</v>
      </c>
      <c r="O45" s="65">
        <v>105.292</v>
      </c>
      <c r="P45" s="76">
        <v>103.60299999999999</v>
      </c>
      <c r="Q45" s="76">
        <v>103.60299999999999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65" t="s">
        <v>46</v>
      </c>
    </row>
    <row r="46" spans="2:25" ht="3" customHeight="1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33"/>
      <c r="P46" s="4"/>
      <c r="Y46" s="34"/>
    </row>
    <row r="47" spans="2:25" s="60" customFormat="1" ht="3.75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51"/>
      <c r="U47" s="51"/>
      <c r="V47" s="51"/>
    </row>
    <row r="48" spans="2: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6:16">
      <c r="P49" s="19"/>
    </row>
    <row r="50" spans="16:16">
      <c r="P50" s="19"/>
    </row>
    <row r="51" spans="16:16">
      <c r="P51" s="19"/>
    </row>
    <row r="52" spans="16:16">
      <c r="P52" s="17"/>
    </row>
    <row r="53" spans="16:16">
      <c r="P53" s="19"/>
    </row>
    <row r="54" spans="16:16">
      <c r="P54" s="17"/>
    </row>
    <row r="55" spans="16:16">
      <c r="P55" s="17"/>
    </row>
    <row r="56" spans="16:16">
      <c r="P56" s="17"/>
    </row>
    <row r="57" spans="16:16">
      <c r="P57" s="19"/>
    </row>
    <row r="58" spans="16:16">
      <c r="P58" s="17"/>
    </row>
    <row r="59" spans="16:16">
      <c r="P59" s="17"/>
    </row>
    <row r="60" spans="16:16">
      <c r="P60" s="17"/>
    </row>
    <row r="61" spans="16:16">
      <c r="P61" s="17"/>
    </row>
    <row r="62" spans="16:16">
      <c r="P62" s="17"/>
    </row>
    <row r="63" spans="16:16">
      <c r="P63" s="17"/>
    </row>
    <row r="64" spans="16:16">
      <c r="P64" s="17"/>
    </row>
    <row r="65" spans="16:16">
      <c r="P65" s="8"/>
    </row>
    <row r="66" spans="16:16">
      <c r="P66" s="57"/>
    </row>
    <row r="67" spans="16:16">
      <c r="P67" s="57"/>
    </row>
    <row r="68" spans="16:16">
      <c r="P68" s="57"/>
    </row>
    <row r="69" spans="16:16">
      <c r="P69" s="57"/>
    </row>
    <row r="70" spans="16:16">
      <c r="P70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4" tint="-0.499984740745262"/>
  </sheetPr>
  <dimension ref="A4:U21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4" width="9.1796875" style="6" customWidth="1"/>
    <col min="5" max="6" width="9.1796875" style="6"/>
    <col min="7" max="15" width="9.1796875" style="6" customWidth="1"/>
    <col min="16" max="16384" width="9.1796875" style="4"/>
  </cols>
  <sheetData>
    <row r="4" spans="1:21" ht="20.25" customHeight="1"/>
    <row r="5" spans="1:21" ht="2.25" customHeight="1"/>
    <row r="6" spans="1:21" s="59" customFormat="1">
      <c r="B6" s="104" t="s">
        <v>359</v>
      </c>
      <c r="C6" s="135" t="s">
        <v>374</v>
      </c>
      <c r="D6" s="135" t="s">
        <v>373</v>
      </c>
      <c r="E6" s="135" t="s">
        <v>372</v>
      </c>
      <c r="F6" s="135" t="s">
        <v>369</v>
      </c>
      <c r="G6" s="135" t="s">
        <v>368</v>
      </c>
      <c r="H6" s="135" t="s">
        <v>367</v>
      </c>
      <c r="I6" s="135" t="s">
        <v>354</v>
      </c>
      <c r="J6" s="135" t="s">
        <v>344</v>
      </c>
      <c r="K6" s="135" t="s">
        <v>340</v>
      </c>
      <c r="L6" s="135" t="s">
        <v>339</v>
      </c>
      <c r="M6" s="135" t="s">
        <v>337</v>
      </c>
      <c r="N6" s="135" t="s">
        <v>332</v>
      </c>
      <c r="O6" s="135" t="s">
        <v>330</v>
      </c>
      <c r="P6" s="136" t="s">
        <v>314</v>
      </c>
      <c r="Q6" s="136" t="s">
        <v>306</v>
      </c>
      <c r="R6" s="135" t="s">
        <v>299</v>
      </c>
      <c r="S6" s="135" t="s">
        <v>297</v>
      </c>
      <c r="T6" s="136" t="s">
        <v>89</v>
      </c>
      <c r="U6" s="136" t="s">
        <v>90</v>
      </c>
    </row>
    <row r="7" spans="1:21" ht="5.25" customHeight="1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7"/>
      <c r="R7" s="138"/>
      <c r="S7" s="138"/>
      <c r="T7" s="138"/>
      <c r="U7" s="17"/>
    </row>
    <row r="8" spans="1:21">
      <c r="B8" s="139" t="s">
        <v>79</v>
      </c>
      <c r="C8" s="4">
        <v>2474.0482259999999</v>
      </c>
      <c r="D8" s="4">
        <v>2543.0758310000001</v>
      </c>
      <c r="E8" s="4">
        <v>2494.9894119999999</v>
      </c>
      <c r="F8" s="4">
        <v>2821.6244649999999</v>
      </c>
      <c r="G8" s="4">
        <v>2425.3950520000003</v>
      </c>
      <c r="H8" s="4">
        <v>2384.3165900000004</v>
      </c>
      <c r="I8" s="4">
        <v>2433.2318409999998</v>
      </c>
      <c r="J8" s="4">
        <v>2602.1145180000003</v>
      </c>
      <c r="K8" s="4">
        <v>2354.2224849999998</v>
      </c>
      <c r="L8" s="4">
        <v>2358.255952</v>
      </c>
      <c r="M8" s="4">
        <v>2205.8248249999997</v>
      </c>
      <c r="N8" s="4">
        <v>2454.5243179999998</v>
      </c>
      <c r="O8" s="4">
        <v>2109.3946752499996</v>
      </c>
      <c r="P8" s="4">
        <v>1971.0937820000001</v>
      </c>
      <c r="Q8" s="4">
        <v>1870.3399487173651</v>
      </c>
      <c r="R8" s="4">
        <v>2133</v>
      </c>
      <c r="S8" s="4">
        <v>1886</v>
      </c>
      <c r="T8" s="4">
        <v>1886</v>
      </c>
      <c r="U8" s="4">
        <v>1898</v>
      </c>
    </row>
    <row r="9" spans="1:21">
      <c r="B9" s="139" t="s">
        <v>357</v>
      </c>
      <c r="C9" s="4">
        <v>1558.257556</v>
      </c>
      <c r="D9" s="4">
        <v>1616.2041079999999</v>
      </c>
      <c r="E9" s="4">
        <v>1636.7484609999999</v>
      </c>
      <c r="F9" s="4">
        <v>1818.8427780000002</v>
      </c>
      <c r="G9" s="4">
        <v>1522.82241</v>
      </c>
      <c r="H9" s="4">
        <v>1554.1270239999999</v>
      </c>
      <c r="I9" s="4">
        <v>1617.837436</v>
      </c>
      <c r="J9" s="4">
        <v>1711.49</v>
      </c>
      <c r="K9" s="4">
        <v>1482</v>
      </c>
      <c r="L9" s="4">
        <v>1562</v>
      </c>
      <c r="M9" s="4">
        <v>1537</v>
      </c>
      <c r="N9" s="4">
        <v>1694</v>
      </c>
      <c r="O9" s="4">
        <v>1449</v>
      </c>
      <c r="P9" s="4">
        <v>1350</v>
      </c>
      <c r="Q9" s="4">
        <v>1336</v>
      </c>
      <c r="R9" s="140">
        <v>1467</v>
      </c>
      <c r="S9" s="140">
        <v>1289</v>
      </c>
      <c r="T9" s="140">
        <v>1293</v>
      </c>
      <c r="U9" s="140">
        <v>1341</v>
      </c>
    </row>
    <row r="10" spans="1:21">
      <c r="B10" s="139" t="s">
        <v>360</v>
      </c>
      <c r="C10" s="4">
        <v>650.51842499999998</v>
      </c>
      <c r="D10" s="4">
        <v>646.63998300000003</v>
      </c>
      <c r="E10" s="4">
        <v>635.4854499999999</v>
      </c>
      <c r="F10" s="4">
        <v>619.37473299999999</v>
      </c>
      <c r="G10" s="4">
        <v>554.67590399999995</v>
      </c>
      <c r="H10" s="4">
        <v>553.7643250000001</v>
      </c>
      <c r="I10" s="4">
        <v>534.83850600000005</v>
      </c>
      <c r="J10" s="4">
        <v>541.35317599999996</v>
      </c>
      <c r="K10" s="4">
        <v>487.80904099999998</v>
      </c>
      <c r="L10" s="4">
        <v>452.076232</v>
      </c>
      <c r="M10" s="4">
        <v>435.48415399999999</v>
      </c>
      <c r="N10" s="4">
        <v>437.21913599999999</v>
      </c>
      <c r="O10" s="4">
        <v>389.93303900000001</v>
      </c>
      <c r="P10" s="4">
        <v>369.17632600000002</v>
      </c>
      <c r="Q10" s="4">
        <v>346.38006800000005</v>
      </c>
      <c r="R10" s="34">
        <v>351</v>
      </c>
      <c r="S10" s="34">
        <v>326</v>
      </c>
      <c r="T10" s="34">
        <v>319</v>
      </c>
      <c r="U10" s="34">
        <v>330</v>
      </c>
    </row>
    <row r="11" spans="1:21">
      <c r="B11" s="139" t="s">
        <v>358</v>
      </c>
      <c r="C11" s="4">
        <v>138.33479699999998</v>
      </c>
      <c r="D11" s="4">
        <v>186.668362</v>
      </c>
      <c r="E11" s="4">
        <v>256.00440800000001</v>
      </c>
      <c r="F11" s="4">
        <v>250.51388900000001</v>
      </c>
      <c r="G11" s="4">
        <v>234.76959999999997</v>
      </c>
      <c r="H11" s="4">
        <v>227.09219300000001</v>
      </c>
      <c r="I11" s="4">
        <v>218.57227600000002</v>
      </c>
      <c r="J11" s="4">
        <v>328.85857199999998</v>
      </c>
      <c r="K11" s="4">
        <v>342.76837</v>
      </c>
      <c r="L11" s="4">
        <v>280.33166900000003</v>
      </c>
      <c r="M11" s="4">
        <v>257.45722999999998</v>
      </c>
      <c r="N11" s="4">
        <v>291.90909299999998</v>
      </c>
      <c r="O11" s="4">
        <v>292.34968100000003</v>
      </c>
      <c r="P11" s="4">
        <v>264.685723</v>
      </c>
      <c r="Q11" s="4">
        <v>217.29273499999999</v>
      </c>
      <c r="R11" s="34">
        <v>239</v>
      </c>
      <c r="S11" s="34">
        <v>219</v>
      </c>
      <c r="T11" s="34">
        <v>218</v>
      </c>
      <c r="U11" s="34">
        <v>195</v>
      </c>
    </row>
    <row r="12" spans="1:21">
      <c r="B12" s="139" t="s">
        <v>361</v>
      </c>
      <c r="C12" s="34">
        <v>91.743015299999996</v>
      </c>
      <c r="D12" s="34">
        <v>73.559279040000007</v>
      </c>
      <c r="E12" s="34">
        <v>68.653300669999993</v>
      </c>
      <c r="F12" s="34">
        <v>74.303682260000002</v>
      </c>
      <c r="G12" s="34">
        <v>70.964433549999995</v>
      </c>
      <c r="H12" s="34">
        <v>67.962946549999998</v>
      </c>
      <c r="I12" s="34">
        <v>62.748802270000006</v>
      </c>
      <c r="J12" s="34">
        <v>70.117275309999997</v>
      </c>
      <c r="K12" s="34">
        <v>54.382983520000003</v>
      </c>
      <c r="L12" s="34">
        <v>34.670543519999995</v>
      </c>
      <c r="M12" s="34">
        <v>61.099894539999994</v>
      </c>
      <c r="N12" s="34">
        <v>83.7220290118441</v>
      </c>
      <c r="O12" s="34">
        <v>70.969022211566994</v>
      </c>
      <c r="P12" s="34">
        <v>61.178979525354578</v>
      </c>
      <c r="Q12" s="34">
        <v>56.107486612394794</v>
      </c>
      <c r="R12" s="34">
        <v>66.067870159999998</v>
      </c>
      <c r="S12" s="34">
        <v>61.287375769999997</v>
      </c>
      <c r="T12" s="34">
        <v>59.452624660767761</v>
      </c>
      <c r="U12" s="34">
        <v>58.830249877214072</v>
      </c>
    </row>
    <row r="13" spans="1:21" s="59" customFormat="1">
      <c r="A13" s="60"/>
      <c r="B13" s="141" t="s">
        <v>362</v>
      </c>
      <c r="C13" s="142">
        <v>4912.9020192999988</v>
      </c>
      <c r="D13" s="142">
        <v>5066.14756304</v>
      </c>
      <c r="E13" s="142">
        <v>5091.8810316700001</v>
      </c>
      <c r="F13" s="142">
        <f>SUM(F8:F12)</f>
        <v>5584.6595472599993</v>
      </c>
      <c r="G13" s="142">
        <f t="shared" ref="G13:I13" si="0">SUM(G8:G12)</f>
        <v>4808.6273995499996</v>
      </c>
      <c r="H13" s="142">
        <f t="shared" si="0"/>
        <v>4787.2630785500005</v>
      </c>
      <c r="I13" s="142">
        <f t="shared" si="0"/>
        <v>4867.2288612699995</v>
      </c>
      <c r="J13" s="142">
        <f>SUM(J8:J12)</f>
        <v>5253.9335413099998</v>
      </c>
      <c r="K13" s="142">
        <f t="shared" ref="K13:U13" si="1">SUM(K8:K12)</f>
        <v>4721.1828795199999</v>
      </c>
      <c r="L13" s="142">
        <f t="shared" si="1"/>
        <v>4687.3343965200002</v>
      </c>
      <c r="M13" s="142">
        <f t="shared" si="1"/>
        <v>4496.8661035399991</v>
      </c>
      <c r="N13" s="142">
        <f t="shared" si="1"/>
        <v>4961.3745760118436</v>
      </c>
      <c r="O13" s="142">
        <f t="shared" si="1"/>
        <v>4311.6464174615667</v>
      </c>
      <c r="P13" s="142">
        <f t="shared" si="1"/>
        <v>4016.1348105253542</v>
      </c>
      <c r="Q13" s="142">
        <f t="shared" si="1"/>
        <v>3826.12023832976</v>
      </c>
      <c r="R13" s="142">
        <f t="shared" si="1"/>
        <v>4256.06787016</v>
      </c>
      <c r="S13" s="142">
        <f t="shared" si="1"/>
        <v>3781.2873757699999</v>
      </c>
      <c r="T13" s="142">
        <f t="shared" si="1"/>
        <v>3775.4526246607679</v>
      </c>
      <c r="U13" s="142">
        <f t="shared" si="1"/>
        <v>3822.8302498772141</v>
      </c>
    </row>
    <row r="14" spans="1:21" s="59" customFormat="1">
      <c r="A14" s="60"/>
      <c r="B14" s="55"/>
      <c r="C14" s="55"/>
      <c r="D14" s="55"/>
      <c r="E14" s="55"/>
      <c r="F14" s="55"/>
      <c r="G14" s="55"/>
      <c r="H14" s="55"/>
      <c r="I14" s="55"/>
      <c r="J14" s="57"/>
      <c r="K14" s="57"/>
    </row>
    <row r="15" spans="1:21">
      <c r="B15" s="55" t="s">
        <v>363</v>
      </c>
      <c r="C15" s="55"/>
      <c r="D15" s="55"/>
      <c r="E15" s="55"/>
      <c r="F15" s="55"/>
      <c r="G15" s="55"/>
      <c r="H15" s="55"/>
      <c r="L15" s="59"/>
      <c r="M15" s="59"/>
      <c r="N15" s="59"/>
      <c r="O15" s="59"/>
      <c r="P15" s="59"/>
    </row>
    <row r="16" spans="1:21">
      <c r="B16" s="55" t="s">
        <v>364</v>
      </c>
      <c r="C16" s="55"/>
      <c r="D16" s="55"/>
      <c r="E16" s="55"/>
      <c r="F16" s="55"/>
      <c r="G16" s="55"/>
      <c r="H16" s="55"/>
      <c r="L16" s="59"/>
      <c r="M16" s="59"/>
      <c r="N16" s="59"/>
      <c r="O16" s="59"/>
      <c r="P16" s="59"/>
    </row>
    <row r="17" spans="2:16">
      <c r="B17" s="55" t="s">
        <v>365</v>
      </c>
      <c r="C17" s="55"/>
      <c r="D17" s="55"/>
      <c r="E17" s="55"/>
      <c r="F17" s="55"/>
      <c r="G17" s="55"/>
      <c r="H17" s="55"/>
      <c r="L17" s="59"/>
      <c r="M17" s="59"/>
      <c r="N17" s="59"/>
      <c r="O17" s="59"/>
      <c r="P17" s="59"/>
    </row>
    <row r="18" spans="2:16">
      <c r="L18" s="59"/>
      <c r="M18" s="59"/>
      <c r="N18" s="59"/>
      <c r="O18" s="59"/>
      <c r="P18" s="59"/>
    </row>
    <row r="19" spans="2:16">
      <c r="L19" s="59"/>
      <c r="M19" s="59"/>
      <c r="N19" s="59"/>
      <c r="O19" s="59"/>
      <c r="P19" s="59"/>
    </row>
    <row r="20" spans="2:16">
      <c r="L20" s="59"/>
      <c r="M20" s="59"/>
      <c r="N20" s="59"/>
      <c r="O20" s="59"/>
      <c r="P20" s="59"/>
    </row>
    <row r="21" spans="2:16">
      <c r="L21" s="59"/>
      <c r="M21" s="59"/>
      <c r="N21" s="59"/>
      <c r="O21" s="59"/>
      <c r="P21" s="59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00668A"/>
  </sheetPr>
  <dimension ref="A1"/>
  <sheetViews>
    <sheetView showGridLines="0"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Index</vt:lpstr>
      <vt:lpstr>P&amp;L Conso excl. Postos</vt:lpstr>
      <vt:lpstr>P&amp;L Conso ex. GasSt pre IFRS16</vt:lpstr>
      <vt:lpstr>BS - Consolidated</vt:lpstr>
      <vt:lpstr>Indebtedness</vt:lpstr>
      <vt:lpstr>Capex</vt:lpstr>
      <vt:lpstr>Stores</vt:lpstr>
      <vt:lpstr>Gross Revenue by Banner</vt:lpstr>
      <vt:lpstr>View before segregations &gt;&gt;&gt;</vt:lpstr>
      <vt:lpstr>P&amp;L Conso incl. Postos</vt:lpstr>
      <vt:lpstr>P&amp;L Conso Post-Hiper Trans.</vt:lpstr>
      <vt:lpstr>P&amp;L Conso Pre-Hiper Trans.</vt:lpstr>
      <vt:lpstr>P&amp;L GPA Brazil Post-Hiper Trans</vt:lpstr>
      <vt:lpstr>P&amp;L GPA Brazil Pre-Hiper Trans.</vt:lpstr>
      <vt:lpstr>P&amp;L Éxito - Post IFRS 16</vt:lpstr>
      <vt:lpstr>P&amp;L Conso - PostIFRS PreSpinoff</vt:lpstr>
      <vt:lpstr>P&amp;L Conso - Pre-IFRS 16</vt:lpstr>
      <vt:lpstr>BS - GPA Brazil</vt:lpstr>
      <vt:lpstr>BS - Éxito</vt:lpstr>
      <vt:lpstr>Indebtedness - Historical</vt:lpstr>
      <vt:lpstr>Investments - Historical</vt:lpstr>
      <vt:lpstr>Pro Forma Record</vt:lpstr>
      <vt:lpstr>Index!Area_de_impressao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2025-11-04T13:54:01Z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