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omments1.xml" ContentType="application/vnd.openxmlformats-officedocument.spreadsheetml.comments+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Compartilhado\Entre_Secoes\D4100S106\SeriesHistoricas\2025\2T25\Versões\Versão 2\"/>
    </mc:Choice>
  </mc:AlternateContent>
  <xr:revisionPtr revIDLastSave="0" documentId="13_ncr:1_{099F1088-CD7A-4103-A5CD-93E1486F8078}" xr6:coauthVersionLast="47" xr6:coauthVersionMax="47" xr10:uidLastSave="{00000000-0000-0000-0000-000000000000}"/>
  <bookViews>
    <workbookView xWindow="-108" yWindow="-108" windowWidth="23256" windowHeight="12576" tabRatio="885" xr2:uid="{510C6AAC-F043-4EA2-96E0-A90F9171A71A}"/>
  </bookViews>
  <sheets>
    <sheet name="Index" sheetId="24" r:id="rId1"/>
    <sheet name="1- Selected Data" sheetId="3" r:id="rId2"/>
    <sheet name="2- Managerial Assets" sheetId="8" r:id="rId3"/>
    <sheet name="3- Managerial Liabilities" sheetId="17" r:id="rId4"/>
    <sheet name="4- Recurring Income" sheetId="19" r:id="rId5"/>
    <sheet name="5- Accounting Assets" sheetId="20" r:id="rId6"/>
    <sheet name="6-Accounting Liabilities" sheetId="21" r:id="rId7"/>
    <sheet name="7- Statement Income" sheetId="22" r:id="rId8"/>
    <sheet name="8- Balance Sheet by Currency" sheetId="64" r:id="rId9"/>
    <sheet name="9- Securities" sheetId="23" r:id="rId10"/>
    <sheet name="10- Securities by Issuer" sheetId="4" r:id="rId11"/>
    <sheet name="11- Activity Sector" sheetId="58" r:id="rId12"/>
    <sheet name="12- Port segregated by modality" sheetId="59" r:id="rId13"/>
    <sheet name="13- Portfolio Expanded" sheetId="60" r:id="rId14"/>
    <sheet name="14- Chang in loan port by stage" sheetId="61" r:id="rId15"/>
    <sheet name="15- Expense with ALL " sheetId="62" r:id="rId16"/>
    <sheet name="16- Tax Credits" sheetId="5" r:id="rId17"/>
    <sheet name="17- Funding and Assets Managed" sheetId="6" r:id="rId18"/>
    <sheet name="18- Liability Contingencies" sheetId="7" r:id="rId19"/>
    <sheet name="19- Provisions by Account" sheetId="55" r:id="rId20"/>
    <sheet name="20- Provisions by Product" sheetId="56" r:id="rId21"/>
    <sheet name="21- Income From Insurance" sheetId="57" r:id="rId22"/>
    <sheet name="22- Income Breakdown by Segment" sheetId="9" r:id="rId23"/>
    <sheet name="23- Financial Margin" sheetId="10" r:id="rId24"/>
    <sheet name="24- Fee and Commission Income" sheetId="11" r:id="rId25"/>
    <sheet name="25- Personnel Expenses" sheetId="12" r:id="rId26"/>
    <sheet name="26- Administrative Expenses" sheetId="13" r:id="rId27"/>
    <sheet name="27- Performance Ratios" sheetId="14" r:id="rId28"/>
    <sheet name="28- Efficiency Ratio" sheetId="15" r:id="rId29"/>
    <sheet name="29- Coverage Ratio (12 months)" sheetId="16" r:id="rId30"/>
    <sheet name="30- Capital Adequacy Ratio" sheetId="18" r:id="rId31"/>
    <sheet name="31- Loan Portfolio - Indicators" sheetId="63" r:id="rId32"/>
    <sheet name="Index - Descontinued" sheetId="25" r:id="rId33"/>
    <sheet name="Selected Data" sheetId="26" r:id="rId34"/>
    <sheet name="Managerial Assets" sheetId="27" r:id="rId35"/>
    <sheet name="Managerial Liabilities" sheetId="28" r:id="rId36"/>
    <sheet name="Recurring Income" sheetId="29" r:id="rId37"/>
    <sheet name="Accounting Assets" sheetId="30" r:id="rId38"/>
    <sheet name="Accounting Liabilities" sheetId="31" r:id="rId39"/>
    <sheet name="Statement Income" sheetId="32" r:id="rId40"/>
    <sheet name="Balance Sheet by Currency" sheetId="33" r:id="rId41"/>
    <sheet name="Securities" sheetId="34" r:id="rId42"/>
    <sheet name="Loan Operations" sheetId="35" r:id="rId43"/>
    <sheet name="Activity Sector" sheetId="36" r:id="rId44"/>
    <sheet name="Activity Sector - Actual" sheetId="37" r:id="rId45"/>
    <sheet name="Portfolio by Company Size (Bac)" sheetId="38" r:id="rId46"/>
    <sheet name="Port. by Comp. Size Expanded" sheetId="39" r:id="rId47"/>
    <sheet name="Portfolio (Bacen)" sheetId="40" r:id="rId48"/>
    <sheet name="Portfolio (Bacen) - Reclas." sheetId="41" r:id="rId49"/>
    <sheet name="Portfolio Expanded" sheetId="42" r:id="rId50"/>
    <sheet name="Portfolio Expanded - Reclas." sheetId="43" r:id="rId51"/>
    <sheet name="Consumer Financing" sheetId="44" r:id="rId52"/>
    <sheet name="Consumer Financing - Reclas." sheetId="45" r:id="rId53"/>
    <sheet name="Largest Borrowers" sheetId="46" r:id="rId54"/>
    <sheet name="Allowance for Loan Losses - PDD" sheetId="47" r:id="rId55"/>
    <sheet name="Expense with ALL" sheetId="48" r:id="rId56"/>
    <sheet name="PDD Movement" sheetId="49" r:id="rId57"/>
    <sheet name="Tax Credits" sheetId="50" r:id="rId58"/>
    <sheet name="Funding and Assets Managed" sheetId="51" r:id="rId59"/>
    <sheet name="Personnel Expenses" sheetId="52" r:id="rId60"/>
    <sheet name="Other Administrative Expenses" sheetId="53" r:id="rId61"/>
    <sheet name="Loan Portfolio - Indicators" sheetId="54" r:id="rId62"/>
  </sheets>
  <definedNames>
    <definedName name="_xlnm.Print_Area" localSheetId="1">'1- Selected Data'!$A$1:$A$49</definedName>
    <definedName name="_xlnm.Print_Area" localSheetId="10">'10- Securities by Issuer'!$A$1:$AW$36</definedName>
    <definedName name="_xlnm.Print_Area" localSheetId="11">'11- Activity Sector'!$A$1:$A$30</definedName>
    <definedName name="_xlnm.Print_Area" localSheetId="12">'12- Port segregated by modality'!$A$1:$A$16</definedName>
    <definedName name="_xlnm.Print_Area" localSheetId="13">'13- Portfolio Expanded'!$A$1:$A$10</definedName>
    <definedName name="_xlnm.Print_Area" localSheetId="14">'14- Chang in loan port by stage'!$A$1:$CH$5</definedName>
    <definedName name="_xlnm.Print_Area" localSheetId="15">'15- Expense with ALL '!$A$1:$A$14</definedName>
    <definedName name="_xlnm.Print_Area" localSheetId="16">'16- Tax Credits'!$A$1:$A$32</definedName>
    <definedName name="_xlnm.Print_Area" localSheetId="17">'17- Funding and Assets Managed'!$A$1:$A$26</definedName>
    <definedName name="_xlnm.Print_Area" localSheetId="18">'18- Liability Contingencies'!$A$2:$BA$16</definedName>
    <definedName name="_xlnm.Print_Area" localSheetId="19">'19- Provisions by Account'!$A$1:$AV$21</definedName>
    <definedName name="_xlnm.Print_Area" localSheetId="2">'2- Managerial Assets'!$A$1:$A$31</definedName>
    <definedName name="_xlnm.Print_Area" localSheetId="20">'20- Provisions by Product'!$A$2:$AT$21</definedName>
    <definedName name="_xlnm.Print_Area" localSheetId="21">'21- Income From Insurance'!$A$1:$P$26</definedName>
    <definedName name="_xlnm.Print_Area" localSheetId="22">'22- Income Breakdown by Segment'!$A$1:$AU$14</definedName>
    <definedName name="_xlnm.Print_Area" localSheetId="23">'23- Financial Margin'!$A$1:$M$17</definedName>
    <definedName name="_xlnm.Print_Area" localSheetId="24">'24- Fee and Commission Income'!$A$2:$BA$21</definedName>
    <definedName name="_xlnm.Print_Area" localSheetId="25">'25- Personnel Expenses'!$A$2:$A$13</definedName>
    <definedName name="_xlnm.Print_Area" localSheetId="26">'26- Administrative Expenses'!$A$2:$A$13</definedName>
    <definedName name="_xlnm.Print_Area" localSheetId="27">'27- Performance Ratios'!$A$1:$BA$40</definedName>
    <definedName name="_xlnm.Print_Area" localSheetId="28">'28- Efficiency Ratio'!$A$2:$J$28</definedName>
    <definedName name="_xlnm.Print_Area" localSheetId="29">'29- Coverage Ratio (12 months)'!$A$2:$J$19</definedName>
    <definedName name="_xlnm.Print_Area" localSheetId="3">'3- Managerial Liabilities'!$A$1:$A$31</definedName>
    <definedName name="_xlnm.Print_Area" localSheetId="30">'30- Capital Adequacy Ratio'!$A$1:$BX$26</definedName>
    <definedName name="_xlnm.Print_Area" localSheetId="31">'31- Loan Portfolio - Indicators'!$A$1:$A$15</definedName>
    <definedName name="_xlnm.Print_Area" localSheetId="4">'4- Recurring Income'!$A$1:$A$35</definedName>
    <definedName name="_xlnm.Print_Area" localSheetId="5">'5- Accounting Assets'!$A$1:$A$10</definedName>
    <definedName name="_xlnm.Print_Area" localSheetId="6">'6-Accounting Liabilities'!$A$1:$A$10</definedName>
    <definedName name="_xlnm.Print_Area" localSheetId="7">'7- Statement Income'!$A$1:$A$42</definedName>
    <definedName name="_xlnm.Print_Area" localSheetId="8">'8- Balance Sheet by Currency'!$A$1:$A$70</definedName>
    <definedName name="_xlnm.Print_Area" localSheetId="9">'9- Securities'!$A$1:$A$18</definedName>
    <definedName name="_xlnm.Print_Area" localSheetId="37">'Accounting Assets'!$A$1:$E$9</definedName>
    <definedName name="_xlnm.Print_Area" localSheetId="38">'Accounting Liabilities'!$A$1:$A$10</definedName>
    <definedName name="_xlnm.Print_Area" localSheetId="43">'Activity Sector'!$A$1:$A$29</definedName>
    <definedName name="_xlnm.Print_Area" localSheetId="44">'Activity Sector - Actual'!$A$1:$A$30</definedName>
    <definedName name="_xlnm.Print_Area" localSheetId="54">'Allowance for Loan Losses - PDD'!$A$1:$DI$26</definedName>
    <definedName name="_xlnm.Print_Area" localSheetId="40">'Balance Sheet by Currency'!$A$1:$A$72</definedName>
    <definedName name="_xlnm.Print_Area" localSheetId="51">'Consumer Financing'!$A$1:$BA$17</definedName>
    <definedName name="_xlnm.Print_Area" localSheetId="52">'Consumer Financing - Reclas.'!$A$1:$A$17</definedName>
    <definedName name="_xlnm.Print_Area" localSheetId="55">'Expense with ALL'!$A$1:$O$21</definedName>
    <definedName name="_xlnm.Print_Area" localSheetId="58">'Funding and Assets Managed'!$A$1:$BA$30</definedName>
    <definedName name="_xlnm.Print_Area" localSheetId="0">Index!$A$1:$F$46</definedName>
    <definedName name="_xlnm.Print_Area" localSheetId="32">'Index - Descontinued'!$A$1:$F$53</definedName>
    <definedName name="_xlnm.Print_Area" localSheetId="53">'Largest Borrowers'!$A$1:$DH$18</definedName>
    <definedName name="_xlnm.Print_Area" localSheetId="42">'Loan Operations'!$A$1:$DA$23</definedName>
    <definedName name="_xlnm.Print_Area" localSheetId="61">'Loan Portfolio - Indicators'!$A$1:$BA$42</definedName>
    <definedName name="_xlnm.Print_Area" localSheetId="34">'Managerial Assets'!$A$1:$E$35</definedName>
    <definedName name="_xlnm.Print_Area" localSheetId="35">'Managerial Liabilities'!$A$1:$A$37</definedName>
    <definedName name="_xlnm.Print_Area" localSheetId="60">'Other Administrative Expenses'!$A$2:$BA$28</definedName>
    <definedName name="_xlnm.Print_Area" localSheetId="56">'PDD Movement'!$A$1:$AT$27</definedName>
    <definedName name="_xlnm.Print_Area" localSheetId="59">'Personnel Expenses'!$A$2:$BA$22</definedName>
    <definedName name="_xlnm.Print_Area" localSheetId="46">'Port. by Comp. Size Expanded'!$A$1:$A$17</definedName>
    <definedName name="_xlnm.Print_Area" localSheetId="47">'Portfolio (Bacen)'!$A$1:$BA$32</definedName>
    <definedName name="_xlnm.Print_Area" localSheetId="48">'Portfolio (Bacen) - Reclas.'!$A$1:$A$30</definedName>
    <definedName name="_xlnm.Print_Area" localSheetId="45">'Portfolio by Company Size (Bac)'!$A$1:$BA$15</definedName>
    <definedName name="_xlnm.Print_Area" localSheetId="49">'Portfolio Expanded'!$A$1:$E$37</definedName>
    <definedName name="_xlnm.Print_Area" localSheetId="50">'Portfolio Expanded - Reclas.'!$A$1:$A$33</definedName>
    <definedName name="_xlnm.Print_Area" localSheetId="36">'Recurring Income'!$A$1:$O$44</definedName>
    <definedName name="_xlnm.Print_Area" localSheetId="41">Securities!$A$1:$BA$22</definedName>
    <definedName name="_xlnm.Print_Area" localSheetId="33">'Selected Data'!$A$1:$A$42</definedName>
    <definedName name="_xlnm.Print_Area" localSheetId="39">'Statement Income'!$A$1:$A$45</definedName>
    <definedName name="_xlnm.Print_Area" localSheetId="57">'Tax Credits'!$A$1:$BA$39</definedName>
    <definedName name="_xlnm.Print_Titles" localSheetId="1">'1- Selected Data'!$A:$A</definedName>
    <definedName name="_xlnm.Print_Titles" localSheetId="10">'10- Securities by Issuer'!$A:$A</definedName>
    <definedName name="_xlnm.Print_Titles" localSheetId="11">'11- Activity Sector'!$A:$A</definedName>
    <definedName name="_xlnm.Print_Titles" localSheetId="12">'12- Port segregated by modality'!$A:$A</definedName>
    <definedName name="_xlnm.Print_Titles" localSheetId="13">'13- Portfolio Expanded'!$A:$A</definedName>
    <definedName name="_xlnm.Print_Titles" localSheetId="14">'14- Chang in loan port by stage'!$A:$F</definedName>
    <definedName name="_xlnm.Print_Titles" localSheetId="15">'15- Expense with ALL '!$A:$A</definedName>
    <definedName name="_xlnm.Print_Titles" localSheetId="16">'16- Tax Credits'!$A:$A</definedName>
    <definedName name="_xlnm.Print_Titles" localSheetId="17">'17- Funding and Assets Managed'!$A:$A</definedName>
    <definedName name="_xlnm.Print_Titles" localSheetId="18">'18- Liability Contingencies'!$A:$A</definedName>
    <definedName name="_xlnm.Print_Titles" localSheetId="19">'19- Provisions by Account'!$A:$A</definedName>
    <definedName name="_xlnm.Print_Titles" localSheetId="2">'2- Managerial Assets'!$A:$A</definedName>
    <definedName name="_xlnm.Print_Titles" localSheetId="20">'20- Provisions by Product'!$A:$A</definedName>
    <definedName name="_xlnm.Print_Titles" localSheetId="21">'21- Income From Insurance'!$A:$A</definedName>
    <definedName name="_xlnm.Print_Titles" localSheetId="22">'22- Income Breakdown by Segment'!$A:$A</definedName>
    <definedName name="_xlnm.Print_Titles" localSheetId="23">'23- Financial Margin'!$A:$A</definedName>
    <definedName name="_xlnm.Print_Titles" localSheetId="24">'24- Fee and Commission Income'!$A:$A</definedName>
    <definedName name="_xlnm.Print_Titles" localSheetId="25">'25- Personnel Expenses'!$A:$A</definedName>
    <definedName name="_xlnm.Print_Titles" localSheetId="26">'26- Administrative Expenses'!$A:$A</definedName>
    <definedName name="_xlnm.Print_Titles" localSheetId="27">'27- Performance Ratios'!$A:$A</definedName>
    <definedName name="_xlnm.Print_Titles" localSheetId="28">'28- Efficiency Ratio'!$A:$A</definedName>
    <definedName name="_xlnm.Print_Titles" localSheetId="29">'29- Coverage Ratio (12 months)'!$A:$A</definedName>
    <definedName name="_xlnm.Print_Titles" localSheetId="3">'3- Managerial Liabilities'!$A:$A</definedName>
    <definedName name="_xlnm.Print_Titles" localSheetId="30">'30- Capital Adequacy Ratio'!$A:$A</definedName>
    <definedName name="_xlnm.Print_Titles" localSheetId="31">'31- Loan Portfolio - Indicators'!$A:$A</definedName>
    <definedName name="_xlnm.Print_Titles" localSheetId="5">'5- Accounting Assets'!$A:$A</definedName>
    <definedName name="_xlnm.Print_Titles" localSheetId="6">'6-Accounting Liabilities'!$A:$A</definedName>
    <definedName name="_xlnm.Print_Titles" localSheetId="7">'7- Statement Income'!$A:$A,'7- Statement Income'!$1:$4</definedName>
    <definedName name="_xlnm.Print_Titles" localSheetId="8">'8- Balance Sheet by Currency'!$A:$A</definedName>
    <definedName name="_xlnm.Print_Titles" localSheetId="9">'9- Securities'!$A:$A</definedName>
    <definedName name="_xlnm.Print_Titles" localSheetId="37">'Accounting Assets'!$A:$A</definedName>
    <definedName name="_xlnm.Print_Titles" localSheetId="38">'Accounting Liabilities'!$A:$A</definedName>
    <definedName name="_xlnm.Print_Titles" localSheetId="43">'Activity Sector'!$A:$A</definedName>
    <definedName name="_xlnm.Print_Titles" localSheetId="44">'Activity Sector - Actual'!$A:$A</definedName>
    <definedName name="_xlnm.Print_Titles" localSheetId="54">'Allowance for Loan Losses - PDD'!$A:$B</definedName>
    <definedName name="_xlnm.Print_Titles" localSheetId="40">'Balance Sheet by Currency'!$A:$A</definedName>
    <definedName name="_xlnm.Print_Titles" localSheetId="51">'Consumer Financing'!$A:$A</definedName>
    <definedName name="_xlnm.Print_Titles" localSheetId="52">'Consumer Financing - Reclas.'!$A:$A</definedName>
    <definedName name="_xlnm.Print_Titles" localSheetId="55">'Expense with ALL'!$A:$A</definedName>
    <definedName name="_xlnm.Print_Titles" localSheetId="58">'Funding and Assets Managed'!$A:$A</definedName>
    <definedName name="_xlnm.Print_Titles" localSheetId="53">'Largest Borrowers'!$A:$A</definedName>
    <definedName name="_xlnm.Print_Titles" localSheetId="42">'Loan Operations'!$A:$A</definedName>
    <definedName name="_xlnm.Print_Titles" localSheetId="61">'Loan Portfolio - Indicators'!$A:$A</definedName>
    <definedName name="_xlnm.Print_Titles" localSheetId="34">'Managerial Assets'!$A:$A</definedName>
    <definedName name="_xlnm.Print_Titles" localSheetId="35">'Managerial Liabilities'!$A:$A</definedName>
    <definedName name="_xlnm.Print_Titles" localSheetId="60">'Other Administrative Expenses'!$A:$A</definedName>
    <definedName name="_xlnm.Print_Titles" localSheetId="56">'PDD Movement'!$A:$A</definedName>
    <definedName name="_xlnm.Print_Titles" localSheetId="59">'Personnel Expenses'!$A:$A</definedName>
    <definedName name="_xlnm.Print_Titles" localSheetId="46">'Port. by Comp. Size Expanded'!$A:$A</definedName>
    <definedName name="_xlnm.Print_Titles" localSheetId="47">'Portfolio (Bacen)'!$A:$A</definedName>
    <definedName name="_xlnm.Print_Titles" localSheetId="48">'Portfolio (Bacen) - Reclas.'!$A:$A</definedName>
    <definedName name="_xlnm.Print_Titles" localSheetId="45">'Portfolio by Company Size (Bac)'!$A:$A</definedName>
    <definedName name="_xlnm.Print_Titles" localSheetId="49">'Portfolio Expanded'!$A:$A</definedName>
    <definedName name="_xlnm.Print_Titles" localSheetId="50">'Portfolio Expanded - Reclas.'!$A:$A</definedName>
    <definedName name="_xlnm.Print_Titles" localSheetId="41">Securities!$A:$A</definedName>
    <definedName name="_xlnm.Print_Titles" localSheetId="33">'Selected Data'!$A:$A</definedName>
    <definedName name="_xlnm.Print_Titles" localSheetId="39">'Statement Income'!$A:$A,'Statement Income'!$1:$4</definedName>
    <definedName name="_xlnm.Print_Titles" localSheetId="57">'Tax Credits'!$A:$A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3" l="1"/>
  <c r="C10" i="13"/>
  <c r="C20" i="13" s="1"/>
  <c r="C41" i="64" l="1"/>
  <c r="C40" i="64"/>
  <c r="C39" i="64"/>
  <c r="C38" i="64"/>
  <c r="C37" i="64"/>
  <c r="I10" i="61"/>
  <c r="H10" i="61"/>
  <c r="G10" i="61"/>
  <c r="F10" i="61"/>
  <c r="X15" i="57"/>
  <c r="X20" i="57" s="1"/>
  <c r="X23" i="57" s="1"/>
  <c r="T15" i="57"/>
  <c r="T20" i="57" s="1"/>
  <c r="T23" i="57" s="1"/>
  <c r="S15" i="57"/>
  <c r="S20" i="57" s="1"/>
  <c r="S23" i="57" s="1"/>
  <c r="R15" i="57"/>
  <c r="R20" i="57" s="1"/>
  <c r="R23" i="57" s="1"/>
  <c r="BU20" i="56"/>
  <c r="BU21" i="55"/>
  <c r="BU33" i="54"/>
  <c r="BU29" i="54"/>
  <c r="BU24" i="54"/>
  <c r="BU17" i="54"/>
  <c r="BU13" i="54"/>
  <c r="BU37" i="54" s="1"/>
  <c r="BU10" i="54"/>
  <c r="BU36" i="54" s="1"/>
  <c r="BU25" i="53"/>
  <c r="BS25" i="53"/>
  <c r="BR25" i="53"/>
  <c r="BQ25" i="53"/>
  <c r="BT12" i="53"/>
  <c r="BT25" i="53" s="1"/>
  <c r="BU14" i="52"/>
  <c r="BT14" i="52"/>
  <c r="BS14" i="52"/>
  <c r="BR14" i="52"/>
  <c r="BQ14" i="52"/>
  <c r="BP14" i="52"/>
  <c r="BO14" i="52"/>
  <c r="BN14" i="52"/>
  <c r="BM14" i="52"/>
  <c r="BL14" i="52"/>
  <c r="BK14" i="52"/>
  <c r="BJ14" i="52"/>
  <c r="BI14" i="52"/>
  <c r="BH14" i="52"/>
  <c r="BG14" i="52"/>
  <c r="BF14" i="52"/>
  <c r="BE14" i="52"/>
  <c r="BD14" i="52"/>
  <c r="BC14" i="52"/>
  <c r="BB14" i="52"/>
  <c r="BA14" i="52"/>
  <c r="AZ14" i="52"/>
  <c r="AY14" i="52"/>
  <c r="AX14" i="52"/>
  <c r="AW14" i="52"/>
  <c r="AV14" i="52"/>
  <c r="AU14" i="52"/>
  <c r="AT14" i="52"/>
  <c r="AS14" i="52"/>
  <c r="AR14" i="52"/>
  <c r="AQ14" i="52"/>
  <c r="AP14" i="52"/>
  <c r="AO14" i="52"/>
  <c r="AN14" i="52"/>
  <c r="AM14" i="52"/>
  <c r="AL14" i="52"/>
  <c r="AK14" i="52"/>
  <c r="AJ14" i="52"/>
  <c r="AI14" i="52"/>
  <c r="AH14" i="52"/>
  <c r="AG14" i="52"/>
  <c r="AF14" i="52"/>
  <c r="AE14" i="52"/>
  <c r="AD14" i="52"/>
  <c r="AC14" i="52"/>
  <c r="AB14" i="52"/>
  <c r="AA14" i="52"/>
  <c r="Z14" i="52"/>
  <c r="Y14" i="52"/>
  <c r="X14" i="52"/>
  <c r="W14" i="52"/>
  <c r="V14" i="52"/>
  <c r="U14" i="52"/>
  <c r="T14" i="52"/>
  <c r="S14" i="52"/>
  <c r="R14" i="52"/>
  <c r="Q14" i="52"/>
  <c r="P14" i="52"/>
  <c r="O14" i="52"/>
  <c r="N14" i="52"/>
  <c r="M14" i="52"/>
  <c r="L14" i="52"/>
  <c r="K14" i="52"/>
  <c r="J14" i="52"/>
  <c r="I14" i="52"/>
  <c r="H14" i="52"/>
  <c r="G14" i="52"/>
  <c r="F14" i="52"/>
  <c r="E14" i="52"/>
  <c r="D14" i="52"/>
  <c r="C14" i="52"/>
  <c r="B14" i="52"/>
  <c r="BU10" i="52"/>
  <c r="BU20" i="52" s="1"/>
  <c r="BT10" i="52"/>
  <c r="BT20" i="52" s="1"/>
  <c r="BS10" i="52"/>
  <c r="BS20" i="52" s="1"/>
  <c r="BR10" i="52"/>
  <c r="BR20" i="52" s="1"/>
  <c r="BQ10" i="52"/>
  <c r="BQ20" i="52" s="1"/>
  <c r="BP10" i="52"/>
  <c r="BP20" i="52" s="1"/>
  <c r="BO10" i="52"/>
  <c r="BO20" i="52" s="1"/>
  <c r="BN10" i="52"/>
  <c r="BN20" i="52" s="1"/>
  <c r="BM10" i="52"/>
  <c r="BM20" i="52" s="1"/>
  <c r="BL10" i="52"/>
  <c r="BL20" i="52" s="1"/>
  <c r="BK10" i="52"/>
  <c r="BK20" i="52" s="1"/>
  <c r="BJ10" i="52"/>
  <c r="BJ20" i="52" s="1"/>
  <c r="BI10" i="52"/>
  <c r="BI20" i="52" s="1"/>
  <c r="BH10" i="52"/>
  <c r="BH20" i="52" s="1"/>
  <c r="BG10" i="52"/>
  <c r="BG20" i="52" s="1"/>
  <c r="BF10" i="52"/>
  <c r="BF20" i="52" s="1"/>
  <c r="BE10" i="52"/>
  <c r="BE20" i="52" s="1"/>
  <c r="BD10" i="52"/>
  <c r="BD20" i="52" s="1"/>
  <c r="BC10" i="52"/>
  <c r="BC20" i="52" s="1"/>
  <c r="BB10" i="52"/>
  <c r="BB20" i="52" s="1"/>
  <c r="BA10" i="52"/>
  <c r="BA20" i="52" s="1"/>
  <c r="AZ10" i="52"/>
  <c r="AZ20" i="52" s="1"/>
  <c r="AY10" i="52"/>
  <c r="AY20" i="52" s="1"/>
  <c r="AX10" i="52"/>
  <c r="AX20" i="52" s="1"/>
  <c r="AW10" i="52"/>
  <c r="AW20" i="52" s="1"/>
  <c r="AV10" i="52"/>
  <c r="AV20" i="52" s="1"/>
  <c r="AU10" i="52"/>
  <c r="AU20" i="52" s="1"/>
  <c r="AT10" i="52"/>
  <c r="AT20" i="52" s="1"/>
  <c r="AS10" i="52"/>
  <c r="AS20" i="52" s="1"/>
  <c r="AR10" i="52"/>
  <c r="AR20" i="52" s="1"/>
  <c r="AQ10" i="52"/>
  <c r="AQ20" i="52" s="1"/>
  <c r="AP10" i="52"/>
  <c r="AP20" i="52" s="1"/>
  <c r="AO10" i="52"/>
  <c r="AO20" i="52" s="1"/>
  <c r="AN10" i="52"/>
  <c r="AN20" i="52" s="1"/>
  <c r="AM10" i="52"/>
  <c r="AM20" i="52" s="1"/>
  <c r="AL10" i="52"/>
  <c r="AL20" i="52" s="1"/>
  <c r="AK10" i="52"/>
  <c r="AK20" i="52" s="1"/>
  <c r="AJ10" i="52"/>
  <c r="AJ20" i="52" s="1"/>
  <c r="AI10" i="52"/>
  <c r="AI20" i="52" s="1"/>
  <c r="AH10" i="52"/>
  <c r="AH20" i="52" s="1"/>
  <c r="AG10" i="52"/>
  <c r="AG20" i="52" s="1"/>
  <c r="AF10" i="52"/>
  <c r="AF20" i="52" s="1"/>
  <c r="AE10" i="52"/>
  <c r="AE20" i="52" s="1"/>
  <c r="AD10" i="52"/>
  <c r="AD20" i="52" s="1"/>
  <c r="AC10" i="52"/>
  <c r="AC20" i="52" s="1"/>
  <c r="AB10" i="52"/>
  <c r="AB20" i="52" s="1"/>
  <c r="AA10" i="52"/>
  <c r="AA20" i="52" s="1"/>
  <c r="Z10" i="52"/>
  <c r="Z20" i="52" s="1"/>
  <c r="Y10" i="52"/>
  <c r="Y20" i="52" s="1"/>
  <c r="X10" i="52"/>
  <c r="X20" i="52" s="1"/>
  <c r="W10" i="52"/>
  <c r="W20" i="52" s="1"/>
  <c r="V10" i="52"/>
  <c r="V20" i="52" s="1"/>
  <c r="U10" i="52"/>
  <c r="U20" i="52" s="1"/>
  <c r="T10" i="52"/>
  <c r="T20" i="52" s="1"/>
  <c r="S10" i="52"/>
  <c r="S20" i="52" s="1"/>
  <c r="R10" i="52"/>
  <c r="R20" i="52" s="1"/>
  <c r="Q10" i="52"/>
  <c r="Q20" i="52" s="1"/>
  <c r="P10" i="52"/>
  <c r="P20" i="52" s="1"/>
  <c r="O10" i="52"/>
  <c r="O20" i="52" s="1"/>
  <c r="N10" i="52"/>
  <c r="N20" i="52" s="1"/>
  <c r="M10" i="52"/>
  <c r="M20" i="52" s="1"/>
  <c r="L10" i="52"/>
  <c r="L20" i="52" s="1"/>
  <c r="K10" i="52"/>
  <c r="K20" i="52" s="1"/>
  <c r="J10" i="52"/>
  <c r="J20" i="52" s="1"/>
  <c r="I10" i="52"/>
  <c r="I20" i="52" s="1"/>
  <c r="H10" i="52"/>
  <c r="H20" i="52" s="1"/>
  <c r="G10" i="52"/>
  <c r="G20" i="52" s="1"/>
  <c r="F10" i="52"/>
  <c r="F20" i="52" s="1"/>
  <c r="E10" i="52"/>
  <c r="E20" i="52" s="1"/>
  <c r="D10" i="52"/>
  <c r="D20" i="52" s="1"/>
  <c r="C10" i="52"/>
  <c r="C20" i="52" s="1"/>
  <c r="B10" i="52"/>
  <c r="B20" i="52" s="1"/>
  <c r="BS25" i="49"/>
  <c r="BU21" i="49"/>
  <c r="BU25" i="49" s="1"/>
  <c r="BS21" i="49"/>
  <c r="BQ21" i="49"/>
  <c r="BQ25" i="49" s="1"/>
  <c r="BU10" i="49"/>
  <c r="BU17" i="49" s="1"/>
  <c r="BS10" i="49"/>
  <c r="BS17" i="49" s="1"/>
  <c r="BQ10" i="49"/>
  <c r="BQ17" i="49" s="1"/>
  <c r="AN19" i="48"/>
  <c r="AO15" i="48"/>
  <c r="AO19" i="48" s="1"/>
  <c r="AN15" i="48"/>
  <c r="AM15" i="48"/>
  <c r="AM19" i="48" s="1"/>
  <c r="AL15" i="48"/>
  <c r="AL19" i="48" s="1"/>
  <c r="AK15" i="48"/>
  <c r="AK19" i="48" s="1"/>
  <c r="AI15" i="48"/>
  <c r="AI19" i="48" s="1"/>
  <c r="AJ13" i="48"/>
  <c r="AJ12" i="48"/>
  <c r="AJ11" i="48"/>
  <c r="AJ10" i="48"/>
  <c r="AJ15" i="48" s="1"/>
  <c r="AJ19" i="48" s="1"/>
  <c r="EO21" i="47"/>
  <c r="EM21" i="47"/>
  <c r="EK21" i="47"/>
  <c r="EI21" i="47"/>
  <c r="EG21" i="47"/>
  <c r="S15" i="45"/>
  <c r="T11" i="45"/>
  <c r="T15" i="45" s="1"/>
  <c r="Q11" i="45"/>
  <c r="Q15" i="45" s="1"/>
  <c r="R10" i="45"/>
  <c r="R15" i="45" s="1"/>
  <c r="R19" i="43"/>
  <c r="R30" i="43" s="1"/>
  <c r="R10" i="43"/>
  <c r="T28" i="41"/>
  <c r="T18" i="41"/>
  <c r="S18" i="41"/>
  <c r="S28" i="41" s="1"/>
  <c r="R18" i="41"/>
  <c r="R28" i="41" s="1"/>
  <c r="T10" i="41"/>
  <c r="S10" i="41"/>
  <c r="R10" i="41"/>
  <c r="X14" i="39"/>
  <c r="W14" i="39"/>
  <c r="V14" i="39"/>
  <c r="U14" i="39"/>
  <c r="BT14" i="38"/>
  <c r="BS14" i="38"/>
  <c r="BR14" i="38"/>
  <c r="I15" i="37"/>
  <c r="I13" i="37"/>
  <c r="V15" i="36"/>
  <c r="V14" i="36" s="1"/>
  <c r="U15" i="36"/>
  <c r="U14" i="36" s="1"/>
  <c r="V10" i="36"/>
  <c r="V26" i="36" s="1"/>
  <c r="U10" i="36"/>
  <c r="U26" i="36" s="1"/>
  <c r="EO22" i="35"/>
  <c r="EN22" i="35"/>
  <c r="EM22" i="35"/>
  <c r="EL22" i="35"/>
  <c r="EK22" i="35"/>
  <c r="EJ22" i="35"/>
  <c r="EI22" i="35"/>
  <c r="EH22" i="35"/>
  <c r="EG22" i="35"/>
  <c r="EF22" i="35"/>
  <c r="BL67" i="33"/>
  <c r="BL63" i="33"/>
  <c r="AM25" i="29"/>
  <c r="AL25" i="29"/>
  <c r="AM14" i="29"/>
  <c r="AL14" i="29"/>
  <c r="AM10" i="29"/>
  <c r="AM21" i="29" s="1"/>
  <c r="AM33" i="29" s="1"/>
  <c r="AM39" i="29" s="1"/>
  <c r="AL10" i="29"/>
  <c r="AL21" i="29" s="1"/>
  <c r="AL33" i="29" s="1"/>
  <c r="AL39" i="29" s="1"/>
  <c r="B14" i="23"/>
  <c r="B19" i="23" s="1"/>
  <c r="C20" i="19"/>
  <c r="B20" i="19"/>
  <c r="C16" i="19"/>
  <c r="C27" i="19" s="1"/>
  <c r="C33" i="19" s="1"/>
  <c r="B16" i="19"/>
  <c r="B27" i="19" s="1"/>
  <c r="B33" i="19" s="1"/>
  <c r="C10" i="19"/>
  <c r="BU26" i="54" l="1"/>
  <c r="BU34" i="54"/>
  <c r="BU18" i="54"/>
  <c r="BU31" i="54"/>
  <c r="CU21" i="18"/>
  <c r="CT21" i="18"/>
  <c r="AF18" i="16" l="1"/>
  <c r="AE18" i="16"/>
  <c r="AD18" i="16"/>
  <c r="AC18" i="16"/>
  <c r="AB18" i="16"/>
  <c r="AA18" i="16"/>
  <c r="Z18" i="16"/>
  <c r="Y18" i="16"/>
  <c r="X18" i="16"/>
  <c r="W18" i="16"/>
  <c r="V18" i="16"/>
  <c r="U18" i="16"/>
  <c r="T18" i="16"/>
  <c r="S18" i="16"/>
  <c r="R18" i="16"/>
  <c r="Q18" i="16"/>
  <c r="P18" i="16"/>
  <c r="O18" i="16"/>
  <c r="N18" i="16"/>
  <c r="M18" i="16"/>
  <c r="L18" i="16"/>
  <c r="K18" i="16"/>
  <c r="J18" i="16"/>
  <c r="I18" i="16"/>
  <c r="H18" i="16"/>
  <c r="G18" i="16"/>
  <c r="F18" i="16"/>
  <c r="E18" i="16"/>
  <c r="D18" i="16"/>
  <c r="C18" i="16"/>
  <c r="B18" i="16"/>
  <c r="AF16" i="16"/>
  <c r="AE16" i="16"/>
  <c r="AD16" i="16"/>
  <c r="AC16" i="16"/>
  <c r="AB16" i="16"/>
  <c r="AA16" i="16"/>
  <c r="Z16" i="16"/>
  <c r="Y16" i="16"/>
  <c r="X16" i="16"/>
  <c r="W16" i="16"/>
  <c r="V16" i="16"/>
  <c r="U16" i="16"/>
  <c r="T16" i="16"/>
  <c r="S16" i="16"/>
  <c r="R16" i="16"/>
  <c r="Q16" i="16"/>
  <c r="P16" i="16"/>
  <c r="O16" i="16"/>
  <c r="N16" i="16"/>
  <c r="M16" i="16"/>
  <c r="L16" i="16"/>
  <c r="K16" i="16"/>
  <c r="J16" i="16"/>
  <c r="I16" i="16"/>
  <c r="H16" i="16"/>
  <c r="G16" i="16"/>
  <c r="F16" i="16"/>
  <c r="E16" i="16"/>
  <c r="D16" i="16"/>
  <c r="C16" i="16"/>
  <c r="B16" i="16"/>
  <c r="AF14" i="16"/>
  <c r="AE14" i="16"/>
  <c r="AD14" i="16"/>
  <c r="AC14" i="16"/>
  <c r="AB14" i="16"/>
  <c r="AA14" i="16"/>
  <c r="Z14" i="16"/>
  <c r="Y14" i="16"/>
  <c r="X14" i="16"/>
  <c r="W14" i="16"/>
  <c r="V14" i="16"/>
  <c r="U14" i="16"/>
  <c r="T14" i="16"/>
  <c r="S14" i="16"/>
  <c r="R14" i="16"/>
  <c r="Q14" i="16"/>
  <c r="P14" i="16"/>
  <c r="O14" i="16"/>
  <c r="N14" i="16"/>
  <c r="M14" i="16"/>
  <c r="L14" i="16"/>
  <c r="K14" i="16"/>
  <c r="J14" i="16"/>
  <c r="I14" i="16"/>
  <c r="H14" i="16"/>
  <c r="G14" i="16"/>
  <c r="F14" i="16"/>
  <c r="E14" i="16"/>
  <c r="D14" i="16"/>
  <c r="C14" i="16"/>
  <c r="B14" i="16"/>
  <c r="AD28" i="15"/>
  <c r="Z28" i="15"/>
  <c r="AF26" i="15"/>
  <c r="AE26" i="15"/>
  <c r="AD26" i="15"/>
  <c r="AC26" i="15"/>
  <c r="AC28" i="15" s="1"/>
  <c r="AB26" i="15"/>
  <c r="AA26" i="15"/>
  <c r="Z26" i="15"/>
  <c r="AF14" i="15"/>
  <c r="AF28" i="15" s="1"/>
  <c r="AE14" i="15"/>
  <c r="AE28" i="15" s="1"/>
  <c r="AD14" i="15"/>
  <c r="AC14" i="15"/>
  <c r="AB14" i="15"/>
  <c r="AB28" i="15" s="1"/>
  <c r="AA14" i="15"/>
  <c r="AA28" i="15" s="1"/>
  <c r="Z14" i="15"/>
  <c r="C14" i="12" l="1"/>
  <c r="B14" i="12"/>
  <c r="BR20" i="11"/>
  <c r="BQ20" i="11"/>
  <c r="BW18" i="11"/>
  <c r="BW20" i="11" s="1"/>
  <c r="BV18" i="11"/>
  <c r="BV20" i="11" s="1"/>
  <c r="BU18" i="11"/>
  <c r="BU20" i="11" s="1"/>
  <c r="BT18" i="11"/>
  <c r="BT20" i="11" s="1"/>
  <c r="BS18" i="11"/>
  <c r="BS20" i="11" s="1"/>
  <c r="BR18" i="11"/>
  <c r="BQ18" i="11"/>
  <c r="AD14" i="10" l="1"/>
  <c r="BW14" i="7"/>
  <c r="C27" i="5"/>
  <c r="C31" i="5" s="1"/>
  <c r="C23" i="5"/>
  <c r="B18" i="5"/>
  <c r="B23" i="5" s="1"/>
  <c r="B27" i="5" s="1"/>
  <c r="B31" i="5" s="1"/>
  <c r="BU32" i="4"/>
  <c r="BR32" i="4"/>
  <c r="BS30" i="4"/>
  <c r="BS36" i="4" s="1"/>
  <c r="BU19" i="4"/>
  <c r="BR19" i="4"/>
  <c r="BU10" i="4"/>
  <c r="BU30" i="4" s="1"/>
  <c r="BU36" i="4" s="1"/>
  <c r="BR10" i="4"/>
  <c r="BR30" i="4" s="1"/>
  <c r="BR36" i="4" s="1"/>
  <c r="B37" i="3"/>
  <c r="B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C272F972-114B-4CCB-A723-CC5FEADFCEC6}">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<sst xmlns="http://schemas.openxmlformats.org/spreadsheetml/2006/main" count="4039" uniqueCount="890">
  <si>
    <t xml:space="preserve">            BANCO BRADESCO S.A.</t>
  </si>
  <si>
    <t>Click the title to view the worksheet</t>
  </si>
  <si>
    <t>Selected Data</t>
  </si>
  <si>
    <t>21)</t>
  </si>
  <si>
    <t>Largest Borrowers</t>
  </si>
  <si>
    <t>2)</t>
  </si>
  <si>
    <t>Managerial Assets</t>
  </si>
  <si>
    <t>3)</t>
  </si>
  <si>
    <t>Managerial Liabilities</t>
  </si>
  <si>
    <t>Expenses with ALL</t>
  </si>
  <si>
    <t>4)</t>
  </si>
  <si>
    <t>Recurring Income Statement</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</si>
  <si>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</si>
  <si>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</si>
  <si>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</si>
  <si>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</si>
  <si>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</si>
  <si>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</si>
  <si>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</si>
  <si>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</si>
  <si>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</si>
  <si>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</si>
  <si>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</si>
  <si>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</si>
  <si>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</si>
  <si>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</si>
  <si>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</si>
  <si>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</si>
  <si>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</si>
  <si>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</si>
  <si>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</si>
  <si>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</si>
  <si>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</si>
  <si>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</si>
  <si>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</si>
  <si>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</si>
  <si>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</si>
  <si>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</si>
  <si>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</si>
  <si>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</si>
  <si>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</si>
  <si>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</si>
  <si>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</si>
  <si>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</si>
  <si>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</si>
  <si>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</si>
  <si>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</si>
  <si>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</si>
  <si>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</si>
  <si>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</si>
  <si>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</si>
  <si>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</si>
  <si>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</si>
  <si>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</si>
  <si>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</si>
  <si>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</si>
  <si>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</si>
  <si>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</si>
  <si>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</si>
  <si>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</si>
  <si>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Mar25</t>
  </si>
  <si>
    <t>Jun25</t>
  </si>
  <si>
    <t>Total Assets</t>
  </si>
  <si>
    <t>Securities and Derivative Instruments</t>
  </si>
  <si>
    <t>Fair Value through Profit or Loss</t>
  </si>
  <si>
    <t>Fair Value through Other Comprehensive Income</t>
  </si>
  <si>
    <t>Amortized Cost</t>
  </si>
  <si>
    <t>Expanded Loans Portfolio</t>
  </si>
  <si>
    <t>Individuals</t>
  </si>
  <si>
    <t>Companies</t>
  </si>
  <si>
    <t>Allowance for Loan Losses (LLP)</t>
  </si>
  <si>
    <t>Total Deposits</t>
  </si>
  <si>
    <t>Time Deposits</t>
  </si>
  <si>
    <t>Savings Deposits</t>
  </si>
  <si>
    <t>Demand Deposits</t>
  </si>
  <si>
    <t>Interbank Deposits</t>
  </si>
  <si>
    <t>Shareholders' Equity</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</si>
  <si>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</si>
  <si>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</si>
  <si>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</si>
  <si>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</si>
  <si>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</si>
  <si>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</si>
  <si>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</si>
  <si>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</si>
  <si>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</si>
  <si>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and Derivative Instruments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</si>
  <si>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</si>
  <si>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</si>
  <si>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</si>
  <si>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</si>
  <si>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</si>
  <si>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</si>
  <si>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</si>
  <si>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</si>
  <si>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</si>
  <si>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</si>
  <si>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</si>
  <si>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</si>
  <si>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</si>
  <si>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</si>
  <si>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</si>
  <si>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</si>
  <si>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</si>
  <si>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</si>
  <si>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</si>
  <si>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</si>
  <si>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</si>
  <si>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</si>
  <si>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</si>
  <si>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</si>
  <si>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</si>
  <si>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</si>
  <si>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</si>
  <si>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</si>
  <si>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</si>
  <si>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</si>
  <si>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</si>
  <si>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</si>
  <si>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</si>
  <si>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</si>
  <si>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</si>
  <si>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</si>
  <si>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</si>
  <si>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</si>
  <si>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</si>
  <si>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</si>
  <si>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</si>
  <si>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</si>
  <si>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</si>
  <si>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</si>
  <si>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</si>
  <si>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</si>
  <si>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</si>
  <si>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</si>
  <si>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Mar19</t>
  </si>
  <si>
    <t>Jun19</t>
  </si>
  <si>
    <t>Sep19</t>
  </si>
  <si>
    <t>Dec19</t>
  </si>
  <si>
    <t>Mar20</t>
  </si>
  <si>
    <t>Jun20</t>
  </si>
  <si>
    <t>Sep20</t>
  </si>
  <si>
    <t>Dec20</t>
  </si>
  <si>
    <t>Mar21</t>
  </si>
  <si>
    <t>Jun21</t>
  </si>
  <si>
    <t>Sep21</t>
  </si>
  <si>
    <t>Dec21</t>
  </si>
  <si>
    <t>Mar22</t>
  </si>
  <si>
    <t>Jun22</t>
  </si>
  <si>
    <t>Sep22</t>
  </si>
  <si>
    <t>Dec22</t>
  </si>
  <si>
    <t>Mar23</t>
  </si>
  <si>
    <t>Jun23</t>
  </si>
  <si>
    <t>Sep23</t>
  </si>
  <si>
    <t>Dec23</t>
  </si>
  <si>
    <t>Mar24</t>
  </si>
  <si>
    <t>Jun24</t>
  </si>
  <si>
    <t>Sep24</t>
  </si>
  <si>
    <t>Dec24</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</si>
  <si>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</si>
  <si>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</si>
  <si>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</si>
  <si>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</si>
  <si>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</si>
  <si>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</si>
  <si>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</si>
  <si>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</si>
  <si>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</si>
  <si>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</si>
  <si>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</si>
  <si>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</si>
  <si>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</si>
  <si>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</si>
  <si>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</si>
  <si>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</si>
  <si>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</si>
  <si>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Purchase and Sale Commitments</t>
  </si>
  <si>
    <t xml:space="preserve"> - Funds</t>
  </si>
  <si>
    <t xml:space="preserve"> - PGBL / VGBL</t>
  </si>
  <si>
    <t>TOTAL</t>
  </si>
  <si>
    <t>Tax Credits / Deferred Tax Liabilities - R$ million</t>
  </si>
  <si>
    <t>Provision for expected losses associated with credit risk</t>
  </si>
  <si>
    <t>Provision for Tax and Civil Contingencies</t>
  </si>
  <si>
    <t>Labor Provision</t>
  </si>
  <si>
    <t>Non-financial assets held for sale</t>
  </si>
  <si>
    <t>Adjustment to market value of financial assets at fair value through profit or loss and derivatives</t>
  </si>
  <si>
    <t>Amortized of Goodwill</t>
  </si>
  <si>
    <t>Total Tax Credits on Temporary Differences</t>
  </si>
  <si>
    <t>Tax Loss and Negative Basis of Social Contribution of the Country</t>
  </si>
  <si>
    <t>Tax Loss and Negative Basis of Social Contribution Abroad</t>
  </si>
  <si>
    <t>Adjustment to market value of securities in fair value through other comprehensive income</t>
  </si>
  <si>
    <t>Total Tax Credits</t>
  </si>
  <si>
    <t>Deferred Tax Liabilities</t>
  </si>
  <si>
    <t>Tax Credits Net of Deferred Tax Liabilities</t>
  </si>
  <si>
    <t>Funding and Assets Managed - R$ million</t>
  </si>
  <si>
    <t>Funds raised</t>
  </si>
  <si>
    <t>Time Deposits + Debentures</t>
  </si>
  <si>
    <t>Borrowings and Onlending</t>
  </si>
  <si>
    <t>Subordinated Debts</t>
  </si>
  <si>
    <t>Obligations for Repurchase Agreements</t>
  </si>
  <si>
    <t>Working Capital (Own / Managed)</t>
  </si>
  <si>
    <t>Foreign Exchange Portfolio</t>
  </si>
  <si>
    <t>Payment of Taxes and Other Contributions</t>
  </si>
  <si>
    <t>Investment Funds and Managed Portfolios</t>
  </si>
  <si>
    <t xml:space="preserve">Total </t>
  </si>
  <si>
    <t>Liability Contingencies - R$ million</t>
  </si>
  <si>
    <t>Provision for Tax Risks</t>
  </si>
  <si>
    <t>Labor Claims</t>
  </si>
  <si>
    <t>Civil Claims</t>
  </si>
  <si>
    <t>Management Balance Sheet - R$ million</t>
  </si>
  <si>
    <t>Assets</t>
  </si>
  <si>
    <t>Cash and Cash Equivalents</t>
  </si>
  <si>
    <t>Financial Assets at Fair Value through Profit or Loss</t>
  </si>
  <si>
    <t>Financial Assets at Fair Value through Other Comprehensive Income</t>
  </si>
  <si>
    <t>Securities, Net of Provision for Expected Credit Loss Associated with Credit Risk</t>
  </si>
  <si>
    <t>Financial Assets at Amortized Cost</t>
  </si>
  <si>
    <t>Interbank Investments</t>
  </si>
  <si>
    <t>Compulsory deposits and other Deposits with the Brazilian Central Bank</t>
  </si>
  <si>
    <t>Loans, Net of Provision for Expected Credit Loss Associated with Credit Risk</t>
  </si>
  <si>
    <t>Leases, Net of Provision for Expected Credit Loss Associated with Credit Risk</t>
  </si>
  <si>
    <t>Other Financial Assets</t>
  </si>
  <si>
    <t>Non-Financial Assets Held for Sale</t>
  </si>
  <si>
    <t>Investments in affiliated companies</t>
  </si>
  <si>
    <t>Property and Equipment, Net</t>
  </si>
  <si>
    <t>Intangible Assets and Goodwill, Net</t>
  </si>
  <si>
    <t>Recoverable Taxes</t>
  </si>
  <si>
    <t>Deferred Taxes</t>
  </si>
  <si>
    <t>Other Assets</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</si>
  <si>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</si>
  <si>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</si>
  <si>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</si>
  <si>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</si>
  <si>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</si>
  <si>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</si>
  <si>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</si>
  <si>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</si>
  <si>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</si>
  <si>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</si>
  <si>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</si>
  <si>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</si>
  <si>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</si>
  <si>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</si>
  <si>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</si>
  <si>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</si>
  <si>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</si>
  <si>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</si>
  <si>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</si>
  <si>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</si>
  <si>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</si>
  <si>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</si>
  <si>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</si>
  <si>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</si>
  <si>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</si>
  <si>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</si>
  <si>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</si>
  <si>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</si>
  <si>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</si>
  <si>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</si>
  <si>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</si>
  <si>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</si>
  <si>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</si>
  <si>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</si>
  <si>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</si>
  <si>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</si>
  <si>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</si>
  <si>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</si>
  <si>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</si>
  <si>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</si>
  <si>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</si>
  <si>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</si>
  <si>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</si>
  <si>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</si>
  <si>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</si>
  <si>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</si>
  <si>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</si>
  <si>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</si>
  <si>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</si>
  <si>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</si>
  <si>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</si>
  <si>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</si>
  <si>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</si>
  <si>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</si>
  <si>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</si>
  <si>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</si>
  <si>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</si>
  <si>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</si>
  <si>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</si>
  <si>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</si>
  <si>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</si>
  <si>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</si>
  <si>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</si>
  <si>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</si>
  <si>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</si>
  <si>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</si>
  <si>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</si>
  <si>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</si>
  <si>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</si>
  <si>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</si>
  <si>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</si>
  <si>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</si>
  <si>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</si>
  <si>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</si>
  <si>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</si>
  <si>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Financial Segment</t>
  </si>
  <si>
    <t>Insurance Segment</t>
  </si>
  <si>
    <t>Other Segments</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</si>
  <si>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</si>
  <si>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</si>
  <si>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</si>
  <si>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</si>
  <si>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</si>
  <si>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</si>
  <si>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</si>
  <si>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</si>
  <si>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</si>
  <si>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</si>
  <si>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</si>
  <si>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</si>
  <si>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</si>
  <si>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</si>
  <si>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Payroll, Social Charges, Benefits and Training</t>
  </si>
  <si>
    <t>Management and Employee Profit Sharing</t>
  </si>
  <si>
    <t>Terminations Costs</t>
  </si>
  <si>
    <t>Total</t>
  </si>
  <si>
    <t>Total Administrative Expenses - R$ million</t>
  </si>
  <si>
    <t>Administrative Expenses</t>
  </si>
  <si>
    <t>Outsourced Services</t>
  </si>
  <si>
    <t>Data Processing and Communication</t>
  </si>
  <si>
    <t>Facilities(1)</t>
  </si>
  <si>
    <t>Advertising and Marketing</t>
  </si>
  <si>
    <t>Financial System Services</t>
  </si>
  <si>
    <t>Transportation</t>
  </si>
  <si>
    <t>Other (2)</t>
  </si>
  <si>
    <t>Depreciation and Amortization</t>
  </si>
  <si>
    <t>(1) Contemplates Maintenance and Conservation of Assets and Rentals; and</t>
  </si>
  <si>
    <t>(2) Includes Water, Electricity and Gas, Travels, Materials and Security and Surveillance.</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</si>
  <si>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</si>
  <si>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</si>
  <si>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</si>
  <si>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</si>
  <si>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</si>
  <si>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</si>
  <si>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</si>
  <si>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</si>
  <si>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</si>
  <si>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</si>
  <si>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</si>
  <si>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</si>
  <si>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</si>
  <si>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</si>
  <si>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t>Capital Adequacy Ratio (Basel) - Financial Consolidated (1) (2)</t>
  </si>
  <si>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</si>
  <si>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</si>
  <si>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</si>
  <si>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</si>
  <si>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</si>
  <si>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</si>
  <si>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</si>
  <si>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</si>
  <si>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</si>
  <si>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</si>
  <si>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</si>
  <si>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</si>
  <si>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</si>
  <si>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</si>
  <si>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</si>
  <si>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</si>
  <si>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</si>
  <si>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</si>
  <si>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</si>
  <si>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</si>
  <si>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</si>
  <si>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</si>
  <si>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</si>
  <si>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</si>
  <si>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</si>
  <si>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</si>
  <si>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 R$ million</t>
  </si>
  <si>
    <t>Personal Expenses</t>
  </si>
  <si>
    <t>Fee and Commission Income/Personal Expenses (%)</t>
  </si>
  <si>
    <t>Fee and Commission Income/Other Administrative Expenses (%)</t>
  </si>
  <si>
    <t>Fee and Commission Income/(Personal Expenses+Other Administrative Expenses) (%)</t>
  </si>
  <si>
    <t>Liabilities</t>
  </si>
  <si>
    <t>Financial Liabilities at Amortized Cost</t>
  </si>
  <si>
    <t>Deposits from Financial Institutions</t>
  </si>
  <si>
    <t>Customer Deposits</t>
  </si>
  <si>
    <t>Debt Securities Issued</t>
  </si>
  <si>
    <t>Other Financial Liabilities</t>
  </si>
  <si>
    <t>Financial Liabilities at Fair Value through Profit or Loss</t>
  </si>
  <si>
    <t>Provision for Expected Loss</t>
  </si>
  <si>
    <t>Loan Commitments and Credit Lines to be Released</t>
  </si>
  <si>
    <t>Financial Guarantees</t>
  </si>
  <si>
    <t>Technical Provisions for Insurance, Pension and Capitalization</t>
  </si>
  <si>
    <t>Other Provisions</t>
  </si>
  <si>
    <t>Current Taxes</t>
  </si>
  <si>
    <t>Other Liabilities</t>
  </si>
  <si>
    <t>Total Liabilities</t>
  </si>
  <si>
    <t>Equity</t>
  </si>
  <si>
    <t>Equity Attributable to Controlling Shareholders</t>
  </si>
  <si>
    <t>Non-controlling shareholders’</t>
  </si>
  <si>
    <t>Total Equity</t>
  </si>
  <si>
    <t>Total Liabilities and Equity</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</si>
  <si>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</si>
  <si>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</si>
  <si>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</si>
  <si>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</si>
  <si>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</si>
  <si>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</si>
  <si>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</si>
  <si>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</si>
  <si>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Prudencial</t>
  </si>
  <si>
    <t>Financeiro</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</si>
  <si>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</si>
  <si>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</si>
  <si>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</si>
  <si>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</si>
  <si>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</si>
  <si>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</si>
  <si>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</si>
  <si>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</si>
  <si>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</si>
  <si>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</si>
  <si>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net income statement</t>
  </si>
  <si>
    <t>Net Interest Income</t>
  </si>
  <si>
    <t xml:space="preserve">  Client NII (1)</t>
  </si>
  <si>
    <t xml:space="preserve">  Market NII (2)</t>
  </si>
  <si>
    <t>Expenses with Expanded Loan Loss Provisions</t>
  </si>
  <si>
    <t>NII Net of Provisions</t>
  </si>
  <si>
    <r>
      <t xml:space="preserve">Income from Insurance, Pension Plans and Capitalization Bonds </t>
    </r>
    <r>
      <rPr>
        <sz val="9"/>
        <color rgb="FFFF0000"/>
        <rFont val="Bradesco Sans"/>
      </rPr>
      <t>(3)</t>
    </r>
  </si>
  <si>
    <t>Operating Expenses</t>
  </si>
  <si>
    <t xml:space="preserve">  Personnel Expenses</t>
  </si>
  <si>
    <t xml:space="preserve">  Other Administrative Expenses</t>
  </si>
  <si>
    <t xml:space="preserve">  Other Income / (Operating Expenses)</t>
  </si>
  <si>
    <t>Tax Expenses</t>
  </si>
  <si>
    <t>Equity in the earnings (losses) of unconsolidated and jointly controlled subsidiaries</t>
  </si>
  <si>
    <t>Operating Income</t>
  </si>
  <si>
    <t>Non-Operating Income</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</si>
  <si>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</si>
  <si>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</si>
  <si>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</si>
  <si>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</si>
  <si>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</si>
  <si>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</si>
  <si>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Consolidated Statement of Financial - R$ million</t>
  </si>
  <si>
    <t>Investments in affiliates and jointly controlled entities</t>
  </si>
  <si>
    <t>Consolidated Statement Income - R$ million</t>
  </si>
  <si>
    <t>Revenue from financial intermediation</t>
  </si>
  <si>
    <t xml:space="preserve">Loans and Leases </t>
  </si>
  <si>
    <t>Net gain or (loss) with Securities</t>
  </si>
  <si>
    <t>Net gain or (loss) from derivative financial instruments</t>
  </si>
  <si>
    <t>Financial income from insurance, pension plans and capitalization bonds</t>
  </si>
  <si>
    <t>Result of Foreign Currency Operations</t>
  </si>
  <si>
    <t>Compulsory deposits with the Brazilian Central Bank</t>
  </si>
  <si>
    <t>Gain or (loss) on sale or transfer of financial assets</t>
  </si>
  <si>
    <t>Expenses from financial intermediation</t>
  </si>
  <si>
    <t>Retail and professional market funding</t>
  </si>
  <si>
    <t>Borrowing and onlending</t>
  </si>
  <si>
    <t>Net revenue from financial intermediation</t>
  </si>
  <si>
    <t>Expected Losses on Financial Assets</t>
  </si>
  <si>
    <t>Expected loss from loans and finance lease</t>
  </si>
  <si>
    <t>Expected loss on other financial assets</t>
  </si>
  <si>
    <t>Gross Income from Financial Intermediation Net of Expected Losses</t>
  </si>
  <si>
    <t>Other operating income/(expenses)</t>
  </si>
  <si>
    <t>Fee and commission income</t>
  </si>
  <si>
    <t>Other income from insurance, pension plans and capitalization bonds</t>
  </si>
  <si>
    <t>Personnel expenses</t>
  </si>
  <si>
    <t>Tax expenses</t>
  </si>
  <si>
    <t>Share of profit (loss) of associates and jointly controlled entities</t>
  </si>
  <si>
    <t xml:space="preserve"> Other operating income</t>
  </si>
  <si>
    <t xml:space="preserve"> Other operating expenses</t>
  </si>
  <si>
    <t>Tax, Civil and Labor Provisions and Others</t>
  </si>
  <si>
    <t>Operating profit</t>
  </si>
  <si>
    <t>Nonoperating income/(expense)</t>
  </si>
  <si>
    <t>Income before income tax and noncontrolling interests</t>
  </si>
  <si>
    <t>Income tax benefit / (expense)</t>
  </si>
  <si>
    <t>Noncontrolling shareholders</t>
  </si>
  <si>
    <t>Net income</t>
  </si>
  <si>
    <t>Securities and Derivative Instruments - R$ million</t>
  </si>
  <si>
    <t>% of Assets</t>
  </si>
  <si>
    <t>12M18</t>
  </si>
  <si>
    <t>Descontinued Historical Series</t>
  </si>
  <si>
    <t>1)</t>
  </si>
  <si>
    <t>17)</t>
  </si>
  <si>
    <t>18)</t>
  </si>
  <si>
    <t>Total Administrative Expenses</t>
  </si>
  <si>
    <t>Portfolio segregated by modality</t>
  </si>
  <si>
    <t>Expanded loan portfolio by client profile, product and currency</t>
  </si>
  <si>
    <t>Changes in loan portfolio by stage</t>
  </si>
  <si>
    <t>Expenses with expanded loan loss provisions</t>
  </si>
  <si>
    <t>Actual Historical Series</t>
  </si>
  <si>
    <t>19)</t>
  </si>
  <si>
    <t>20)</t>
  </si>
  <si>
    <t>22)</t>
  </si>
  <si>
    <t>23)</t>
  </si>
  <si>
    <t>Activity Sector - Former</t>
  </si>
  <si>
    <t>Activity Sector - Actual</t>
  </si>
  <si>
    <t>Set19</t>
  </si>
  <si>
    <t>Set20</t>
  </si>
  <si>
    <t>Available-for-Sale</t>
  </si>
  <si>
    <t>Trading</t>
  </si>
  <si>
    <t>Held-to-maturity</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</si>
  <si>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</si>
  <si>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</si>
  <si>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</si>
  <si>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</si>
  <si>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</si>
  <si>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</si>
  <si>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</si>
  <si>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</si>
  <si>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</si>
  <si>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</si>
  <si>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</si>
  <si>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</si>
  <si>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</si>
  <si>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</si>
  <si>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</si>
  <si>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</si>
  <si>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</si>
  <si>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</si>
  <si>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</si>
  <si>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</si>
  <si>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</si>
  <si>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</si>
  <si>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</si>
  <si>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</si>
  <si>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</si>
  <si>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(2) The historical series from previous periods are available on the Bradesco IR website: www.bradescori.com.br.</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</si>
  <si>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</si>
  <si>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</si>
  <si>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</si>
  <si>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</si>
  <si>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</si>
  <si>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</si>
  <si>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</si>
  <si>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</si>
  <si>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</si>
  <si>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</si>
  <si>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</si>
  <si>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</si>
  <si>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</si>
  <si>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</si>
  <si>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</si>
  <si>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</si>
  <si>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</si>
  <si>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</si>
  <si>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</si>
  <si>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</si>
  <si>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</si>
  <si>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</si>
  <si>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Recurring Income Statement - R$ million</t>
  </si>
  <si>
    <t>12M17</t>
  </si>
  <si>
    <t>12M19</t>
  </si>
  <si>
    <t>12M20</t>
  </si>
  <si>
    <t>12M21</t>
  </si>
  <si>
    <t>12M22</t>
  </si>
  <si>
    <t>12M23</t>
  </si>
  <si>
    <t>12M24</t>
  </si>
  <si>
    <t>Expanded ALL</t>
  </si>
  <si>
    <t>ALL Expenses</t>
  </si>
  <si>
    <t>Income from Credit Recovery</t>
  </si>
  <si>
    <t>Granted Discounts / Other (3)</t>
  </si>
  <si>
    <t xml:space="preserve">Impairment of Financial Assets </t>
  </si>
  <si>
    <t>Extraordinary ALL (Large Corporate Client)</t>
  </si>
  <si>
    <t>Gross Income from Financial Intermediation</t>
  </si>
  <si>
    <t>Income from Insurance, Pension Plans and Capitalization Bonds (4)</t>
  </si>
  <si>
    <t>Personnel Expenses (5)</t>
  </si>
  <si>
    <t>Other Operating Income / (Expenses)</t>
  </si>
  <si>
    <t>Single Allowance - Collective Convention</t>
  </si>
  <si>
    <t>RECURRING NET INCOME</t>
  </si>
  <si>
    <t>(2) Composed by Assets and Liabilities Management (ALM), Trading and Working Capital;</t>
  </si>
  <si>
    <t>(3)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t>
  </si>
  <si>
    <t>(4) It includes the financial income of the operation; and</t>
  </si>
  <si>
    <t>(5) Effective from 4Q24, provisions for labor lawsuits have been reallocated to the Other net operating expenses line item. For comparability purposes, the entire historical data has been adjusted accordingly.</t>
  </si>
  <si>
    <t>Note: The historical series from previous periods are available on the Bradesco IR website: www.bradescori.com.br.</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</si>
  <si>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</si>
  <si>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</si>
  <si>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</si>
  <si>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</si>
  <si>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</si>
  <si>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</si>
  <si>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</si>
  <si>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</si>
  <si>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</si>
  <si>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</si>
  <si>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</si>
  <si>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</si>
  <si>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</si>
  <si>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</si>
  <si>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</si>
  <si>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</si>
  <si>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</si>
  <si>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</si>
  <si>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</si>
  <si>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</si>
  <si>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</si>
  <si>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</si>
  <si>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</si>
  <si>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</si>
  <si>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</si>
  <si>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</si>
  <si>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</si>
  <si>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</si>
  <si>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</si>
  <si>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</si>
  <si>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</si>
  <si>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</si>
  <si>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</si>
  <si>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</si>
  <si>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</si>
  <si>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</si>
  <si>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OPERATING PROFIT</t>
  </si>
  <si>
    <t>NON-OPERATING INCOME</t>
  </si>
  <si>
    <t>INCOME BEFORE INCOME TAXES</t>
  </si>
  <si>
    <t xml:space="preserve"> Income tax and social contribution</t>
  </si>
  <si>
    <t xml:space="preserve"> Non-controlling interests in subsidiaries</t>
  </si>
  <si>
    <t>NET INCOME</t>
  </si>
  <si>
    <t>(1) The historical series from previous periods are available on the Bradesco IR website: www.bradescori.com.br.</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</si>
  <si>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</si>
  <si>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</si>
  <si>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</si>
  <si>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</si>
  <si>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</si>
  <si>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</si>
  <si>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</si>
  <si>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</si>
  <si>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</si>
  <si>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</si>
  <si>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</si>
  <si>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</si>
  <si>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</si>
  <si>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</si>
  <si>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</si>
  <si>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</si>
  <si>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</si>
  <si>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</si>
  <si>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</si>
  <si>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</si>
  <si>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Loan Operations - R$ million</t>
  </si>
  <si>
    <t>Risk Level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</si>
  <si>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</si>
  <si>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</si>
  <si>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</si>
  <si>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</si>
  <si>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</si>
  <si>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</si>
  <si>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</si>
  <si>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</si>
  <si>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</si>
  <si>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</si>
  <si>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</si>
  <si>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</si>
  <si>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</si>
  <si>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</si>
  <si>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</si>
  <si>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</si>
  <si>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</si>
  <si>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Real Estate and Construction Activities</t>
  </si>
  <si>
    <t>Retail</t>
  </si>
  <si>
    <t>Services</t>
  </si>
  <si>
    <t>Transportation and Concession</t>
  </si>
  <si>
    <t>Automotive</t>
  </si>
  <si>
    <t>Food Products</t>
  </si>
  <si>
    <t>Wholesale</t>
  </si>
  <si>
    <t xml:space="preserve">TOTAL </t>
  </si>
  <si>
    <t>Loan Portfolio by Company Size (Bacen) R$ million</t>
  </si>
  <si>
    <t>Large Corporates</t>
  </si>
  <si>
    <t>Micro / Small- and Medium-Sized Companies</t>
  </si>
  <si>
    <t>Loan Portfolio by Company Size (Expanded) (1) - R$ million</t>
  </si>
  <si>
    <t>Micro / Small-and Medium-Sized Companies</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</si>
  <si>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</si>
  <si>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</si>
  <si>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</si>
  <si>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</si>
  <si>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</si>
  <si>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</si>
  <si>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</si>
  <si>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</si>
  <si>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</si>
  <si>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</si>
  <si>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</si>
  <si>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</si>
  <si>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</si>
  <si>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</si>
  <si>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</si>
  <si>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</si>
  <si>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</si>
  <si>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</si>
  <si>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</si>
  <si>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</si>
  <si>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</si>
  <si>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</si>
  <si>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</si>
  <si>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</si>
  <si>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</si>
  <si>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</si>
  <si>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</si>
  <si>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</si>
  <si>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</si>
  <si>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</si>
  <si>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</si>
  <si>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</si>
  <si>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
  </si>
  <si>
    <t>Largest Borrowers - R$ million</t>
  </si>
  <si>
    <t>% (1)</t>
  </si>
  <si>
    <t>Largest borrower</t>
  </si>
  <si>
    <t>10 largest borrowers</t>
  </si>
  <si>
    <t>20 largest borrowers</t>
  </si>
  <si>
    <t>50 largest borrowers</t>
  </si>
  <si>
    <t>100 largest borrowers</t>
  </si>
  <si>
    <t>(1) In relation to total of the portfolio (Bacen criterion).</t>
  </si>
  <si>
    <t>Risk level</t>
  </si>
  <si>
    <t>% Minimum Required Provision</t>
  </si>
  <si>
    <t>(1) Relationship between existing provision and portfolio, by level of risk.</t>
  </si>
  <si>
    <t>Expenses with ALL - R$ million</t>
  </si>
  <si>
    <t>Revenues with Credit Recovery</t>
  </si>
  <si>
    <t>Discounts Granted/Others (1) (2)</t>
  </si>
  <si>
    <t>Impairment of Financial Assets</t>
  </si>
  <si>
    <t>Extraordinary ALL (Large Corporate Client) (3)</t>
  </si>
  <si>
    <t xml:space="preserve">(1) Includes results with BNDU and provision for guarantees and sureties and others; </t>
  </si>
  <si>
    <t>(2)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 and</t>
  </si>
  <si>
    <t>(3) Includes provision for sureties and guarantees in the amount of R$ 405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</si>
  <si>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</si>
  <si>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</si>
  <si>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</si>
  <si>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</si>
  <si>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</si>
  <si>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</si>
  <si>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</si>
  <si>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</si>
  <si>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</si>
  <si>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</si>
  <si>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</si>
  <si>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</si>
  <si>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(2)</t>
  </si>
  <si>
    <t>Allowance for Loan Losses</t>
  </si>
  <si>
    <r>
      <rPr>
        <i/>
        <sz val="9"/>
        <rFont val="Arial"/>
        <family val="2"/>
      </rPr>
      <t>Impairment</t>
    </r>
    <r>
      <rPr>
        <sz val="9"/>
        <rFont val="Arial"/>
        <family val="2"/>
      </rPr>
      <t xml:space="preserve"> of Securities and Investments</t>
    </r>
  </si>
  <si>
    <t>Fair value adjustment of trading securities and derivatives</t>
  </si>
  <si>
    <t>Provision for Interest on Shareholder's Equity (1)</t>
  </si>
  <si>
    <t>Adjustment to Fair Value of Available-for-sale Securities</t>
  </si>
  <si>
    <t>Social Contribution - Provisional Measure 2.158-35 of 8.24.2001</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</si>
  <si>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</si>
  <si>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</si>
  <si>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t>
  </si>
  <si>
    <t>Deposits</t>
  </si>
  <si>
    <t>Federal Funds Purchased and Securities Sold Under Agreements to Repurchase</t>
  </si>
  <si>
    <t>Funds from Acceptances and Issuance of Securities</t>
  </si>
  <si>
    <t>Borrowing and Onlending</t>
  </si>
  <si>
    <t>Securitization of Future Financial Flows</t>
  </si>
  <si>
    <t>Company's/Managed Working Capital (*)</t>
  </si>
  <si>
    <t>Collection and Tax Payments and Others</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</si>
  <si>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</si>
  <si>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</si>
  <si>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</si>
  <si>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</si>
  <si>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</si>
  <si>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</si>
  <si>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Structural</t>
  </si>
  <si>
    <t>Payroll/Social Charges</t>
  </si>
  <si>
    <t>Benefits</t>
  </si>
  <si>
    <t>Non Structural</t>
  </si>
  <si>
    <t>Management and Employees Profit Sharing</t>
  </si>
  <si>
    <t>Provision for Labor Claims (1)</t>
  </si>
  <si>
    <t>Training</t>
  </si>
  <si>
    <t xml:space="preserve">Termination Cost </t>
  </si>
  <si>
    <t>(1) Effective from 4Q24, provisions for labor lawsuits have been reallocated to the Other net operating expenses line item. For comparability purposes, the entire historical data has been adjusted accordingly.</t>
  </si>
  <si>
    <t>Other Administrative Expenses - R$ million</t>
  </si>
  <si>
    <t>Communication</t>
  </si>
  <si>
    <t>Advertising</t>
  </si>
  <si>
    <t>Data Processing</t>
  </si>
  <si>
    <t>Rent</t>
  </si>
  <si>
    <t>Asset Maintenance</t>
  </si>
  <si>
    <t>Materials</t>
  </si>
  <si>
    <t>Security and Surveillance</t>
  </si>
  <si>
    <t>Water, Electricity and Gas</t>
  </si>
  <si>
    <t>Travel</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</si>
  <si>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</si>
  <si>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</si>
  <si>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</si>
  <si>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</si>
  <si>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</si>
  <si>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</si>
  <si>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</si>
  <si>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</si>
  <si>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</si>
  <si>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</si>
  <si>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</si>
  <si>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</si>
  <si>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</si>
  <si>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</si>
  <si>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</si>
  <si>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</si>
  <si>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</si>
  <si>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</si>
  <si>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</si>
  <si>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</si>
  <si>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</si>
  <si>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</si>
  <si>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</si>
  <si>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</si>
  <si>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</si>
  <si>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</si>
  <si>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</si>
  <si>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</si>
  <si>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</si>
  <si>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</si>
  <si>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</si>
  <si>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</si>
  <si>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</si>
  <si>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</si>
  <si>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</si>
  <si>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</si>
  <si>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</si>
  <si>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</si>
  <si>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</si>
  <si>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</si>
  <si>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</si>
  <si>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</si>
  <si>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</si>
  <si>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</si>
  <si>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</si>
  <si>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</si>
  <si>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</si>
  <si>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</si>
  <si>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</si>
  <si>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</si>
  <si>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</si>
  <si>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</si>
  <si>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</si>
  <si>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</si>
  <si>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</si>
  <si>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</si>
  <si>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</si>
  <si>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</si>
  <si>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</si>
  <si>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</si>
  <si>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</si>
  <si>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Non-Operating Income / Income Tax / Social Contribution / Non-controlling interests in subsidiaries</t>
  </si>
  <si>
    <t>(1) It includes reinsurance premiums.</t>
  </si>
  <si>
    <t>Note: For comparison purposes, the effects of non-recurring events are not considered.</t>
  </si>
  <si>
    <t>Activity Sector - R$ million</t>
  </si>
  <si>
    <t>Real estate and Construction Activities</t>
  </si>
  <si>
    <t>Food products</t>
  </si>
  <si>
    <t>Petrol, Derived and aggregated activities</t>
  </si>
  <si>
    <t>Portfolio segregated by modality - R$ million</t>
  </si>
  <si>
    <t>Loan Portfolio - Total</t>
  </si>
  <si>
    <t>Other Products with a Credit Feature</t>
  </si>
  <si>
    <t>Expanded Loan Portfolio - Total</t>
  </si>
  <si>
    <t>Micro, Small and Medium-Sized Enterprises</t>
  </si>
  <si>
    <t>Expanded loan portfolio by client profile, product and currency - R$ million</t>
  </si>
  <si>
    <t>Consumer Financing</t>
  </si>
  <si>
    <t>Personal Loans</t>
  </si>
  <si>
    <t>CDC/Vehicle Leasing</t>
  </si>
  <si>
    <t>Other Products</t>
  </si>
  <si>
    <t>Foreign Trade Finance</t>
  </si>
  <si>
    <t>CDC/Leasing</t>
  </si>
  <si>
    <t>Expanded Loan Portfolio</t>
  </si>
  <si>
    <t>Real</t>
  </si>
  <si>
    <t>Foreign Currency</t>
  </si>
  <si>
    <t>Changes in loan portfolio by stage  - R$ million</t>
  </si>
  <si>
    <t>Loan Portfolio</t>
  </si>
  <si>
    <t>Stage 1</t>
  </si>
  <si>
    <t>Stage 2</t>
  </si>
  <si>
    <t>Stage 3</t>
  </si>
  <si>
    <t>Transferred to Stage 1</t>
  </si>
  <si>
    <t>Transferred to Stage 2</t>
  </si>
  <si>
    <t>Transferred to Stage 3</t>
  </si>
  <si>
    <t>-</t>
  </si>
  <si>
    <t>Originating from Stage 1</t>
  </si>
  <si>
    <t>Originating from Stage 2</t>
  </si>
  <si>
    <t>Originating from Stage 3</t>
  </si>
  <si>
    <t>Originated/Settlement</t>
  </si>
  <si>
    <t>Write-off</t>
  </si>
  <si>
    <t>Expenses with expanded loan loss provisions - R$ million</t>
  </si>
  <si>
    <t>Provision Expense with Expected Losses</t>
  </si>
  <si>
    <t>Income from Recovering Loans Written Off for Net Loss of Discounts Granted (1)</t>
  </si>
  <si>
    <t>(1) It includes the result with BNDU (non-financial assets held for sale) and others.</t>
  </si>
  <si>
    <t>Delinquency Ratio (Overdue &gt; 90 days / Loan Portfolio)</t>
  </si>
  <si>
    <t>Coverage Ratio (Provision for Expanded Portfolio / Expanded Exposure Past Due &gt; 90 days)</t>
  </si>
  <si>
    <t>Provision for Expanded Portfolio / Expanded Credit Portfolio</t>
  </si>
  <si>
    <t>Loan Portfolio classified in Stage 1 / Loan Portfolio</t>
  </si>
  <si>
    <t>Loan Portfolio classified in Stage 2 / Loan Portfolio</t>
  </si>
  <si>
    <t>Loan Portfolio classified in Stage 3 / Loan Portfolio</t>
  </si>
  <si>
    <t>Expanded Loan Portfolio classified in Stage 1 / Expanded Loan Portfolio</t>
  </si>
  <si>
    <t>Expanded Loan Portfolio classified in Stage 2 / Expanded Loan Portfolio</t>
  </si>
  <si>
    <t>Expanded Loan Portfolio classified in Stage 3 / Expanded Loan Portfolio</t>
  </si>
  <si>
    <t>Balance Sheet by Currency - R$ million</t>
  </si>
  <si>
    <t>Passivo</t>
  </si>
  <si>
    <t>Allowance for Loan Losses Movement (Book Value)</t>
  </si>
  <si>
    <t>Allowance for Loan Losses - R$ million</t>
  </si>
  <si>
    <t>Allowance for Loan Losses Movement - (Book Value) - R$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</si>
</sst>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_(* #,##0.0_);_(* \(#,##0.0\);_(* &quot;-&quot;??_);_(@_)"/>
    <numFmt numFmtId="170" formatCode="0.0"/>
    <numFmt numFmtId="171" formatCode="_-* #,##0.0_-;\-* #,##0.0_-;_-* &quot;-&quot;?_-;_-@_-"/>
    <numFmt numFmtId="172" formatCode="_(* #,##0.0_);_(* \(#,##0.0\);_(* &quot;-&quot;_);_(@_)"/>
    <numFmt numFmtId="173" formatCode="#,##0\ ;\(#,##0\);&quot;- &quot;"/>
    <numFmt numFmtId="174" formatCode="0.0%"/>
    <numFmt numFmtId="175" formatCode="#,##0.0_);[Red]\(#,##0.0\)"/>
    <numFmt numFmtId="176" formatCode="#,##0.0;\-#,##0.0"/>
    <numFmt numFmtId="177" formatCode="_(* #,##0.00_);_(* \(#,##0.00\);_(* &quot;-&quot;_);_(@_)"/>
    <numFmt numFmtId="178" formatCode="_(* #,##0_);_(* \(#,##0\);_(* &quot;-&quot;_);_(@_)"/>
    <numFmt numFmtId="179" formatCode="_(* #,##0.00_);_(* \(#,##0.00\);_(* &quot;-&quot;??_);_(@_)"/>
    <numFmt numFmtId="180" formatCode="_-* #,##0.0_-;\-* #,##0.0_-;_-* &quot;-&quot;??_-;_-@_-"/>
  </numFmts>
  <fonts count="82">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b/>
      <sz val="10"/>
      <color rgb="FFFF0000"/>
      <name val="Bradesco Sans"/>
    </font>
    <font>
      <sz val="10"/>
      <color indexed="8"/>
      <name val="Bradesco Sans"/>
    </font>
    <font>
      <sz val="12"/>
      <color indexed="8"/>
      <name val="Arial"/>
      <family val="2"/>
    </font>
    <font>
      <b/>
      <u/>
      <sz val="10"/>
      <color indexed="12"/>
      <name val="Arial"/>
      <family val="2"/>
    </font>
    <font>
      <sz val="16"/>
      <color indexed="8"/>
      <name val="Bradesco Sans"/>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b/>
      <sz val="8"/>
      <name val="Bradesco Sans"/>
    </font>
    <font>
      <b/>
      <u/>
      <sz val="12"/>
      <color rgb="FF0070C0"/>
      <name val="Bradesco Sans"/>
    </font>
    <font>
      <sz val="7"/>
      <name val="Bradesco Sans"/>
    </font>
    <font>
      <u/>
      <sz val="12"/>
      <color rgb="FF0070C0"/>
      <name val="Bradesco Sans"/>
    </font>
    <font>
      <sz val="10"/>
      <color theme="1"/>
      <name val="Bradesco Sans"/>
    </font>
    <font>
      <b/>
      <sz val="9"/>
      <color rgb="FFFF0000"/>
      <name val="Bradesco Sans"/>
    </font>
    <font>
      <b/>
      <sz val="8"/>
      <color rgb="FF0070C0"/>
      <name val="Bradesco Sans"/>
    </font>
    <font>
      <b/>
      <sz val="8"/>
      <color rgb="FF6D6E71"/>
      <name val="Bradesco Sans"/>
    </font>
    <font>
      <b/>
      <u/>
      <sz val="9"/>
      <color rgb="FF0070C0"/>
      <name val="Bradesco Sans"/>
    </font>
    <font>
      <b/>
      <vertAlign val="superscript"/>
      <sz val="9"/>
      <color theme="0"/>
      <name val="Arial"/>
      <family val="2"/>
    </font>
    <font>
      <sz val="9"/>
      <color rgb="FFFF0000"/>
      <name val="Bradesco Sans"/>
    </font>
    <font>
      <b/>
      <sz val="10"/>
      <name val="Bradesco Sans"/>
    </font>
    <font>
      <b/>
      <sz val="14"/>
      <color indexed="8"/>
      <name val="Arial"/>
      <family val="2"/>
    </font>
    <font>
      <sz val="10"/>
      <color rgb="FFFF0000"/>
      <name val="Calibri"/>
      <family val="2"/>
      <scheme val="minor"/>
    </font>
    <font>
      <b/>
      <sz val="16"/>
      <color rgb="FFFFFF00"/>
      <name val="Arial"/>
      <family val="2"/>
    </font>
    <font>
      <b/>
      <sz val="15"/>
      <color rgb="FFFF0000"/>
      <name val="Bradesco Sans"/>
    </font>
    <font>
      <b/>
      <sz val="10"/>
      <color rgb="FFFF0000"/>
      <name val="Arial"/>
      <family val="2"/>
    </font>
    <font>
      <b/>
      <sz val="10"/>
      <color rgb="FFFF0000"/>
      <name val="Calibri"/>
      <family val="2"/>
      <scheme val="minor"/>
    </font>
    <font>
      <sz val="10"/>
      <color theme="0" tint="-0.499984740745262"/>
      <name val="Calibri"/>
      <family val="2"/>
      <scheme val="minor"/>
    </font>
    <font>
      <b/>
      <sz val="10"/>
      <color indexed="8"/>
      <name val="Arial"/>
      <family val="2"/>
    </font>
    <font>
      <sz val="10"/>
      <color indexed="8"/>
      <name val="Arial"/>
      <family val="2"/>
    </font>
    <font>
      <b/>
      <sz val="10"/>
      <color indexed="10"/>
      <name val="Wingdings 3"/>
      <family val="1"/>
      <charset val="2"/>
    </font>
    <font>
      <b/>
      <sz val="10"/>
      <name val="Arial"/>
      <family val="2"/>
    </font>
    <font>
      <sz val="11"/>
      <name val="Calibri"/>
      <family val="2"/>
      <scheme val="minor"/>
    </font>
    <font>
      <sz val="10"/>
      <name val="Calibri"/>
      <family val="2"/>
      <scheme val="minor"/>
    </font>
    <font>
      <sz val="11"/>
      <color rgb="FFFF0000"/>
      <name val="Arial"/>
      <family val="2"/>
    </font>
    <font>
      <sz val="9"/>
      <color indexed="8"/>
      <name val="Arial"/>
      <family val="2"/>
    </font>
    <font>
      <sz val="9"/>
      <color indexed="8"/>
      <name val="Bradesco Sans"/>
    </font>
    <font>
      <sz val="9"/>
      <color rgb="FFFF0000"/>
      <name val="Arial"/>
      <family val="2"/>
    </font>
    <font>
      <sz val="9"/>
      <name val="Arial"/>
      <family val="2"/>
    </font>
    <font>
      <b/>
      <sz val="9"/>
      <name val="Arial"/>
      <family val="2"/>
    </font>
    <font>
      <sz val="9"/>
      <color theme="0" tint="-0.499984740745262"/>
      <name val="Calibri"/>
      <family val="2"/>
      <scheme val="minor"/>
    </font>
    <font>
      <b/>
      <sz val="9"/>
      <color indexed="10"/>
      <name val="Wingdings 3"/>
      <family val="1"/>
      <charset val="2"/>
    </font>
    <font>
      <sz val="11"/>
      <color theme="1"/>
      <name val="Calibri"/>
      <family val="2"/>
      <scheme val="minor"/>
    </font>
    <font>
      <sz val="10"/>
      <name val="MS Sans Serif"/>
      <family val="2"/>
    </font>
    <font>
      <u/>
      <sz val="10"/>
      <color indexed="12"/>
      <name val="Courier"/>
      <family val="3"/>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b/>
      <sz val="5"/>
      <name val="Arial"/>
      <family val="2"/>
    </font>
    <font>
      <sz val="5"/>
      <name val="Arial"/>
      <family val="2"/>
    </font>
    <font>
      <sz val="8"/>
      <name val="Arial"/>
      <family val="2"/>
    </font>
    <font>
      <b/>
      <sz val="12"/>
      <color theme="1"/>
      <name val="Bradesco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1">
    <border>
      <left/>
      <right/>
      <top/>
      <bottom/>
      <diagonal/>
    </border>
    <border>
      <left/>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right/>
      <top style="thin">
        <color indexed="64"/>
      </top>
      <bottom/>
      <diagonal/>
    </border>
    <border>
      <left style="medium">
        <color theme="0" tint="-0.249977111117893"/>
      </left>
      <right/>
      <top/>
      <bottom style="thin">
        <color indexed="64"/>
      </bottom>
      <diagonal/>
    </border>
    <border>
      <left/>
      <right style="medium">
        <color theme="0" tint="-0.249977111117893"/>
      </right>
      <top/>
      <bottom style="thin">
        <color indexed="64"/>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thick">
        <color rgb="FFFF0000"/>
      </bottom>
      <diagonal/>
    </border>
    <border>
      <left/>
      <right style="medium">
        <color theme="0" tint="-0.249977111117893"/>
      </right>
      <top/>
      <bottom style="thick">
        <color rgb="FFFF0000"/>
      </bottom>
      <diagonal/>
    </border>
  </borders>
  <cellStyleXfs count="3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40" fontId="69" fillId="0" borderId="0" applyFont="0" applyFill="0" applyBorder="0" applyAlignment="0" applyProtection="0"/>
    <xf numFmtId="43" fontId="1" fillId="0" borderId="0" applyFont="0" applyFill="0" applyBorder="0" applyAlignment="0" applyProtection="0"/>
    <xf numFmtId="0" fontId="2" fillId="0" borderId="0"/>
    <xf numFmtId="0" fontId="70" fillId="0" borderId="0" applyNumberFormat="0" applyFill="0" applyBorder="0" applyAlignment="0" applyProtection="0">
      <alignment vertical="top"/>
      <protection locked="0"/>
    </xf>
    <xf numFmtId="43" fontId="2" fillId="0" borderId="0" applyFont="0" applyFill="0" applyBorder="0" applyAlignment="0" applyProtection="0"/>
    <xf numFmtId="43" fontId="1"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68" fillId="0" borderId="0" applyFont="0" applyFill="0" applyBorder="0" applyAlignment="0" applyProtection="0"/>
    <xf numFmtId="179" fontId="2" fillId="0" borderId="0" applyFont="0" applyFill="0" applyBorder="0" applyAlignment="0" applyProtection="0"/>
    <xf numFmtId="179" fontId="1" fillId="0" borderId="0" applyFont="0" applyFill="0" applyBorder="0" applyAlignment="0" applyProtection="0"/>
  </cellStyleXfs>
  <cellXfs count="809">
    <xf numFmtId="0" fontId="0" fillId="0" borderId="0" xfId="0"/>
    <xf numFmtId="0" fontId="3" fillId="0" borderId="0" xfId="3" applyFont="1"/>
    <xf numFmtId="0" fontId="5" fillId="0" borderId="0" xfId="3" applyFont="1" applyAlignment="1">
      <alignment vertical="center"/>
    </xf>
    <xf numFmtId="0" fontId="4" fillId="0" borderId="0" xfId="3" applyFont="1" applyAlignment="1">
      <alignment vertical="center"/>
    </xf>
    <xf numFmtId="0" fontId="7" fillId="0" borderId="0" xfId="3" applyFont="1" applyAlignment="1">
      <alignment vertical="center"/>
    </xf>
    <xf numFmtId="0" fontId="10" fillId="0" borderId="0" xfId="3" applyFont="1" applyAlignment="1">
      <alignment horizontal="center" vertical="center"/>
    </xf>
    <xf numFmtId="0" fontId="11" fillId="0" borderId="0" xfId="3" applyFont="1"/>
    <xf numFmtId="164" fontId="16" fillId="0" borderId="0" xfId="6" applyNumberFormat="1" applyFont="1" applyAlignment="1">
      <alignment horizontal="center" vertical="center"/>
    </xf>
    <xf numFmtId="0" fontId="17" fillId="0" borderId="0" xfId="4" applyFont="1" applyFill="1" applyAlignment="1" applyProtection="1">
      <alignment vertical="center"/>
      <protection hidden="1"/>
    </xf>
    <xf numFmtId="0" fontId="18" fillId="0" borderId="0" xfId="5" applyFont="1"/>
    <xf numFmtId="0" fontId="16" fillId="0" borderId="0" xfId="6" applyFont="1"/>
    <xf numFmtId="0" fontId="20" fillId="0" borderId="0" xfId="3" applyFont="1"/>
    <xf numFmtId="164" fontId="21" fillId="0" borderId="0" xfId="6" applyNumberFormat="1" applyFont="1" applyAlignment="1">
      <alignment horizontal="center" vertical="center"/>
    </xf>
    <xf numFmtId="0" fontId="22" fillId="0" borderId="0" xfId="6" applyFont="1"/>
    <xf numFmtId="164" fontId="21" fillId="0" borderId="0" xfId="5" applyNumberFormat="1" applyFont="1" applyAlignment="1">
      <alignment horizontal="center" vertical="center"/>
    </xf>
    <xf numFmtId="0" fontId="13" fillId="0" borderId="0" xfId="3" applyFont="1"/>
    <xf numFmtId="0" fontId="21" fillId="0" borderId="0" xfId="3" quotePrefix="1" applyFont="1" applyAlignment="1">
      <alignment horizontal="left"/>
    </xf>
    <xf numFmtId="0" fontId="25" fillId="0" borderId="0" xfId="3" applyFont="1" applyAlignment="1">
      <alignment horizontal="center" wrapText="1"/>
    </xf>
    <xf numFmtId="165" fontId="26" fillId="0" borderId="0" xfId="5" quotePrefix="1" applyNumberFormat="1" applyFont="1" applyAlignment="1">
      <alignment horizontal="left"/>
    </xf>
    <xf numFmtId="166" fontId="26" fillId="0" borderId="0" xfId="7" quotePrefix="1" applyNumberFormat="1" applyFont="1" applyFill="1" applyAlignment="1" applyProtection="1">
      <alignment horizontal="left"/>
    </xf>
    <xf numFmtId="166" fontId="26" fillId="2" borderId="0" xfId="7" quotePrefix="1" applyNumberFormat="1" applyFont="1" applyFill="1" applyAlignment="1" applyProtection="1">
      <alignment horizontal="left"/>
    </xf>
    <xf numFmtId="37" fontId="26" fillId="2" borderId="0" xfId="5" quotePrefix="1" applyNumberFormat="1" applyFont="1" applyFill="1" applyAlignment="1">
      <alignment horizontal="left"/>
    </xf>
    <xf numFmtId="37" fontId="26" fillId="2" borderId="0" xfId="5" quotePrefix="1" applyNumberFormat="1" applyFont="1" applyFill="1" applyAlignment="1">
      <alignment horizontal="right"/>
    </xf>
    <xf numFmtId="41" fontId="26" fillId="2" borderId="0" xfId="5" applyNumberFormat="1" applyFont="1" applyFill="1"/>
    <xf numFmtId="165" fontId="26" fillId="2" borderId="0" xfId="5" quotePrefix="1" applyNumberFormat="1" applyFont="1" applyFill="1" applyAlignment="1">
      <alignment horizontal="left"/>
    </xf>
    <xf numFmtId="167" fontId="26" fillId="2" borderId="0" xfId="5" applyNumberFormat="1" applyFont="1" applyFill="1"/>
    <xf numFmtId="165" fontId="27" fillId="0" borderId="0" xfId="5" quotePrefix="1" applyNumberFormat="1" applyFont="1" applyAlignment="1">
      <alignment horizontal="left"/>
    </xf>
    <xf numFmtId="0" fontId="28" fillId="0" borderId="0" xfId="4" applyFont="1" applyFill="1" applyBorder="1" applyAlignment="1" applyProtection="1">
      <alignment horizontal="center"/>
    </xf>
    <xf numFmtId="49" fontId="13" fillId="0" borderId="1" xfId="5" quotePrefix="1" applyNumberFormat="1" applyFont="1" applyBorder="1" applyAlignment="1">
      <alignment horizontal="left"/>
    </xf>
    <xf numFmtId="167" fontId="27" fillId="0" borderId="0" xfId="5" applyNumberFormat="1" applyFont="1" applyAlignment="1">
      <alignment horizontal="right"/>
    </xf>
    <xf numFmtId="0" fontId="29" fillId="0" borderId="0" xfId="4" applyFont="1" applyFill="1" applyAlignment="1" applyProtection="1">
      <alignment horizontal="right"/>
    </xf>
    <xf numFmtId="0" fontId="17" fillId="0" borderId="0" xfId="4" applyFont="1" applyFill="1" applyBorder="1" applyAlignment="1" applyProtection="1">
      <alignment horizontal="center" vertical="center"/>
    </xf>
    <xf numFmtId="0" fontId="29" fillId="2" borderId="0" xfId="4" applyFont="1" applyFill="1" applyAlignment="1" applyProtection="1">
      <alignment horizontal="right"/>
    </xf>
    <xf numFmtId="0" fontId="30" fillId="2" borderId="0" xfId="8" applyFont="1" applyFill="1"/>
    <xf numFmtId="0" fontId="26" fillId="3" borderId="0" xfId="5" applyFont="1" applyFill="1" applyAlignment="1">
      <alignment horizontal="center" vertical="center"/>
    </xf>
    <xf numFmtId="49" fontId="27" fillId="3" borderId="0" xfId="5" applyNumberFormat="1" applyFont="1" applyFill="1" applyAlignment="1">
      <alignment horizontal="center" vertical="center"/>
    </xf>
    <xf numFmtId="0" fontId="26" fillId="2" borderId="0" xfId="5" applyFont="1" applyFill="1" applyAlignment="1">
      <alignment horizontal="center" vertical="center"/>
    </xf>
    <xf numFmtId="37" fontId="27" fillId="3" borderId="0" xfId="5" applyNumberFormat="1" applyFont="1" applyFill="1" applyAlignment="1">
      <alignment horizontal="left"/>
    </xf>
    <xf numFmtId="49" fontId="27" fillId="3" borderId="0" xfId="5" applyNumberFormat="1" applyFont="1" applyFill="1" applyAlignment="1">
      <alignment horizontal="center"/>
    </xf>
    <xf numFmtId="37" fontId="31" fillId="0" borderId="0" xfId="5" applyNumberFormat="1" applyFont="1" applyAlignment="1">
      <alignment horizontal="left"/>
    </xf>
    <xf numFmtId="37" fontId="31" fillId="2" borderId="0" xfId="5" applyNumberFormat="1" applyFont="1" applyFill="1" applyAlignment="1">
      <alignment horizontal="left"/>
    </xf>
    <xf numFmtId="167" fontId="32" fillId="2" borderId="0" xfId="5" applyNumberFormat="1" applyFont="1" applyFill="1"/>
    <xf numFmtId="166" fontId="27" fillId="2" borderId="0" xfId="7" applyNumberFormat="1" applyFont="1" applyFill="1" applyAlignment="1" applyProtection="1">
      <alignment horizontal="right"/>
    </xf>
    <xf numFmtId="166" fontId="27" fillId="3" borderId="0" xfId="7" applyNumberFormat="1" applyFont="1" applyFill="1" applyAlignment="1" applyProtection="1">
      <alignment horizontal="right"/>
    </xf>
    <xf numFmtId="165" fontId="32" fillId="0" borderId="0" xfId="5" applyNumberFormat="1" applyFont="1" applyAlignment="1">
      <alignment horizontal="left"/>
    </xf>
    <xf numFmtId="166" fontId="32" fillId="2" borderId="0" xfId="7" quotePrefix="1" applyNumberFormat="1" applyFont="1" applyFill="1" applyAlignment="1" applyProtection="1">
      <alignment horizontal="right"/>
    </xf>
    <xf numFmtId="166" fontId="32" fillId="3" borderId="0" xfId="7" quotePrefix="1" applyNumberFormat="1" applyFont="1" applyFill="1" applyAlignment="1" applyProtection="1">
      <alignment horizontal="right"/>
    </xf>
    <xf numFmtId="167" fontId="33" fillId="2" borderId="0" xfId="5" applyNumberFormat="1" applyFont="1" applyFill="1"/>
    <xf numFmtId="165" fontId="32" fillId="0" borderId="0" xfId="5" quotePrefix="1" applyNumberFormat="1" applyFont="1" applyAlignment="1">
      <alignment horizontal="left"/>
    </xf>
    <xf numFmtId="166" fontId="27" fillId="2" borderId="0" xfId="7" quotePrefix="1" applyNumberFormat="1" applyFont="1" applyFill="1" applyAlignment="1" applyProtection="1">
      <alignment horizontal="right"/>
    </xf>
    <xf numFmtId="166" fontId="27" fillId="3" borderId="0" xfId="7" quotePrefix="1" applyNumberFormat="1" applyFont="1" applyFill="1" applyAlignment="1" applyProtection="1">
      <alignment horizontal="right"/>
    </xf>
    <xf numFmtId="165" fontId="27" fillId="0" borderId="1" xfId="5" applyNumberFormat="1" applyFont="1" applyBorder="1" applyAlignment="1">
      <alignment horizontal="left"/>
    </xf>
    <xf numFmtId="166" fontId="27" fillId="2" borderId="1" xfId="7" applyNumberFormat="1" applyFont="1" applyFill="1" applyBorder="1" applyAlignment="1" applyProtection="1">
      <alignment horizontal="center"/>
    </xf>
    <xf numFmtId="166" fontId="27" fillId="3" borderId="1" xfId="7" applyNumberFormat="1" applyFont="1" applyFill="1" applyBorder="1" applyAlignment="1" applyProtection="1">
      <alignment horizontal="center"/>
    </xf>
    <xf numFmtId="166" fontId="27" fillId="0" borderId="0" xfId="7" applyNumberFormat="1" applyFont="1" applyFill="1" applyBorder="1" applyAlignment="1" applyProtection="1">
      <alignment horizontal="center"/>
    </xf>
    <xf numFmtId="167" fontId="26" fillId="0" borderId="0" xfId="5" applyNumberFormat="1" applyFont="1"/>
    <xf numFmtId="37" fontId="34" fillId="0" borderId="0" xfId="5" quotePrefix="1" applyNumberFormat="1" applyFont="1" applyAlignment="1">
      <alignment horizontal="left"/>
    </xf>
    <xf numFmtId="167" fontId="33" fillId="0" borderId="0" xfId="5" applyNumberFormat="1" applyFont="1"/>
    <xf numFmtId="168" fontId="33" fillId="0" borderId="0" xfId="9" applyNumberFormat="1" applyFont="1" applyFill="1" applyProtection="1"/>
    <xf numFmtId="37" fontId="34" fillId="0" borderId="0" xfId="5" applyNumberFormat="1" applyFont="1" applyAlignment="1">
      <alignment horizontal="left"/>
    </xf>
    <xf numFmtId="168" fontId="33" fillId="2" borderId="0" xfId="9" applyNumberFormat="1" applyFont="1" applyFill="1" applyProtection="1"/>
    <xf numFmtId="168" fontId="34" fillId="0" borderId="0" xfId="9" quotePrefix="1" applyNumberFormat="1" applyFont="1" applyFill="1" applyAlignment="1" applyProtection="1">
      <alignment horizontal="left"/>
    </xf>
    <xf numFmtId="37" fontId="35" fillId="0" borderId="0" xfId="5" quotePrefix="1" applyNumberFormat="1" applyFont="1" applyAlignment="1">
      <alignment horizontal="left"/>
    </xf>
    <xf numFmtId="37" fontId="34" fillId="0" borderId="0" xfId="5" applyNumberFormat="1" applyFont="1"/>
    <xf numFmtId="41" fontId="26" fillId="0" borderId="0" xfId="5" applyNumberFormat="1" applyFont="1"/>
    <xf numFmtId="37" fontId="26" fillId="0" borderId="0" xfId="5" quotePrefix="1" applyNumberFormat="1" applyFont="1" applyAlignment="1">
      <alignment horizontal="right"/>
    </xf>
    <xf numFmtId="166" fontId="26" fillId="0" borderId="0" xfId="7" quotePrefix="1" applyNumberFormat="1" applyFont="1" applyFill="1" applyBorder="1" applyAlignment="1" applyProtection="1">
      <alignment horizontal="left"/>
    </xf>
    <xf numFmtId="49" fontId="13" fillId="0" borderId="1" xfId="5" quotePrefix="1" applyNumberFormat="1" applyFont="1" applyBorder="1" applyAlignment="1">
      <alignment horizontal="left" wrapText="1"/>
    </xf>
    <xf numFmtId="167" fontId="27" fillId="0" borderId="0" xfId="5" quotePrefix="1" applyNumberFormat="1" applyFont="1" applyAlignment="1">
      <alignment horizontal="left"/>
    </xf>
    <xf numFmtId="167" fontId="27" fillId="0" borderId="0" xfId="5" applyNumberFormat="1" applyFont="1" applyAlignment="1">
      <alignment horizontal="left"/>
    </xf>
    <xf numFmtId="0" fontId="30" fillId="0" borderId="0" xfId="8" applyFont="1" applyAlignment="1">
      <alignment horizontal="centerContinuous"/>
    </xf>
    <xf numFmtId="0" fontId="17" fillId="0" borderId="0" xfId="4" applyFont="1" applyFill="1" applyAlignment="1" applyProtection="1">
      <alignment horizontal="center"/>
    </xf>
    <xf numFmtId="41" fontId="27" fillId="0" borderId="0" xfId="5" applyNumberFormat="1" applyFont="1" applyAlignment="1">
      <alignment horizontal="right"/>
    </xf>
    <xf numFmtId="166" fontId="27" fillId="0" borderId="0" xfId="7" applyNumberFormat="1" applyFont="1" applyFill="1" applyAlignment="1" applyProtection="1">
      <alignment horizontal="right"/>
    </xf>
    <xf numFmtId="41" fontId="32" fillId="0" borderId="0" xfId="5" applyNumberFormat="1" applyFont="1" applyAlignment="1">
      <alignment horizontal="right"/>
    </xf>
    <xf numFmtId="166" fontId="32" fillId="0" borderId="0" xfId="7" quotePrefix="1" applyNumberFormat="1" applyFont="1" applyFill="1" applyAlignment="1" applyProtection="1">
      <alignment horizontal="right"/>
    </xf>
    <xf numFmtId="165" fontId="26" fillId="0" borderId="0" xfId="5" applyNumberFormat="1" applyFont="1" applyAlignment="1">
      <alignment horizontal="left"/>
    </xf>
    <xf numFmtId="41" fontId="26" fillId="0" borderId="0" xfId="5" applyNumberFormat="1" applyFont="1" applyAlignment="1">
      <alignment horizontal="right"/>
    </xf>
    <xf numFmtId="166" fontId="26" fillId="0" borderId="0" xfId="7" quotePrefix="1" applyNumberFormat="1" applyFont="1" applyFill="1" applyAlignment="1" applyProtection="1">
      <alignment horizontal="right"/>
    </xf>
    <xf numFmtId="167" fontId="6" fillId="2" borderId="0" xfId="5" applyNumberFormat="1" applyFont="1" applyFill="1"/>
    <xf numFmtId="37" fontId="13" fillId="0" borderId="0" xfId="5" applyNumberFormat="1" applyFont="1" applyAlignment="1">
      <alignment horizontal="left"/>
    </xf>
    <xf numFmtId="37" fontId="13" fillId="0" borderId="0" xfId="5" applyNumberFormat="1" applyFont="1" applyAlignment="1">
      <alignment horizontal="right"/>
    </xf>
    <xf numFmtId="166" fontId="13" fillId="0" borderId="0" xfId="7" applyNumberFormat="1" applyFont="1" applyFill="1" applyAlignment="1" applyProtection="1">
      <alignment horizontal="right"/>
    </xf>
    <xf numFmtId="37" fontId="32" fillId="0" borderId="0" xfId="5" quotePrefix="1" applyNumberFormat="1" applyFont="1" applyAlignment="1">
      <alignment horizontal="left"/>
    </xf>
    <xf numFmtId="41" fontId="31" fillId="0" borderId="0" xfId="5" applyNumberFormat="1" applyFont="1" applyAlignment="1">
      <alignment horizontal="right"/>
    </xf>
    <xf numFmtId="166" fontId="32" fillId="0" borderId="0" xfId="7" applyNumberFormat="1" applyFont="1" applyFill="1" applyAlignment="1" applyProtection="1">
      <alignment horizontal="right"/>
    </xf>
    <xf numFmtId="166" fontId="32" fillId="2" borderId="0" xfId="7" applyNumberFormat="1" applyFont="1" applyFill="1" applyAlignment="1" applyProtection="1">
      <alignment horizontal="right"/>
    </xf>
    <xf numFmtId="165" fontId="27" fillId="3" borderId="1" xfId="5" applyNumberFormat="1" applyFont="1" applyFill="1" applyBorder="1" applyAlignment="1">
      <alignment horizontal="left"/>
    </xf>
    <xf numFmtId="166" fontId="27" fillId="2" borderId="0" xfId="7" applyNumberFormat="1" applyFont="1" applyFill="1" applyBorder="1" applyAlignment="1" applyProtection="1">
      <alignment horizontal="center"/>
    </xf>
    <xf numFmtId="41" fontId="34" fillId="0" borderId="0" xfId="5" applyNumberFormat="1" applyFont="1"/>
    <xf numFmtId="41" fontId="35" fillId="0" borderId="0" xfId="5" applyNumberFormat="1" applyFont="1"/>
    <xf numFmtId="37" fontId="30" fillId="0" borderId="0" xfId="5" applyNumberFormat="1" applyFont="1"/>
    <xf numFmtId="37" fontId="30" fillId="2" borderId="0" xfId="5" applyNumberFormat="1" applyFont="1" applyFill="1"/>
    <xf numFmtId="167" fontId="4" fillId="2" borderId="0" xfId="5" quotePrefix="1" applyNumberFormat="1" applyFont="1" applyFill="1" applyAlignment="1">
      <alignment horizontal="left"/>
    </xf>
    <xf numFmtId="0" fontId="36" fillId="2" borderId="0" xfId="4" applyFont="1" applyFill="1" applyAlignment="1" applyProtection="1">
      <alignment horizontal="center"/>
    </xf>
    <xf numFmtId="0" fontId="36" fillId="2" borderId="0" xfId="4" applyFont="1" applyFill="1" applyBorder="1" applyAlignment="1" applyProtection="1">
      <alignment horizontal="center" vertical="center"/>
    </xf>
    <xf numFmtId="167" fontId="30" fillId="2" borderId="0" xfId="5" applyNumberFormat="1" applyFont="1" applyFill="1"/>
    <xf numFmtId="37" fontId="10" fillId="2" borderId="0" xfId="5" applyNumberFormat="1" applyFont="1" applyFill="1" applyAlignment="1">
      <alignment horizontal="centerContinuous"/>
    </xf>
    <xf numFmtId="37" fontId="27" fillId="0" borderId="0" xfId="5" applyNumberFormat="1" applyFont="1" applyAlignment="1">
      <alignment horizontal="centerContinuous"/>
    </xf>
    <xf numFmtId="37" fontId="27" fillId="2" borderId="0" xfId="5" applyNumberFormat="1" applyFont="1" applyFill="1" applyAlignment="1">
      <alignment horizontal="centerContinuous"/>
    </xf>
    <xf numFmtId="37" fontId="27" fillId="3" borderId="0" xfId="5" applyNumberFormat="1" applyFont="1" applyFill="1" applyAlignment="1">
      <alignment horizontal="center"/>
    </xf>
    <xf numFmtId="49" fontId="27" fillId="2" borderId="0" xfId="5" applyNumberFormat="1" applyFont="1" applyFill="1" applyAlignment="1">
      <alignment horizontal="center"/>
    </xf>
    <xf numFmtId="165" fontId="32" fillId="0" borderId="0" xfId="8" applyNumberFormat="1" applyFont="1" applyAlignment="1">
      <alignment horizontal="left"/>
    </xf>
    <xf numFmtId="166" fontId="32" fillId="2" borderId="0" xfId="10" quotePrefix="1" applyNumberFormat="1" applyFont="1" applyFill="1" applyAlignment="1" applyProtection="1">
      <alignment horizontal="right"/>
    </xf>
    <xf numFmtId="166" fontId="32" fillId="3" borderId="0" xfId="10" quotePrefix="1" applyNumberFormat="1" applyFont="1" applyFill="1" applyAlignment="1" applyProtection="1">
      <alignment horizontal="right"/>
    </xf>
    <xf numFmtId="0" fontId="32" fillId="2" borderId="0" xfId="8" applyFont="1" applyFill="1"/>
    <xf numFmtId="0" fontId="32" fillId="2" borderId="0" xfId="8" quotePrefix="1" applyFont="1" applyFill="1" applyAlignment="1">
      <alignment horizontal="left"/>
    </xf>
    <xf numFmtId="0" fontId="32" fillId="3" borderId="0" xfId="8" quotePrefix="1" applyFont="1" applyFill="1" applyAlignment="1">
      <alignment horizontal="left"/>
    </xf>
    <xf numFmtId="165" fontId="27" fillId="0" borderId="0" xfId="8" applyNumberFormat="1" applyFont="1" applyAlignment="1">
      <alignment horizontal="left"/>
    </xf>
    <xf numFmtId="166" fontId="27" fillId="2" borderId="0" xfId="10" applyNumberFormat="1" applyFont="1" applyFill="1" applyBorder="1" applyAlignment="1" applyProtection="1">
      <alignment horizontal="right"/>
    </xf>
    <xf numFmtId="166" fontId="27" fillId="3" borderId="0" xfId="10" applyNumberFormat="1" applyFont="1" applyFill="1" applyBorder="1" applyAlignment="1" applyProtection="1">
      <alignment horizontal="right"/>
    </xf>
    <xf numFmtId="0" fontId="27" fillId="2" borderId="0" xfId="8" applyFont="1" applyFill="1"/>
    <xf numFmtId="166" fontId="32" fillId="0" borderId="0" xfId="10" quotePrefix="1" applyNumberFormat="1" applyFont="1" applyFill="1" applyAlignment="1" applyProtection="1">
      <alignment horizontal="right"/>
    </xf>
    <xf numFmtId="0" fontId="32" fillId="0" borderId="0" xfId="8" applyFont="1"/>
    <xf numFmtId="166" fontId="27" fillId="2" borderId="1" xfId="10" applyNumberFormat="1" applyFont="1" applyFill="1" applyBorder="1" applyAlignment="1" applyProtection="1">
      <alignment horizontal="center"/>
    </xf>
    <xf numFmtId="166" fontId="27" fillId="3" borderId="1" xfId="10" applyNumberFormat="1" applyFont="1" applyFill="1" applyBorder="1" applyAlignment="1" applyProtection="1">
      <alignment horizontal="center"/>
    </xf>
    <xf numFmtId="166" fontId="27" fillId="2" borderId="0" xfId="10" applyNumberFormat="1" applyFont="1" applyFill="1" applyBorder="1" applyAlignment="1" applyProtection="1">
      <alignment horizontal="center"/>
    </xf>
    <xf numFmtId="0" fontId="37" fillId="0" borderId="0" xfId="5" applyFont="1"/>
    <xf numFmtId="0" fontId="32" fillId="0" borderId="0" xfId="5" applyFont="1"/>
    <xf numFmtId="0" fontId="32" fillId="2" borderId="0" xfId="5" applyFont="1" applyFill="1"/>
    <xf numFmtId="0" fontId="33" fillId="0" borderId="0" xfId="5" applyFont="1"/>
    <xf numFmtId="0" fontId="33" fillId="2" borderId="0" xfId="5" applyFont="1" applyFill="1"/>
    <xf numFmtId="166" fontId="26" fillId="0" borderId="0" xfId="11" quotePrefix="1" applyNumberFormat="1" applyFont="1" applyFill="1" applyAlignment="1" applyProtection="1">
      <alignment horizontal="left"/>
    </xf>
    <xf numFmtId="166" fontId="26" fillId="2" borderId="0" xfId="11" quotePrefix="1" applyNumberFormat="1" applyFont="1" applyFill="1" applyAlignment="1" applyProtection="1">
      <alignment horizontal="left"/>
    </xf>
    <xf numFmtId="0" fontId="27" fillId="0" borderId="0" xfId="8" applyFont="1" applyAlignment="1">
      <alignment horizontal="left" vertical="center"/>
    </xf>
    <xf numFmtId="0" fontId="26" fillId="2" borderId="0" xfId="8" applyFont="1" applyFill="1"/>
    <xf numFmtId="166" fontId="27" fillId="2" borderId="0" xfId="11" applyNumberFormat="1" applyFont="1" applyFill="1" applyBorder="1" applyAlignment="1" applyProtection="1">
      <alignment horizontal="right"/>
    </xf>
    <xf numFmtId="166" fontId="27" fillId="3" borderId="0" xfId="11" applyNumberFormat="1" applyFont="1" applyFill="1" applyBorder="1" applyAlignment="1" applyProtection="1">
      <alignment horizontal="right"/>
    </xf>
    <xf numFmtId="166" fontId="32" fillId="2" borderId="0" xfId="11" applyNumberFormat="1" applyFont="1" applyFill="1" applyAlignment="1" applyProtection="1">
      <alignment horizontal="right"/>
    </xf>
    <xf numFmtId="166" fontId="32" fillId="3" borderId="0" xfId="11" applyNumberFormat="1" applyFont="1" applyFill="1" applyAlignment="1" applyProtection="1">
      <alignment horizontal="right"/>
    </xf>
    <xf numFmtId="166" fontId="32" fillId="0" borderId="0" xfId="11" applyNumberFormat="1" applyFont="1" applyFill="1" applyAlignment="1" applyProtection="1">
      <alignment horizontal="right"/>
    </xf>
    <xf numFmtId="166" fontId="27" fillId="3" borderId="1" xfId="11" applyNumberFormat="1" applyFont="1" applyFill="1" applyBorder="1" applyAlignment="1" applyProtection="1">
      <alignment horizontal="center"/>
    </xf>
    <xf numFmtId="166" fontId="27" fillId="2" borderId="0" xfId="11" applyNumberFormat="1" applyFont="1" applyFill="1" applyBorder="1" applyAlignment="1" applyProtection="1">
      <alignment horizontal="center"/>
    </xf>
    <xf numFmtId="167" fontId="4" fillId="0" borderId="0" xfId="5" quotePrefix="1" applyNumberFormat="1" applyFont="1" applyAlignment="1">
      <alignment horizontal="left"/>
    </xf>
    <xf numFmtId="0" fontId="36" fillId="0" borderId="0" xfId="4" applyFont="1" applyFill="1" applyAlignment="1" applyProtection="1">
      <alignment horizontal="center"/>
    </xf>
    <xf numFmtId="0" fontId="38" fillId="0" borderId="0" xfId="4" applyFont="1" applyFill="1" applyAlignment="1" applyProtection="1">
      <alignment horizontal="center"/>
    </xf>
    <xf numFmtId="0" fontId="27" fillId="0" borderId="0" xfId="8" applyFont="1" applyAlignment="1">
      <alignment horizontal="centerContinuous" vertical="center"/>
    </xf>
    <xf numFmtId="0" fontId="26" fillId="0" borderId="0" xfId="8" applyFont="1"/>
    <xf numFmtId="0" fontId="27" fillId="0" borderId="0" xfId="8" applyFont="1" applyAlignment="1">
      <alignment horizontal="right" vertical="center"/>
    </xf>
    <xf numFmtId="41" fontId="32" fillId="0" borderId="0" xfId="8" applyNumberFormat="1" applyFont="1" applyAlignment="1">
      <alignment horizontal="right"/>
    </xf>
    <xf numFmtId="166" fontId="33" fillId="0" borderId="0" xfId="7" applyNumberFormat="1" applyFont="1" applyFill="1" applyAlignment="1">
      <alignment horizontal="right"/>
    </xf>
    <xf numFmtId="9" fontId="33" fillId="0" borderId="0" xfId="12" applyFont="1" applyFill="1" applyAlignment="1">
      <alignment horizontal="right"/>
    </xf>
    <xf numFmtId="9" fontId="33" fillId="0" borderId="0" xfId="13" applyFont="1" applyFill="1" applyAlignment="1">
      <alignment horizontal="right"/>
    </xf>
    <xf numFmtId="165" fontId="26" fillId="0" borderId="0" xfId="3" quotePrefix="1" applyNumberFormat="1" applyFont="1" applyAlignment="1">
      <alignment horizontal="left"/>
    </xf>
    <xf numFmtId="166" fontId="26" fillId="0" borderId="0" xfId="7" quotePrefix="1" applyNumberFormat="1" applyFont="1" applyFill="1" applyAlignment="1" applyProtection="1">
      <alignment horizontal="left"/>
      <protection locked="0"/>
    </xf>
    <xf numFmtId="37" fontId="26" fillId="0" borderId="0" xfId="3" quotePrefix="1" applyNumberFormat="1" applyFont="1" applyAlignment="1">
      <alignment horizontal="left"/>
    </xf>
    <xf numFmtId="41" fontId="26" fillId="0" borderId="0" xfId="3" applyNumberFormat="1" applyFont="1"/>
    <xf numFmtId="37" fontId="26" fillId="0" borderId="0" xfId="3" quotePrefix="1" applyNumberFormat="1" applyFont="1" applyAlignment="1">
      <alignment horizontal="right"/>
    </xf>
    <xf numFmtId="167" fontId="26" fillId="0" borderId="0" xfId="3" applyNumberFormat="1" applyFont="1"/>
    <xf numFmtId="165" fontId="27" fillId="0" borderId="0" xfId="3" quotePrefix="1" applyNumberFormat="1" applyFont="1" applyAlignment="1">
      <alignment horizontal="left"/>
    </xf>
    <xf numFmtId="166" fontId="26" fillId="0" borderId="0" xfId="7" quotePrefix="1" applyNumberFormat="1" applyFont="1" applyFill="1" applyBorder="1" applyAlignment="1" applyProtection="1">
      <alignment horizontal="left"/>
      <protection locked="0"/>
    </xf>
    <xf numFmtId="49" fontId="13" fillId="0" borderId="1" xfId="3" quotePrefix="1" applyNumberFormat="1" applyFont="1" applyBorder="1" applyAlignment="1">
      <alignment horizontal="left"/>
    </xf>
    <xf numFmtId="167" fontId="26" fillId="0" borderId="0" xfId="5" applyNumberFormat="1" applyFont="1" applyProtection="1">
      <protection locked="0"/>
    </xf>
    <xf numFmtId="0" fontId="26" fillId="0" borderId="0" xfId="3" applyFont="1" applyAlignment="1">
      <alignment horizontal="center" vertical="center"/>
    </xf>
    <xf numFmtId="0" fontId="27" fillId="3" borderId="0" xfId="3" applyFont="1" applyFill="1" applyAlignment="1">
      <alignment horizontal="center" vertical="center"/>
    </xf>
    <xf numFmtId="0" fontId="27" fillId="0" borderId="0" xfId="3" applyFont="1" applyAlignment="1">
      <alignment horizontal="center" vertical="center"/>
    </xf>
    <xf numFmtId="49" fontId="13" fillId="3" borderId="1" xfId="5" quotePrefix="1" applyNumberFormat="1" applyFont="1" applyFill="1" applyBorder="1" applyAlignment="1">
      <alignment horizontal="left"/>
    </xf>
    <xf numFmtId="166" fontId="27" fillId="3" borderId="1" xfId="14" applyNumberFormat="1" applyFont="1" applyFill="1" applyBorder="1" applyAlignment="1" applyProtection="1">
      <alignment horizontal="center"/>
    </xf>
    <xf numFmtId="166" fontId="27" fillId="2" borderId="0" xfId="14" applyNumberFormat="1" applyFont="1" applyFill="1" applyAlignment="1" applyProtection="1">
      <alignment horizontal="right"/>
    </xf>
    <xf numFmtId="166" fontId="27" fillId="3" borderId="0" xfId="14" applyNumberFormat="1" applyFont="1" applyFill="1" applyAlignment="1" applyProtection="1">
      <alignment horizontal="right"/>
    </xf>
    <xf numFmtId="167" fontId="27" fillId="0" borderId="0" xfId="5" applyNumberFormat="1" applyFont="1"/>
    <xf numFmtId="166" fontId="27" fillId="2" borderId="0" xfId="14" quotePrefix="1" applyNumberFormat="1" applyFont="1" applyFill="1" applyAlignment="1" applyProtection="1">
      <alignment horizontal="right"/>
    </xf>
    <xf numFmtId="166" fontId="27" fillId="3" borderId="0" xfId="14" quotePrefix="1" applyNumberFormat="1" applyFont="1" applyFill="1" applyAlignment="1" applyProtection="1">
      <alignment horizontal="right"/>
    </xf>
    <xf numFmtId="165" fontId="32" fillId="0" borderId="0" xfId="3" quotePrefix="1" applyNumberFormat="1" applyFont="1" applyAlignment="1">
      <alignment horizontal="left"/>
    </xf>
    <xf numFmtId="166" fontId="32" fillId="2" borderId="0" xfId="14" quotePrefix="1" applyNumberFormat="1" applyFont="1" applyFill="1" applyAlignment="1" applyProtection="1">
      <alignment horizontal="right"/>
    </xf>
    <xf numFmtId="166" fontId="32" fillId="3" borderId="0" xfId="14" quotePrefix="1" applyNumberFormat="1" applyFont="1" applyFill="1" applyAlignment="1" applyProtection="1">
      <alignment horizontal="right"/>
    </xf>
    <xf numFmtId="167" fontId="32" fillId="0" borderId="0" xfId="5" applyNumberFormat="1" applyFont="1"/>
    <xf numFmtId="166" fontId="26" fillId="2" borderId="0" xfId="14" quotePrefix="1" applyNumberFormat="1" applyFont="1" applyFill="1" applyAlignment="1" applyProtection="1">
      <alignment horizontal="right"/>
    </xf>
    <xf numFmtId="166" fontId="26" fillId="0" borderId="0" xfId="14" quotePrefix="1" applyNumberFormat="1" applyFont="1" applyFill="1" applyAlignment="1" applyProtection="1">
      <alignment horizontal="right"/>
    </xf>
    <xf numFmtId="37" fontId="32" fillId="0" borderId="0" xfId="3" applyNumberFormat="1" applyFont="1"/>
    <xf numFmtId="167" fontId="32" fillId="0" borderId="0" xfId="5" applyNumberFormat="1" applyFont="1" applyProtection="1">
      <protection locked="0"/>
    </xf>
    <xf numFmtId="167" fontId="32" fillId="0" borderId="0" xfId="3" applyNumberFormat="1" applyFont="1"/>
    <xf numFmtId="0" fontId="31" fillId="0" borderId="0" xfId="8" applyFont="1" applyAlignment="1">
      <alignment vertical="center" wrapText="1"/>
    </xf>
    <xf numFmtId="165" fontId="32" fillId="0" borderId="0" xfId="15" applyNumberFormat="1" applyFont="1" applyAlignment="1">
      <alignment horizontal="left"/>
    </xf>
    <xf numFmtId="166" fontId="32" fillId="0" borderId="0" xfId="10" applyNumberFormat="1" applyFont="1" applyFill="1" applyAlignment="1" applyProtection="1">
      <alignment horizontal="right"/>
    </xf>
    <xf numFmtId="166" fontId="32" fillId="2" borderId="0" xfId="10" quotePrefix="1" applyNumberFormat="1" applyFont="1" applyFill="1" applyAlignment="1" applyProtection="1">
      <alignment horizontal="right"/>
      <protection locked="0"/>
    </xf>
    <xf numFmtId="166" fontId="32" fillId="3" borderId="0" xfId="10" quotePrefix="1" applyNumberFormat="1" applyFont="1" applyFill="1" applyAlignment="1" applyProtection="1">
      <alignment horizontal="right"/>
      <protection locked="0"/>
    </xf>
    <xf numFmtId="0" fontId="33" fillId="2" borderId="0" xfId="15" applyFont="1" applyFill="1"/>
    <xf numFmtId="41" fontId="32" fillId="2" borderId="0" xfId="5" applyNumberFormat="1" applyFont="1" applyFill="1" applyAlignment="1">
      <alignment horizontal="right"/>
    </xf>
    <xf numFmtId="41" fontId="32" fillId="3" borderId="0" xfId="5" applyNumberFormat="1" applyFont="1" applyFill="1" applyAlignment="1">
      <alignment horizontal="right"/>
    </xf>
    <xf numFmtId="37" fontId="32" fillId="0" borderId="0" xfId="15" quotePrefix="1" applyNumberFormat="1" applyFont="1" applyAlignment="1">
      <alignment horizontal="left"/>
    </xf>
    <xf numFmtId="41" fontId="32" fillId="0" borderId="0" xfId="15" applyNumberFormat="1" applyFont="1" applyAlignment="1">
      <alignment horizontal="right"/>
    </xf>
    <xf numFmtId="0" fontId="33" fillId="0" borderId="0" xfId="15" applyFont="1"/>
    <xf numFmtId="41" fontId="32" fillId="0" borderId="0" xfId="15" applyNumberFormat="1" applyFont="1"/>
    <xf numFmtId="166" fontId="32" fillId="0" borderId="0" xfId="7" quotePrefix="1" applyNumberFormat="1" applyFont="1" applyFill="1" applyAlignment="1" applyProtection="1">
      <alignment horizontal="left"/>
    </xf>
    <xf numFmtId="37" fontId="34" fillId="0" borderId="0" xfId="15" applyNumberFormat="1" applyFont="1"/>
    <xf numFmtId="166" fontId="34" fillId="0" borderId="0" xfId="7" applyNumberFormat="1" applyFont="1" applyFill="1" applyProtection="1"/>
    <xf numFmtId="41" fontId="34" fillId="0" borderId="0" xfId="15" applyNumberFormat="1" applyFont="1"/>
    <xf numFmtId="0" fontId="34" fillId="2" borderId="0" xfId="15" applyFont="1" applyFill="1"/>
    <xf numFmtId="0" fontId="34" fillId="0" borderId="0" xfId="15" applyFont="1"/>
    <xf numFmtId="9" fontId="34" fillId="0" borderId="0" xfId="2" applyFont="1"/>
    <xf numFmtId="0" fontId="6" fillId="0" borderId="0" xfId="5" applyFont="1"/>
    <xf numFmtId="166" fontId="32" fillId="0" borderId="0" xfId="7" applyNumberFormat="1" applyFont="1" applyFill="1" applyAlignment="1" applyProtection="1">
      <alignment horizontal="left"/>
    </xf>
    <xf numFmtId="166" fontId="32" fillId="2" borderId="0" xfId="7" applyNumberFormat="1" applyFont="1" applyFill="1" applyAlignment="1" applyProtection="1">
      <alignment horizontal="left"/>
    </xf>
    <xf numFmtId="166" fontId="32" fillId="3" borderId="0" xfId="7" applyNumberFormat="1" applyFont="1" applyFill="1" applyAlignment="1" applyProtection="1">
      <alignment horizontal="left"/>
    </xf>
    <xf numFmtId="166" fontId="32" fillId="0" borderId="0" xfId="7" applyNumberFormat="1" applyFont="1" applyFill="1" applyProtection="1"/>
    <xf numFmtId="165" fontId="31" fillId="0" borderId="0" xfId="8" applyNumberFormat="1" applyFont="1" applyAlignment="1">
      <alignment horizontal="left"/>
    </xf>
    <xf numFmtId="166" fontId="31" fillId="0" borderId="0" xfId="7" applyNumberFormat="1" applyFont="1" applyFill="1" applyAlignment="1" applyProtection="1">
      <alignment horizontal="right"/>
    </xf>
    <xf numFmtId="0" fontId="32" fillId="0" borderId="0" xfId="5" applyFont="1" applyAlignment="1">
      <alignment horizontal="left" wrapText="1"/>
    </xf>
    <xf numFmtId="0" fontId="32" fillId="0" borderId="0" xfId="5" applyFont="1" applyAlignment="1">
      <alignment wrapText="1"/>
    </xf>
    <xf numFmtId="9" fontId="33" fillId="2" borderId="0" xfId="2" applyFont="1" applyFill="1"/>
    <xf numFmtId="41" fontId="32" fillId="0" borderId="0" xfId="8" applyNumberFormat="1" applyFont="1"/>
    <xf numFmtId="166" fontId="32" fillId="2" borderId="0" xfId="10" applyNumberFormat="1" applyFont="1" applyFill="1" applyAlignment="1" applyProtection="1">
      <alignment horizontal="left"/>
    </xf>
    <xf numFmtId="166" fontId="32" fillId="3" borderId="0" xfId="10" applyNumberFormat="1" applyFont="1" applyFill="1" applyAlignment="1" applyProtection="1">
      <alignment horizontal="left"/>
    </xf>
    <xf numFmtId="166" fontId="32" fillId="2" borderId="0" xfId="10" applyNumberFormat="1" applyFont="1" applyFill="1"/>
    <xf numFmtId="166" fontId="32" fillId="3" borderId="0" xfId="10" applyNumberFormat="1" applyFont="1" applyFill="1"/>
    <xf numFmtId="166" fontId="32" fillId="0" borderId="0" xfId="7" applyNumberFormat="1" applyFont="1" applyFill="1"/>
    <xf numFmtId="166" fontId="33" fillId="0" borderId="0" xfId="7" applyNumberFormat="1" applyFont="1" applyFill="1"/>
    <xf numFmtId="166" fontId="33" fillId="2" borderId="0" xfId="10" applyNumberFormat="1" applyFont="1" applyFill="1"/>
    <xf numFmtId="166" fontId="33" fillId="0" borderId="0" xfId="10" applyNumberFormat="1" applyFont="1" applyFill="1"/>
    <xf numFmtId="166" fontId="33" fillId="0" borderId="0" xfId="5" applyNumberFormat="1" applyFont="1"/>
    <xf numFmtId="166" fontId="32" fillId="0" borderId="0" xfId="10" applyNumberFormat="1" applyFont="1" applyFill="1" applyAlignment="1" applyProtection="1">
      <alignment horizontal="left"/>
    </xf>
    <xf numFmtId="165" fontId="27" fillId="2" borderId="0" xfId="8" applyNumberFormat="1" applyFont="1" applyFill="1" applyAlignment="1">
      <alignment horizontal="left"/>
    </xf>
    <xf numFmtId="41" fontId="27" fillId="2" borderId="0" xfId="8" applyNumberFormat="1" applyFont="1" applyFill="1"/>
    <xf numFmtId="41" fontId="27" fillId="3" borderId="0" xfId="8" applyNumberFormat="1" applyFont="1" applyFill="1"/>
    <xf numFmtId="0" fontId="32" fillId="0" borderId="0" xfId="5" applyFont="1" applyAlignment="1">
      <alignment horizontal="left" vertical="center" wrapText="1"/>
    </xf>
    <xf numFmtId="43" fontId="32" fillId="0" borderId="0" xfId="7" applyFont="1" applyFill="1" applyBorder="1"/>
    <xf numFmtId="43" fontId="32" fillId="2" borderId="0" xfId="10" applyFont="1" applyFill="1" applyBorder="1"/>
    <xf numFmtId="43" fontId="32" fillId="3" borderId="0" xfId="10" applyFont="1" applyFill="1" applyBorder="1"/>
    <xf numFmtId="0" fontId="31" fillId="0" borderId="0" xfId="8" applyFont="1"/>
    <xf numFmtId="169" fontId="32" fillId="0" borderId="0" xfId="7" applyNumberFormat="1" applyFont="1" applyFill="1" applyBorder="1" applyAlignment="1" applyProtection="1"/>
    <xf numFmtId="0" fontId="32" fillId="0" borderId="0" xfId="8" quotePrefix="1" applyFont="1" applyAlignment="1">
      <alignment horizontal="right"/>
    </xf>
    <xf numFmtId="169" fontId="32" fillId="0" borderId="0" xfId="7" quotePrefix="1" applyNumberFormat="1" applyFont="1" applyFill="1" applyAlignment="1" applyProtection="1">
      <alignment horizontal="right"/>
    </xf>
    <xf numFmtId="169" fontId="32" fillId="0" borderId="0" xfId="7" applyNumberFormat="1" applyFont="1" applyFill="1" applyAlignment="1" applyProtection="1">
      <alignment horizontal="right"/>
    </xf>
    <xf numFmtId="169" fontId="32" fillId="2" borderId="0" xfId="10" applyNumberFormat="1" applyFont="1" applyFill="1" applyBorder="1"/>
    <xf numFmtId="169" fontId="32" fillId="3" borderId="0" xfId="10" applyNumberFormat="1" applyFont="1" applyFill="1" applyBorder="1"/>
    <xf numFmtId="0" fontId="32" fillId="2" borderId="0" xfId="8" applyFont="1" applyFill="1" applyAlignment="1">
      <alignment vertical="center" wrapText="1"/>
    </xf>
    <xf numFmtId="169" fontId="32" fillId="2" borderId="0" xfId="10" quotePrefix="1" applyNumberFormat="1" applyFont="1" applyFill="1" applyAlignment="1" applyProtection="1">
      <alignment horizontal="right"/>
    </xf>
    <xf numFmtId="169" fontId="32" fillId="3" borderId="0" xfId="10" quotePrefix="1" applyNumberFormat="1" applyFont="1" applyFill="1" applyAlignment="1" applyProtection="1">
      <alignment horizontal="right"/>
    </xf>
    <xf numFmtId="170" fontId="32" fillId="0" borderId="0" xfId="8" quotePrefix="1" applyNumberFormat="1" applyFont="1" applyAlignment="1">
      <alignment horizontal="right"/>
    </xf>
    <xf numFmtId="170" fontId="32" fillId="0" borderId="0" xfId="5" quotePrefix="1" applyNumberFormat="1" applyFont="1" applyAlignment="1">
      <alignment horizontal="right"/>
    </xf>
    <xf numFmtId="0" fontId="32" fillId="0" borderId="0" xfId="5" quotePrefix="1" applyFont="1" applyAlignment="1">
      <alignment horizontal="right"/>
    </xf>
    <xf numFmtId="169" fontId="32" fillId="0" borderId="0" xfId="7" quotePrefix="1" applyNumberFormat="1" applyFont="1" applyFill="1" applyBorder="1" applyAlignment="1">
      <alignment horizontal="right"/>
    </xf>
    <xf numFmtId="43" fontId="39" fillId="0" borderId="0" xfId="7" applyFont="1" applyFill="1"/>
    <xf numFmtId="43" fontId="39" fillId="2" borderId="0" xfId="10" applyFont="1" applyFill="1"/>
    <xf numFmtId="43" fontId="39" fillId="0" borderId="0" xfId="10" applyFont="1" applyFill="1"/>
    <xf numFmtId="165" fontId="32" fillId="0" borderId="1" xfId="8" applyNumberFormat="1" applyFont="1" applyBorder="1" applyAlignment="1">
      <alignment horizontal="left"/>
    </xf>
    <xf numFmtId="166" fontId="32" fillId="0" borderId="1" xfId="7" applyNumberFormat="1" applyFont="1" applyFill="1" applyBorder="1"/>
    <xf numFmtId="166" fontId="32" fillId="0" borderId="1" xfId="9" applyNumberFormat="1" applyFont="1" applyFill="1" applyBorder="1"/>
    <xf numFmtId="168" fontId="32" fillId="2" borderId="1" xfId="16" applyNumberFormat="1" applyFont="1" applyFill="1" applyBorder="1"/>
    <xf numFmtId="168" fontId="32" fillId="3" borderId="1" xfId="16" applyNumberFormat="1" applyFont="1" applyFill="1" applyBorder="1"/>
    <xf numFmtId="37" fontId="32" fillId="0" borderId="0" xfId="5" quotePrefix="1" applyNumberFormat="1" applyFont="1" applyAlignment="1">
      <alignment horizontal="left" wrapText="1"/>
    </xf>
    <xf numFmtId="0" fontId="37" fillId="0" borderId="0" xfId="8" applyFont="1" applyAlignment="1">
      <alignment horizontal="justify" wrapText="1"/>
    </xf>
    <xf numFmtId="37" fontId="32" fillId="0" borderId="0" xfId="5" quotePrefix="1" applyNumberFormat="1" applyFont="1" applyAlignment="1">
      <alignment horizontal="left" vertical="center" wrapText="1"/>
    </xf>
    <xf numFmtId="49" fontId="13" fillId="0" borderId="0" xfId="5" quotePrefix="1" applyNumberFormat="1" applyFont="1" applyAlignment="1">
      <alignment horizontal="left"/>
    </xf>
    <xf numFmtId="0" fontId="31" fillId="2" borderId="0" xfId="8" applyFont="1" applyFill="1"/>
    <xf numFmtId="0" fontId="27" fillId="3" borderId="1" xfId="7" applyNumberFormat="1" applyFont="1" applyFill="1" applyBorder="1" applyAlignment="1" applyProtection="1">
      <alignment horizontal="left"/>
    </xf>
    <xf numFmtId="166" fontId="26" fillId="2" borderId="0" xfId="7" applyNumberFormat="1" applyFont="1" applyFill="1" applyBorder="1" applyProtection="1"/>
    <xf numFmtId="166" fontId="32" fillId="0" borderId="0" xfId="7" applyNumberFormat="1" applyFont="1" applyFill="1" applyBorder="1" applyAlignment="1" applyProtection="1"/>
    <xf numFmtId="166" fontId="32" fillId="2" borderId="0" xfId="10" applyNumberFormat="1" applyFont="1" applyFill="1" applyBorder="1" applyAlignment="1" applyProtection="1"/>
    <xf numFmtId="166" fontId="32" fillId="3" borderId="0" xfId="10" applyNumberFormat="1" applyFont="1" applyFill="1" applyBorder="1" applyAlignment="1" applyProtection="1"/>
    <xf numFmtId="166" fontId="27" fillId="3" borderId="1" xfId="7" applyNumberFormat="1" applyFont="1" applyFill="1" applyBorder="1" applyAlignment="1" applyProtection="1">
      <alignment horizontal="left"/>
    </xf>
    <xf numFmtId="0" fontId="27" fillId="0" borderId="0" xfId="7" applyNumberFormat="1" applyFont="1" applyFill="1" applyBorder="1" applyAlignment="1" applyProtection="1">
      <alignment horizontal="left"/>
    </xf>
    <xf numFmtId="169" fontId="27" fillId="0" borderId="0" xfId="7" applyNumberFormat="1" applyFont="1" applyFill="1" applyBorder="1" applyAlignment="1" applyProtection="1">
      <alignment horizontal="center"/>
    </xf>
    <xf numFmtId="169" fontId="27" fillId="0" borderId="0" xfId="10" applyNumberFormat="1" applyFont="1" applyFill="1" applyBorder="1" applyAlignment="1" applyProtection="1">
      <alignment horizontal="center"/>
    </xf>
    <xf numFmtId="169" fontId="27" fillId="2" borderId="0" xfId="7" applyNumberFormat="1" applyFont="1" applyFill="1" applyBorder="1" applyAlignment="1" applyProtection="1">
      <alignment horizontal="center"/>
    </xf>
    <xf numFmtId="169" fontId="26" fillId="2" borderId="0" xfId="7" applyNumberFormat="1" applyFont="1" applyFill="1" applyBorder="1" applyProtection="1"/>
    <xf numFmtId="169" fontId="27" fillId="3" borderId="1" xfId="7" applyNumberFormat="1" applyFont="1" applyFill="1" applyBorder="1" applyAlignment="1" applyProtection="1">
      <alignment horizontal="center"/>
    </xf>
    <xf numFmtId="169" fontId="27" fillId="3" borderId="1" xfId="10" applyNumberFormat="1" applyFont="1" applyFill="1" applyBorder="1" applyAlignment="1" applyProtection="1">
      <alignment horizontal="center"/>
    </xf>
    <xf numFmtId="37" fontId="32" fillId="0" borderId="0" xfId="3" applyNumberFormat="1" applyFont="1" applyAlignment="1">
      <alignment wrapText="1"/>
    </xf>
    <xf numFmtId="166" fontId="32" fillId="0" borderId="0" xfId="5" applyNumberFormat="1" applyFont="1"/>
    <xf numFmtId="171" fontId="32" fillId="0" borderId="0" xfId="5" applyNumberFormat="1" applyFont="1"/>
    <xf numFmtId="166" fontId="32" fillId="0" borderId="0" xfId="7" applyNumberFormat="1" applyFont="1" applyFill="1" applyBorder="1" applyAlignment="1" applyProtection="1">
      <alignment horizontal="left"/>
    </xf>
    <xf numFmtId="166" fontId="32" fillId="2" borderId="0" xfId="10" applyNumberFormat="1" applyFont="1" applyFill="1" applyBorder="1" applyAlignment="1" applyProtection="1">
      <alignment horizontal="left"/>
    </xf>
    <xf numFmtId="166" fontId="32" fillId="3" borderId="0" xfId="10" applyNumberFormat="1" applyFont="1" applyFill="1" applyBorder="1" applyAlignment="1" applyProtection="1">
      <alignment horizontal="left"/>
    </xf>
    <xf numFmtId="169" fontId="40" fillId="0" borderId="0" xfId="7" applyNumberFormat="1" applyFont="1" applyFill="1" applyBorder="1" applyAlignment="1" applyProtection="1">
      <alignment horizontal="left"/>
    </xf>
    <xf numFmtId="169" fontId="31" fillId="0" borderId="0" xfId="7" applyNumberFormat="1" applyFont="1" applyFill="1" applyBorder="1" applyAlignment="1" applyProtection="1">
      <alignment horizontal="center"/>
    </xf>
    <xf numFmtId="169" fontId="31" fillId="0" borderId="0" xfId="10" applyNumberFormat="1" applyFont="1" applyFill="1" applyBorder="1" applyAlignment="1" applyProtection="1">
      <alignment horizontal="center"/>
    </xf>
    <xf numFmtId="169" fontId="32" fillId="0" borderId="0" xfId="7" applyNumberFormat="1" applyFont="1" applyFill="1" applyBorder="1" applyProtection="1"/>
    <xf numFmtId="169" fontId="27" fillId="3" borderId="1" xfId="7" applyNumberFormat="1" applyFont="1" applyFill="1" applyBorder="1" applyAlignment="1" applyProtection="1">
      <alignment horizontal="left"/>
    </xf>
    <xf numFmtId="169" fontId="27" fillId="0" borderId="0" xfId="7" applyNumberFormat="1" applyFont="1" applyFill="1" applyBorder="1" applyAlignment="1" applyProtection="1">
      <alignment horizontal="left"/>
    </xf>
    <xf numFmtId="169" fontId="26" fillId="0" borderId="0" xfId="7" applyNumberFormat="1" applyFont="1" applyFill="1" applyBorder="1" applyProtection="1"/>
    <xf numFmtId="37" fontId="27" fillId="0" borderId="0" xfId="5" applyNumberFormat="1" applyFont="1" applyAlignment="1">
      <alignment vertical="center"/>
    </xf>
    <xf numFmtId="165" fontId="26" fillId="0" borderId="0" xfId="5" applyNumberFormat="1" applyFont="1"/>
    <xf numFmtId="166" fontId="26" fillId="0" borderId="0" xfId="14" applyNumberFormat="1" applyFont="1" applyFill="1" applyBorder="1" applyAlignment="1">
      <alignment horizontal="right"/>
    </xf>
    <xf numFmtId="0" fontId="41" fillId="0" borderId="0" xfId="8" applyFont="1"/>
    <xf numFmtId="0" fontId="42" fillId="0" borderId="0" xfId="17" applyFont="1" applyAlignment="1">
      <alignment horizontal="left" vertical="center" wrapText="1"/>
    </xf>
    <xf numFmtId="37" fontId="32" fillId="0" borderId="0" xfId="5" applyNumberFormat="1" applyFont="1"/>
    <xf numFmtId="166" fontId="26" fillId="0" borderId="0" xfId="18" quotePrefix="1" applyNumberFormat="1" applyFont="1" applyFill="1" applyAlignment="1" applyProtection="1">
      <alignment horizontal="left"/>
    </xf>
    <xf numFmtId="37" fontId="26" fillId="0" borderId="0" xfId="5" quotePrefix="1" applyNumberFormat="1" applyFont="1" applyAlignment="1">
      <alignment horizontal="left"/>
    </xf>
    <xf numFmtId="167" fontId="6" fillId="0" borderId="0" xfId="5" applyNumberFormat="1" applyFont="1"/>
    <xf numFmtId="167" fontId="30" fillId="0" borderId="0" xfId="5" applyNumberFormat="1" applyFont="1"/>
    <xf numFmtId="37" fontId="10" fillId="0" borderId="0" xfId="5" applyNumberFormat="1" applyFont="1" applyAlignment="1">
      <alignment horizontal="centerContinuous"/>
    </xf>
    <xf numFmtId="0" fontId="43" fillId="0" borderId="0" xfId="4" applyFont="1" applyFill="1" applyBorder="1" applyAlignment="1" applyProtection="1">
      <alignment horizontal="right" vertical="center"/>
    </xf>
    <xf numFmtId="0" fontId="17" fillId="0" borderId="0" xfId="4" applyFont="1" applyFill="1" applyBorder="1" applyAlignment="1" applyProtection="1">
      <alignment horizontal="right" vertical="center"/>
    </xf>
    <xf numFmtId="49" fontId="27" fillId="3" borderId="0" xfId="5" applyNumberFormat="1" applyFont="1" applyFill="1" applyAlignment="1">
      <alignment horizontal="center" vertical="center"/>
    </xf>
    <xf numFmtId="49" fontId="27" fillId="3" borderId="0" xfId="5" applyNumberFormat="1" applyFont="1" applyFill="1" applyAlignment="1">
      <alignment vertical="center"/>
    </xf>
    <xf numFmtId="0" fontId="26" fillId="0" borderId="0" xfId="5" applyFont="1" applyAlignment="1">
      <alignment horizontal="center" vertical="center"/>
    </xf>
    <xf numFmtId="0" fontId="26" fillId="3" borderId="0" xfId="8" applyFont="1" applyFill="1"/>
    <xf numFmtId="0" fontId="27" fillId="3" borderId="5" xfId="8" applyFont="1" applyFill="1" applyBorder="1" applyAlignment="1">
      <alignment horizontal="center" vertical="center"/>
    </xf>
    <xf numFmtId="0" fontId="26" fillId="3" borderId="0" xfId="8" applyFont="1" applyFill="1" applyAlignment="1">
      <alignment horizontal="center" vertical="center"/>
    </xf>
    <xf numFmtId="0" fontId="26" fillId="0" borderId="0" xfId="8" applyFont="1" applyAlignment="1">
      <alignment horizontal="center" vertical="center"/>
    </xf>
    <xf numFmtId="0" fontId="31" fillId="0" borderId="0" xfId="8" applyFont="1" applyAlignment="1">
      <alignment horizontal="center" vertical="center"/>
    </xf>
    <xf numFmtId="0" fontId="31" fillId="0" borderId="0" xfId="8" applyFont="1" applyAlignment="1">
      <alignment horizontal="center" vertical="center" wrapText="1"/>
    </xf>
    <xf numFmtId="0" fontId="31" fillId="0" borderId="6" xfId="8" applyFont="1" applyBorder="1" applyAlignment="1">
      <alignment horizontal="center" vertical="center" wrapText="1"/>
    </xf>
    <xf numFmtId="0" fontId="32" fillId="0" borderId="0" xfId="8" applyFont="1" applyAlignment="1">
      <alignment horizontal="center" vertical="center"/>
    </xf>
    <xf numFmtId="41" fontId="32" fillId="0" borderId="6" xfId="8" applyNumberFormat="1" applyFont="1" applyBorder="1"/>
    <xf numFmtId="166" fontId="32" fillId="0" borderId="0" xfId="18" applyNumberFormat="1" applyFont="1" applyFill="1" applyAlignment="1" applyProtection="1">
      <alignment horizontal="left"/>
    </xf>
    <xf numFmtId="166" fontId="32" fillId="0" borderId="0" xfId="18" applyNumberFormat="1" applyFont="1" applyFill="1" applyProtection="1"/>
    <xf numFmtId="41" fontId="32" fillId="2" borderId="6" xfId="8" applyNumberFormat="1" applyFont="1" applyFill="1" applyBorder="1"/>
    <xf numFmtId="41" fontId="32" fillId="3" borderId="6" xfId="8" applyNumberFormat="1" applyFont="1" applyFill="1" applyBorder="1"/>
    <xf numFmtId="166" fontId="27" fillId="0" borderId="0" xfId="18" applyNumberFormat="1" applyFont="1" applyFill="1" applyBorder="1" applyAlignment="1" applyProtection="1"/>
    <xf numFmtId="41" fontId="27" fillId="0" borderId="6" xfId="8" applyNumberFormat="1" applyFont="1" applyBorder="1"/>
    <xf numFmtId="41" fontId="27" fillId="0" borderId="0" xfId="8" applyNumberFormat="1" applyFont="1"/>
    <xf numFmtId="41" fontId="27" fillId="2" borderId="6" xfId="8" applyNumberFormat="1" applyFont="1" applyFill="1" applyBorder="1"/>
    <xf numFmtId="41" fontId="27" fillId="3" borderId="6" xfId="8" applyNumberFormat="1" applyFont="1" applyFill="1" applyBorder="1"/>
    <xf numFmtId="169" fontId="27" fillId="3" borderId="1" xfId="18" applyNumberFormat="1" applyFont="1" applyFill="1" applyBorder="1" applyAlignment="1" applyProtection="1">
      <alignment horizontal="left"/>
    </xf>
    <xf numFmtId="169" fontId="27" fillId="3" borderId="1" xfId="18" applyNumberFormat="1" applyFont="1" applyFill="1" applyBorder="1" applyAlignment="1" applyProtection="1">
      <alignment horizontal="center"/>
    </xf>
    <xf numFmtId="169" fontId="27" fillId="3" borderId="8" xfId="18" applyNumberFormat="1" applyFont="1" applyFill="1" applyBorder="1" applyAlignment="1" applyProtection="1">
      <alignment horizontal="center"/>
    </xf>
    <xf numFmtId="172" fontId="27" fillId="3" borderId="8" xfId="1" applyNumberFormat="1" applyFont="1" applyFill="1" applyBorder="1" applyAlignment="1" applyProtection="1">
      <alignment horizontal="center"/>
    </xf>
    <xf numFmtId="169" fontId="27" fillId="0" borderId="0" xfId="18" applyNumberFormat="1" applyFont="1" applyFill="1" applyBorder="1" applyAlignment="1" applyProtection="1">
      <alignment horizontal="center"/>
    </xf>
    <xf numFmtId="169" fontId="26" fillId="0" borderId="0" xfId="18" applyNumberFormat="1" applyFont="1" applyFill="1" applyBorder="1" applyProtection="1"/>
    <xf numFmtId="173" fontId="27" fillId="2" borderId="0" xfId="5" applyNumberFormat="1" applyFont="1" applyFill="1" applyAlignment="1">
      <alignment horizontal="right"/>
    </xf>
    <xf numFmtId="173" fontId="27" fillId="3" borderId="0" xfId="5" applyNumberFormat="1" applyFont="1" applyFill="1" applyAlignment="1">
      <alignment horizontal="right"/>
    </xf>
    <xf numFmtId="173" fontId="32" fillId="2" borderId="0" xfId="5" applyNumberFormat="1" applyFont="1" applyFill="1" applyAlignment="1">
      <alignment horizontal="right"/>
    </xf>
    <xf numFmtId="173" fontId="32" fillId="3" borderId="0" xfId="5" applyNumberFormat="1" applyFont="1" applyFill="1" applyAlignment="1">
      <alignment horizontal="right"/>
    </xf>
    <xf numFmtId="37" fontId="31" fillId="3" borderId="0" xfId="5" applyNumberFormat="1" applyFont="1" applyFill="1" applyAlignment="1">
      <alignment horizontal="left"/>
    </xf>
    <xf numFmtId="165" fontId="31" fillId="0" borderId="0" xfId="5" quotePrefix="1" applyNumberFormat="1" applyFont="1" applyAlignment="1">
      <alignment horizontal="left"/>
    </xf>
    <xf numFmtId="173" fontId="31" fillId="2" borderId="0" xfId="5" applyNumberFormat="1" applyFont="1" applyFill="1" applyAlignment="1">
      <alignment horizontal="right"/>
    </xf>
    <xf numFmtId="173" fontId="31" fillId="3" borderId="0" xfId="5" applyNumberFormat="1" applyFont="1" applyFill="1" applyAlignment="1">
      <alignment horizontal="right"/>
    </xf>
    <xf numFmtId="166" fontId="32" fillId="2" borderId="0" xfId="8" applyNumberFormat="1" applyFont="1" applyFill="1"/>
    <xf numFmtId="0" fontId="45" fillId="0" borderId="0" xfId="5" applyFont="1" applyAlignment="1">
      <alignment horizontal="left" vertical="center" wrapText="1"/>
    </xf>
    <xf numFmtId="166" fontId="26" fillId="2" borderId="0" xfId="7" quotePrefix="1" applyNumberFormat="1" applyFont="1" applyFill="1" applyBorder="1" applyAlignment="1" applyProtection="1">
      <alignment horizontal="left"/>
    </xf>
    <xf numFmtId="0" fontId="28" fillId="2" borderId="0" xfId="4" applyFont="1" applyFill="1" applyBorder="1" applyAlignment="1" applyProtection="1">
      <alignment horizontal="center"/>
    </xf>
    <xf numFmtId="0" fontId="27" fillId="3" borderId="0" xfId="5" applyFont="1" applyFill="1" applyAlignment="1">
      <alignment horizontal="center" vertical="center"/>
    </xf>
    <xf numFmtId="49" fontId="27" fillId="3" borderId="0" xfId="3" applyNumberFormat="1" applyFont="1" applyFill="1" applyAlignment="1">
      <alignment horizontal="center" vertical="center"/>
    </xf>
    <xf numFmtId="0" fontId="27" fillId="2" borderId="0" xfId="5" applyFont="1" applyFill="1" applyAlignment="1">
      <alignment horizontal="center" vertical="center"/>
    </xf>
    <xf numFmtId="49" fontId="27" fillId="0" borderId="0" xfId="5" quotePrefix="1" applyNumberFormat="1" applyFont="1" applyAlignment="1">
      <alignment horizontal="left"/>
    </xf>
    <xf numFmtId="173" fontId="32" fillId="0" borderId="0" xfId="8" applyNumberFormat="1" applyFont="1"/>
    <xf numFmtId="41" fontId="27" fillId="2" borderId="0" xfId="5" applyNumberFormat="1" applyFont="1" applyFill="1" applyAlignment="1">
      <alignment horizontal="right"/>
    </xf>
    <xf numFmtId="41" fontId="27" fillId="3" borderId="0" xfId="5" applyNumberFormat="1" applyFont="1" applyFill="1" applyAlignment="1">
      <alignment horizontal="right"/>
    </xf>
    <xf numFmtId="172" fontId="32" fillId="2" borderId="0" xfId="5" applyNumberFormat="1" applyFont="1" applyFill="1" applyAlignment="1">
      <alignment horizontal="right"/>
    </xf>
    <xf numFmtId="172" fontId="32" fillId="3" borderId="0" xfId="5" applyNumberFormat="1" applyFont="1" applyFill="1" applyAlignment="1">
      <alignment horizontal="right"/>
    </xf>
    <xf numFmtId="37" fontId="46" fillId="0" borderId="0" xfId="5" applyNumberFormat="1" applyFont="1" applyAlignment="1">
      <alignment horizontal="left"/>
    </xf>
    <xf numFmtId="37" fontId="46" fillId="2" borderId="0" xfId="5" applyNumberFormat="1" applyFont="1" applyFill="1" applyAlignment="1">
      <alignment horizontal="right"/>
    </xf>
    <xf numFmtId="37" fontId="46" fillId="3" borderId="0" xfId="5" applyNumberFormat="1" applyFont="1" applyFill="1" applyAlignment="1">
      <alignment horizontal="right"/>
    </xf>
    <xf numFmtId="41" fontId="31" fillId="2" borderId="0" xfId="5" applyNumberFormat="1" applyFont="1" applyFill="1" applyAlignment="1">
      <alignment horizontal="right"/>
    </xf>
    <xf numFmtId="41" fontId="31" fillId="3" borderId="0" xfId="5" applyNumberFormat="1" applyFont="1" applyFill="1" applyAlignment="1">
      <alignment horizontal="right"/>
    </xf>
    <xf numFmtId="165" fontId="27" fillId="0" borderId="0" xfId="5" applyNumberFormat="1" applyFont="1" applyAlignment="1">
      <alignment horizontal="left"/>
    </xf>
    <xf numFmtId="166" fontId="27" fillId="0" borderId="0" xfId="10" applyNumberFormat="1" applyFont="1" applyFill="1" applyBorder="1" applyAlignment="1" applyProtection="1">
      <alignment horizontal="center"/>
    </xf>
    <xf numFmtId="168" fontId="33" fillId="0" borderId="0" xfId="1" applyNumberFormat="1" applyFont="1"/>
    <xf numFmtId="168" fontId="33" fillId="0" borderId="0" xfId="1" applyNumberFormat="1" applyFont="1" applyFill="1" applyProtection="1"/>
    <xf numFmtId="174" fontId="33" fillId="0" borderId="0" xfId="2" applyNumberFormat="1" applyFont="1"/>
    <xf numFmtId="0" fontId="18" fillId="0" borderId="0" xfId="3" applyFont="1"/>
    <xf numFmtId="0" fontId="47" fillId="0" borderId="0" xfId="3" applyFont="1" applyAlignment="1">
      <alignment horizontal="right" vertical="center"/>
    </xf>
    <xf numFmtId="0" fontId="48" fillId="0" borderId="0" xfId="3" quotePrefix="1" applyFont="1" applyProtection="1">
      <protection hidden="1"/>
    </xf>
    <xf numFmtId="0" fontId="48" fillId="0" borderId="0" xfId="3" applyFont="1" applyProtection="1">
      <protection hidden="1"/>
    </xf>
    <xf numFmtId="0" fontId="8" fillId="0" borderId="0" xfId="4" applyNumberFormat="1" applyAlignment="1" applyProtection="1">
      <protection hidden="1"/>
    </xf>
    <xf numFmtId="0" fontId="49" fillId="0" borderId="0" xfId="3" applyFont="1" applyAlignment="1">
      <alignment horizontal="right" vertical="center"/>
    </xf>
    <xf numFmtId="0" fontId="12" fillId="0" borderId="0" xfId="3" applyFont="1" applyAlignment="1">
      <alignment horizontal="right"/>
    </xf>
    <xf numFmtId="0" fontId="50" fillId="0" borderId="0" xfId="3" applyFont="1" applyAlignment="1">
      <alignment horizontal="right"/>
    </xf>
    <xf numFmtId="0" fontId="52" fillId="0" borderId="0" xfId="3" applyFont="1" applyAlignment="1" applyProtection="1">
      <alignment wrapText="1"/>
      <protection hidden="1"/>
    </xf>
    <xf numFmtId="0" fontId="14" fillId="0" borderId="0" xfId="3" applyFont="1"/>
    <xf numFmtId="0" fontId="53" fillId="0" borderId="0" xfId="3" applyFont="1" applyProtection="1">
      <protection hidden="1"/>
    </xf>
    <xf numFmtId="0" fontId="53" fillId="0" borderId="0" xfId="5" applyFont="1" applyProtection="1">
      <protection hidden="1"/>
    </xf>
    <xf numFmtId="0" fontId="2" fillId="0" borderId="0" xfId="3"/>
    <xf numFmtId="0" fontId="54" fillId="0" borderId="0" xfId="3" applyFont="1" applyAlignment="1">
      <alignment horizontal="right" vertical="center"/>
    </xf>
    <xf numFmtId="0" fontId="21" fillId="0" borderId="0" xfId="6" applyFont="1"/>
    <xf numFmtId="0" fontId="55" fillId="0" borderId="0" xfId="3" applyFont="1"/>
    <xf numFmtId="0" fontId="56" fillId="0" borderId="0" xfId="3" applyFont="1" applyAlignment="1">
      <alignment horizontal="right"/>
    </xf>
    <xf numFmtId="0" fontId="15" fillId="0" borderId="0" xfId="3" applyFont="1" applyAlignment="1">
      <alignment horizontal="right"/>
    </xf>
    <xf numFmtId="0" fontId="57" fillId="0" borderId="0" xfId="3" applyFont="1" applyAlignment="1">
      <alignment horizontal="right"/>
    </xf>
    <xf numFmtId="0" fontId="19" fillId="0" borderId="0" xfId="3" applyFont="1" applyAlignment="1">
      <alignment horizontal="right"/>
    </xf>
    <xf numFmtId="0" fontId="58" fillId="0" borderId="0" xfId="3" applyFont="1"/>
    <xf numFmtId="0" fontId="22" fillId="0" borderId="0" xfId="3" applyFont="1"/>
    <xf numFmtId="0" fontId="59" fillId="0" borderId="0" xfId="3" applyFont="1"/>
    <xf numFmtId="0" fontId="18" fillId="0" borderId="0" xfId="3" applyFont="1" applyAlignment="1">
      <alignment horizontal="right"/>
    </xf>
    <xf numFmtId="0" fontId="60" fillId="0" borderId="0" xfId="3" applyFont="1"/>
    <xf numFmtId="0" fontId="61" fillId="0" borderId="0" xfId="3" applyFont="1"/>
    <xf numFmtId="0" fontId="61" fillId="0" borderId="0" xfId="3" applyFont="1" applyAlignment="1">
      <alignment horizontal="right"/>
    </xf>
    <xf numFmtId="0" fontId="62" fillId="0" borderId="0" xfId="3" applyFont="1"/>
    <xf numFmtId="0" fontId="63" fillId="0" borderId="0" xfId="3" applyFont="1"/>
    <xf numFmtId="0" fontId="64" fillId="0" borderId="0" xfId="3" applyFont="1"/>
    <xf numFmtId="0" fontId="65" fillId="0" borderId="0" xfId="3" applyFont="1" applyAlignment="1">
      <alignment horizontal="right"/>
    </xf>
    <xf numFmtId="0" fontId="43" fillId="0" borderId="0" xfId="4" applyFont="1" applyFill="1" applyAlignment="1" applyProtection="1">
      <alignment vertical="center"/>
      <protection hidden="1"/>
    </xf>
    <xf numFmtId="164" fontId="40" fillId="0" borderId="0" xfId="5" applyNumberFormat="1" applyFont="1" applyAlignment="1">
      <alignment horizontal="center" vertical="center"/>
    </xf>
    <xf numFmtId="0" fontId="66" fillId="0" borderId="0" xfId="3" applyFont="1" applyProtection="1">
      <protection hidden="1"/>
    </xf>
    <xf numFmtId="0" fontId="66" fillId="0" borderId="0" xfId="5" applyFont="1" applyProtection="1">
      <protection hidden="1"/>
    </xf>
    <xf numFmtId="0" fontId="23" fillId="0" borderId="0" xfId="3" applyFont="1" applyAlignment="1">
      <alignment horizontal="right" wrapText="1"/>
    </xf>
    <xf numFmtId="0" fontId="3" fillId="0" borderId="0" xfId="3" applyFont="1" applyAlignment="1">
      <alignment vertical="center"/>
    </xf>
    <xf numFmtId="0" fontId="12" fillId="0" borderId="0" xfId="3" applyFont="1" applyAlignment="1">
      <alignment vertical="center"/>
    </xf>
    <xf numFmtId="0" fontId="16" fillId="0" borderId="0" xfId="3" quotePrefix="1" applyFont="1" applyAlignment="1">
      <alignment horizontal="left"/>
    </xf>
    <xf numFmtId="0" fontId="61" fillId="0" borderId="0" xfId="3" applyFont="1" applyAlignment="1">
      <alignment horizontal="right" wrapText="1"/>
    </xf>
    <xf numFmtId="0" fontId="67" fillId="0" borderId="0" xfId="3" applyFont="1" applyAlignment="1">
      <alignment horizontal="right"/>
    </xf>
    <xf numFmtId="0" fontId="40" fillId="0" borderId="0" xfId="6" applyFont="1"/>
    <xf numFmtId="166" fontId="27" fillId="0" borderId="1" xfId="7" applyNumberFormat="1" applyFont="1" applyFill="1" applyBorder="1" applyAlignment="1" applyProtection="1">
      <alignment horizontal="center"/>
    </xf>
    <xf numFmtId="168" fontId="64" fillId="0" borderId="0" xfId="9" applyNumberFormat="1" applyFont="1" applyFill="1" applyAlignment="1" applyProtection="1">
      <alignment horizontal="right"/>
    </xf>
    <xf numFmtId="168" fontId="64" fillId="0" borderId="0" xfId="9" applyNumberFormat="1" applyFont="1" applyFill="1" applyBorder="1" applyAlignment="1" applyProtection="1">
      <alignment horizontal="right"/>
    </xf>
    <xf numFmtId="168" fontId="34" fillId="0" borderId="0" xfId="9" applyNumberFormat="1" applyFont="1" applyFill="1" applyAlignment="1" applyProtection="1">
      <alignment horizontal="left"/>
    </xf>
    <xf numFmtId="37" fontId="27" fillId="0" borderId="0" xfId="3" applyNumberFormat="1" applyFont="1" applyAlignment="1">
      <alignment vertical="center"/>
    </xf>
    <xf numFmtId="37" fontId="27" fillId="3" borderId="0" xfId="3" applyNumberFormat="1" applyFont="1" applyFill="1" applyAlignment="1">
      <alignment horizontal="left"/>
    </xf>
    <xf numFmtId="49" fontId="27" fillId="3" borderId="0" xfId="3" applyNumberFormat="1" applyFont="1" applyFill="1" applyAlignment="1">
      <alignment horizontal="center"/>
    </xf>
    <xf numFmtId="37" fontId="31" fillId="0" borderId="0" xfId="3" applyNumberFormat="1" applyFont="1" applyAlignment="1">
      <alignment horizontal="left"/>
    </xf>
    <xf numFmtId="165" fontId="32" fillId="0" borderId="0" xfId="3" applyNumberFormat="1" applyFont="1" applyAlignment="1">
      <alignment horizontal="left"/>
    </xf>
    <xf numFmtId="165" fontId="27" fillId="3" borderId="1" xfId="3" applyNumberFormat="1" applyFont="1" applyFill="1" applyBorder="1" applyAlignment="1">
      <alignment horizontal="left"/>
    </xf>
    <xf numFmtId="37" fontId="31" fillId="0" borderId="0" xfId="3" applyNumberFormat="1" applyFont="1" applyAlignment="1">
      <alignment horizontal="centerContinuous"/>
    </xf>
    <xf numFmtId="37" fontId="32" fillId="0" borderId="0" xfId="3" quotePrefix="1" applyNumberFormat="1" applyFont="1" applyAlignment="1">
      <alignment wrapText="1"/>
    </xf>
    <xf numFmtId="166" fontId="26" fillId="2" borderId="0" xfId="19" applyNumberFormat="1" applyFont="1" applyFill="1" applyProtection="1"/>
    <xf numFmtId="166" fontId="27" fillId="0" borderId="0" xfId="7" quotePrefix="1" applyNumberFormat="1" applyFont="1" applyFill="1" applyAlignment="1" applyProtection="1">
      <alignment horizontal="right"/>
    </xf>
    <xf numFmtId="37" fontId="32" fillId="0" borderId="0" xfId="5" quotePrefix="1" applyNumberFormat="1" applyFont="1" applyAlignment="1">
      <alignment vertical="center" wrapText="1"/>
    </xf>
    <xf numFmtId="37" fontId="32" fillId="0" borderId="0" xfId="5" quotePrefix="1" applyNumberFormat="1" applyFont="1" applyAlignment="1">
      <alignment wrapText="1"/>
    </xf>
    <xf numFmtId="173" fontId="27" fillId="0" borderId="0" xfId="5" applyNumberFormat="1" applyFont="1" applyAlignment="1">
      <alignment horizontal="right"/>
    </xf>
    <xf numFmtId="173" fontId="32" fillId="0" borderId="0" xfId="5" applyNumberFormat="1" applyFont="1" applyAlignment="1">
      <alignment horizontal="right"/>
    </xf>
    <xf numFmtId="173" fontId="31" fillId="0" borderId="0" xfId="5" applyNumberFormat="1" applyFont="1" applyAlignment="1">
      <alignment horizontal="right"/>
    </xf>
    <xf numFmtId="166" fontId="32" fillId="2" borderId="0" xfId="7" applyNumberFormat="1" applyFont="1" applyFill="1" applyProtection="1"/>
    <xf numFmtId="166" fontId="32" fillId="0" borderId="0" xfId="8" applyNumberFormat="1" applyFont="1"/>
    <xf numFmtId="0" fontId="27" fillId="0" borderId="0" xfId="5" applyFont="1" applyAlignment="1">
      <alignment vertical="center"/>
    </xf>
    <xf numFmtId="167" fontId="26" fillId="2" borderId="0" xfId="3" applyNumberFormat="1" applyFont="1" applyFill="1"/>
    <xf numFmtId="167" fontId="32" fillId="2" borderId="0" xfId="3" applyNumberFormat="1" applyFont="1" applyFill="1"/>
    <xf numFmtId="166" fontId="26" fillId="2" borderId="0" xfId="7" quotePrefix="1" applyNumberFormat="1" applyFont="1" applyFill="1" applyAlignment="1" applyProtection="1">
      <alignment horizontal="right"/>
    </xf>
    <xf numFmtId="37" fontId="32" fillId="0" borderId="0" xfId="5" applyNumberFormat="1" applyFont="1" applyAlignment="1">
      <alignment wrapText="1"/>
    </xf>
    <xf numFmtId="43" fontId="27" fillId="2" borderId="0" xfId="9" applyFont="1" applyFill="1" applyProtection="1"/>
    <xf numFmtId="167" fontId="27" fillId="2" borderId="0" xfId="5" applyNumberFormat="1" applyFont="1" applyFill="1"/>
    <xf numFmtId="49" fontId="27" fillId="0" borderId="0" xfId="5" applyNumberFormat="1" applyFont="1" applyAlignment="1">
      <alignment horizontal="center"/>
    </xf>
    <xf numFmtId="37" fontId="40" fillId="0" borderId="0" xfId="5" applyNumberFormat="1" applyFont="1" applyAlignment="1">
      <alignment horizontal="left"/>
    </xf>
    <xf numFmtId="49" fontId="31" fillId="0" borderId="0" xfId="5" applyNumberFormat="1" applyFont="1" applyAlignment="1">
      <alignment horizontal="center"/>
    </xf>
    <xf numFmtId="43" fontId="27" fillId="0" borderId="0" xfId="9" applyFont="1" applyFill="1" applyProtection="1"/>
    <xf numFmtId="166" fontId="27" fillId="0" borderId="0" xfId="10" quotePrefix="1" applyNumberFormat="1" applyFont="1" applyFill="1" applyAlignment="1" applyProtection="1">
      <alignment horizontal="right"/>
    </xf>
    <xf numFmtId="166" fontId="27" fillId="3" borderId="0" xfId="10" quotePrefix="1" applyNumberFormat="1" applyFont="1" applyFill="1" applyAlignment="1" applyProtection="1">
      <alignment horizontal="right"/>
    </xf>
    <xf numFmtId="166" fontId="32" fillId="3" borderId="0" xfId="7" applyNumberFormat="1" applyFont="1" applyFill="1" applyAlignment="1" applyProtection="1">
      <alignment horizontal="right"/>
    </xf>
    <xf numFmtId="166" fontId="26" fillId="0" borderId="0" xfId="7" applyNumberFormat="1" applyFont="1" applyFill="1" applyBorder="1" applyAlignment="1">
      <alignment horizontal="right"/>
    </xf>
    <xf numFmtId="166" fontId="26" fillId="2" borderId="0" xfId="7" applyNumberFormat="1" applyFont="1" applyFill="1" applyBorder="1" applyAlignment="1">
      <alignment horizontal="right"/>
    </xf>
    <xf numFmtId="43" fontId="32" fillId="3" borderId="0" xfId="1" quotePrefix="1" applyFont="1" applyFill="1" applyAlignment="1" applyProtection="1">
      <alignment horizontal="right"/>
    </xf>
    <xf numFmtId="43" fontId="27" fillId="3" borderId="0" xfId="1" quotePrefix="1" applyFont="1" applyFill="1" applyAlignment="1" applyProtection="1">
      <alignment horizontal="right"/>
    </xf>
    <xf numFmtId="166" fontId="34" fillId="0" borderId="0" xfId="5" applyNumberFormat="1" applyFont="1"/>
    <xf numFmtId="0" fontId="34" fillId="0" borderId="0" xfId="5" applyFont="1"/>
    <xf numFmtId="166" fontId="34" fillId="0" borderId="0" xfId="5" applyNumberFormat="1" applyFont="1" applyAlignment="1">
      <alignment vertical="center"/>
    </xf>
    <xf numFmtId="0" fontId="34" fillId="0" borderId="0" xfId="5" applyFont="1" applyAlignment="1">
      <alignment vertical="center"/>
    </xf>
    <xf numFmtId="0" fontId="34" fillId="0" borderId="0" xfId="8" applyFont="1"/>
    <xf numFmtId="0" fontId="36" fillId="0" borderId="0" xfId="4" applyFont="1" applyFill="1" applyAlignment="1" applyProtection="1">
      <alignment horizontal="center" vertical="center"/>
    </xf>
    <xf numFmtId="166" fontId="27" fillId="0" borderId="0" xfId="10" applyNumberFormat="1" applyFont="1" applyFill="1" applyAlignment="1" applyProtection="1">
      <alignment horizontal="right"/>
    </xf>
    <xf numFmtId="166" fontId="27" fillId="3" borderId="0" xfId="10" applyNumberFormat="1" applyFont="1" applyFill="1" applyAlignment="1" applyProtection="1">
      <alignment horizontal="right"/>
    </xf>
    <xf numFmtId="172" fontId="32" fillId="0" borderId="0" xfId="5" applyNumberFormat="1" applyFont="1" applyAlignment="1">
      <alignment horizontal="right"/>
    </xf>
    <xf numFmtId="172" fontId="32" fillId="0" borderId="0" xfId="7" quotePrefix="1" applyNumberFormat="1" applyFont="1" applyFill="1" applyAlignment="1" applyProtection="1">
      <alignment horizontal="right"/>
    </xf>
    <xf numFmtId="172" fontId="32" fillId="0" borderId="0" xfId="10" quotePrefix="1" applyNumberFormat="1" applyFont="1" applyFill="1" applyAlignment="1" applyProtection="1">
      <alignment horizontal="right"/>
    </xf>
    <xf numFmtId="169" fontId="32" fillId="3" borderId="0" xfId="7" quotePrefix="1" applyNumberFormat="1" applyFont="1" applyFill="1" applyAlignment="1" applyProtection="1">
      <alignment horizontal="right"/>
    </xf>
    <xf numFmtId="37" fontId="46" fillId="0" borderId="0" xfId="5" applyNumberFormat="1" applyFont="1" applyAlignment="1">
      <alignment horizontal="right"/>
    </xf>
    <xf numFmtId="166" fontId="46" fillId="0" borderId="0" xfId="7" applyNumberFormat="1" applyFont="1" applyFill="1" applyAlignment="1" applyProtection="1">
      <alignment horizontal="right"/>
    </xf>
    <xf numFmtId="37" fontId="32" fillId="0" borderId="0" xfId="5" quotePrefix="1" applyNumberFormat="1" applyFont="1" applyAlignment="1">
      <alignment horizontal="right"/>
    </xf>
    <xf numFmtId="166" fontId="27" fillId="0" borderId="1" xfId="10" applyNumberFormat="1" applyFont="1" applyFill="1" applyBorder="1" applyAlignment="1" applyProtection="1">
      <alignment horizontal="center"/>
    </xf>
    <xf numFmtId="43" fontId="33" fillId="0" borderId="0" xfId="9" applyFont="1" applyFill="1" applyProtection="1"/>
    <xf numFmtId="37" fontId="26" fillId="2" borderId="0" xfId="3" quotePrefix="1" applyNumberFormat="1" applyFont="1" applyFill="1" applyAlignment="1">
      <alignment horizontal="left"/>
    </xf>
    <xf numFmtId="37" fontId="26" fillId="2" borderId="0" xfId="3" quotePrefix="1" applyNumberFormat="1" applyFont="1" applyFill="1" applyAlignment="1">
      <alignment horizontal="right"/>
    </xf>
    <xf numFmtId="41" fontId="26" fillId="2" borderId="0" xfId="3" applyNumberFormat="1" applyFont="1" applyFill="1"/>
    <xf numFmtId="165" fontId="26" fillId="2" borderId="0" xfId="3" quotePrefix="1" applyNumberFormat="1" applyFont="1" applyFill="1" applyAlignment="1">
      <alignment horizontal="left"/>
    </xf>
    <xf numFmtId="37" fontId="27" fillId="0" borderId="0" xfId="5" applyNumberFormat="1" applyFont="1" applyAlignment="1">
      <alignment horizontal="right" vertical="center"/>
    </xf>
    <xf numFmtId="0" fontId="17" fillId="0" borderId="0" xfId="4" applyFont="1" applyFill="1" applyAlignment="1" applyProtection="1">
      <alignment horizontal="right"/>
    </xf>
    <xf numFmtId="167" fontId="32" fillId="3" borderId="0" xfId="5" applyNumberFormat="1" applyFont="1" applyFill="1"/>
    <xf numFmtId="167" fontId="26" fillId="3" borderId="0" xfId="5" applyNumberFormat="1" applyFont="1" applyFill="1"/>
    <xf numFmtId="49" fontId="27" fillId="3" borderId="9" xfId="5" applyNumberFormat="1" applyFont="1" applyFill="1" applyBorder="1" applyAlignment="1">
      <alignment horizontal="center"/>
    </xf>
    <xf numFmtId="49" fontId="27" fillId="3" borderId="9" xfId="5" applyNumberFormat="1" applyFont="1" applyFill="1" applyBorder="1" applyAlignment="1">
      <alignment horizontal="center" vertical="center"/>
    </xf>
    <xf numFmtId="37" fontId="27" fillId="0" borderId="0" xfId="5" applyNumberFormat="1" applyFont="1" applyAlignment="1">
      <alignment horizontal="left"/>
    </xf>
    <xf numFmtId="37" fontId="32" fillId="0" borderId="0" xfId="5" applyNumberFormat="1" applyFont="1" applyAlignment="1">
      <alignment horizontal="center"/>
    </xf>
    <xf numFmtId="175" fontId="27" fillId="0" borderId="0" xfId="20" applyNumberFormat="1" applyFont="1" applyFill="1" applyBorder="1" applyAlignment="1" applyProtection="1">
      <alignment horizontal="right"/>
    </xf>
    <xf numFmtId="175" fontId="27" fillId="0" borderId="0" xfId="20" applyNumberFormat="1" applyFont="1" applyFill="1" applyAlignment="1" applyProtection="1">
      <alignment horizontal="right"/>
    </xf>
    <xf numFmtId="175" fontId="27" fillId="3" borderId="0" xfId="20" applyNumberFormat="1" applyFont="1" applyFill="1" applyAlignment="1" applyProtection="1">
      <alignment horizontal="right"/>
    </xf>
    <xf numFmtId="43" fontId="33" fillId="2" borderId="0" xfId="21" applyFont="1" applyFill="1" applyProtection="1"/>
    <xf numFmtId="41" fontId="32" fillId="0" borderId="0" xfId="5" applyNumberFormat="1" applyFont="1"/>
    <xf numFmtId="41" fontId="27" fillId="0" borderId="0" xfId="5" applyNumberFormat="1" applyFont="1"/>
    <xf numFmtId="37" fontId="27" fillId="0" borderId="0" xfId="5" quotePrefix="1" applyNumberFormat="1" applyFont="1" applyAlignment="1">
      <alignment horizontal="left"/>
    </xf>
    <xf numFmtId="166" fontId="32" fillId="0" borderId="0" xfId="7" quotePrefix="1" applyNumberFormat="1" applyFont="1" applyFill="1" applyBorder="1" applyAlignment="1" applyProtection="1">
      <alignment horizontal="left"/>
    </xf>
    <xf numFmtId="37" fontId="31" fillId="0" borderId="0" xfId="5" quotePrefix="1" applyNumberFormat="1" applyFont="1" applyAlignment="1">
      <alignment horizontal="left"/>
    </xf>
    <xf numFmtId="43" fontId="31" fillId="0" borderId="0" xfId="21" quotePrefix="1" applyFont="1" applyFill="1" applyBorder="1" applyAlignment="1" applyProtection="1">
      <alignment horizontal="left"/>
    </xf>
    <xf numFmtId="39" fontId="30" fillId="0" borderId="0" xfId="5" applyNumberFormat="1" applyFont="1"/>
    <xf numFmtId="167" fontId="34" fillId="0" borderId="0" xfId="5" applyNumberFormat="1" applyFont="1"/>
    <xf numFmtId="167" fontId="34" fillId="2" borderId="0" xfId="5" applyNumberFormat="1" applyFont="1" applyFill="1"/>
    <xf numFmtId="176" fontId="30" fillId="0" borderId="0" xfId="5" applyNumberFormat="1" applyFont="1"/>
    <xf numFmtId="43" fontId="34" fillId="0" borderId="0" xfId="19" applyFont="1" applyFill="1" applyProtection="1"/>
    <xf numFmtId="41" fontId="30" fillId="0" borderId="0" xfId="5" applyNumberFormat="1" applyFont="1"/>
    <xf numFmtId="37" fontId="30" fillId="2" borderId="9" xfId="5" applyNumberFormat="1" applyFont="1" applyFill="1" applyBorder="1"/>
    <xf numFmtId="0" fontId="6" fillId="0" borderId="0" xfId="5" applyFont="1" applyAlignment="1">
      <alignment vertical="center"/>
    </xf>
    <xf numFmtId="43" fontId="6" fillId="2" borderId="0" xfId="9" applyFont="1" applyFill="1" applyProtection="1"/>
    <xf numFmtId="0" fontId="36" fillId="0" borderId="0" xfId="4" applyFont="1" applyFill="1" applyBorder="1" applyAlignment="1" applyProtection="1">
      <alignment horizontal="center" vertical="center"/>
    </xf>
    <xf numFmtId="37" fontId="30" fillId="0" borderId="9" xfId="5" applyNumberFormat="1" applyFont="1" applyBorder="1"/>
    <xf numFmtId="37" fontId="26" fillId="0" borderId="0" xfId="22" applyNumberFormat="1" applyFont="1" applyAlignment="1">
      <alignment horizontal="centerContinuous"/>
    </xf>
    <xf numFmtId="167" fontId="26" fillId="0" borderId="0" xfId="22" applyNumberFormat="1" applyFont="1"/>
    <xf numFmtId="167" fontId="26" fillId="2" borderId="0" xfId="22" applyNumberFormat="1" applyFont="1" applyFill="1"/>
    <xf numFmtId="37" fontId="26" fillId="0" borderId="0" xfId="22" applyNumberFormat="1" applyFont="1"/>
    <xf numFmtId="37" fontId="27" fillId="0" borderId="0" xfId="22" applyNumberFormat="1" applyFont="1" applyAlignment="1">
      <alignment horizontal="right" vertical="center"/>
    </xf>
    <xf numFmtId="37" fontId="31" fillId="0" borderId="0" xfId="22" applyNumberFormat="1" applyFont="1" applyAlignment="1">
      <alignment horizontal="left"/>
    </xf>
    <xf numFmtId="37" fontId="27" fillId="0" borderId="0" xfId="22" applyNumberFormat="1" applyFont="1" applyAlignment="1">
      <alignment horizontal="left"/>
    </xf>
    <xf numFmtId="167" fontId="32" fillId="2" borderId="0" xfId="22" applyNumberFormat="1" applyFont="1" applyFill="1"/>
    <xf numFmtId="165" fontId="32" fillId="0" borderId="0" xfId="22" quotePrefix="1" applyNumberFormat="1" applyFont="1" applyAlignment="1">
      <alignment horizontal="left"/>
    </xf>
    <xf numFmtId="41" fontId="32" fillId="0" borderId="0" xfId="22" applyNumberFormat="1" applyFont="1" applyAlignment="1">
      <alignment horizontal="right"/>
    </xf>
    <xf numFmtId="43" fontId="32" fillId="2" borderId="0" xfId="9" applyFont="1" applyFill="1" applyProtection="1"/>
    <xf numFmtId="165" fontId="32" fillId="0" borderId="0" xfId="22" applyNumberFormat="1" applyFont="1" applyAlignment="1">
      <alignment horizontal="left"/>
    </xf>
    <xf numFmtId="37" fontId="32" fillId="0" borderId="0" xfId="22" quotePrefix="1" applyNumberFormat="1" applyFont="1" applyAlignment="1">
      <alignment horizontal="left"/>
    </xf>
    <xf numFmtId="37" fontId="32" fillId="0" borderId="0" xfId="22" quotePrefix="1" applyNumberFormat="1" applyFont="1" applyAlignment="1">
      <alignment horizontal="right"/>
    </xf>
    <xf numFmtId="167" fontId="32" fillId="0" borderId="0" xfId="22" applyNumberFormat="1" applyFont="1"/>
    <xf numFmtId="41" fontId="27" fillId="3" borderId="1" xfId="3" applyNumberFormat="1" applyFont="1" applyFill="1" applyBorder="1"/>
    <xf numFmtId="41" fontId="27" fillId="3" borderId="1" xfId="3" applyNumberFormat="1" applyFont="1" applyFill="1" applyBorder="1" applyAlignment="1">
      <alignment horizontal="right"/>
    </xf>
    <xf numFmtId="41" fontId="32" fillId="0" borderId="0" xfId="22" applyNumberFormat="1" applyFont="1"/>
    <xf numFmtId="41" fontId="31" fillId="0" borderId="0" xfId="22" applyNumberFormat="1" applyFont="1"/>
    <xf numFmtId="37" fontId="32" fillId="0" borderId="0" xfId="22" applyNumberFormat="1" applyFont="1"/>
    <xf numFmtId="37" fontId="9" fillId="0" borderId="0" xfId="23" applyNumberFormat="1" applyFont="1" applyFill="1" applyAlignment="1" applyProtection="1">
      <alignment horizontal="right"/>
    </xf>
    <xf numFmtId="41" fontId="41" fillId="0" borderId="0" xfId="5" applyNumberFormat="1" applyFont="1"/>
    <xf numFmtId="37" fontId="30" fillId="0" borderId="0" xfId="5" applyNumberFormat="1" applyFont="1" applyAlignment="1">
      <alignment horizontal="centerContinuous"/>
    </xf>
    <xf numFmtId="166" fontId="31" fillId="0" borderId="0" xfId="10" quotePrefix="1" applyNumberFormat="1" applyFont="1" applyFill="1" applyAlignment="1" applyProtection="1">
      <alignment horizontal="left"/>
    </xf>
    <xf numFmtId="166" fontId="31" fillId="0" borderId="0" xfId="10" applyNumberFormat="1" applyFont="1" applyFill="1" applyProtection="1"/>
    <xf numFmtId="166" fontId="46" fillId="0" borderId="0" xfId="10" applyNumberFormat="1" applyFont="1" applyFill="1" applyProtection="1"/>
    <xf numFmtId="37" fontId="32" fillId="0" borderId="0" xfId="5" quotePrefix="1" applyNumberFormat="1" applyFont="1" applyAlignment="1">
      <alignment horizontal="center"/>
    </xf>
    <xf numFmtId="166" fontId="27" fillId="4" borderId="0" xfId="24" quotePrefix="1" applyNumberFormat="1" applyFont="1" applyFill="1" applyAlignment="1" applyProtection="1">
      <alignment horizontal="right"/>
    </xf>
    <xf numFmtId="43" fontId="6" fillId="2" borderId="0" xfId="25" applyFont="1" applyFill="1" applyProtection="1"/>
    <xf numFmtId="166" fontId="32" fillId="0" borderId="0" xfId="24" quotePrefix="1" applyNumberFormat="1" applyFont="1" applyFill="1" applyAlignment="1" applyProtection="1">
      <alignment horizontal="right"/>
    </xf>
    <xf numFmtId="166" fontId="32" fillId="4" borderId="0" xfId="24" quotePrefix="1" applyNumberFormat="1" applyFont="1" applyFill="1" applyAlignment="1" applyProtection="1">
      <alignment horizontal="right"/>
    </xf>
    <xf numFmtId="166" fontId="32" fillId="2" borderId="0" xfId="24" quotePrefix="1" applyNumberFormat="1" applyFont="1" applyFill="1" applyAlignment="1" applyProtection="1">
      <alignment horizontal="right"/>
    </xf>
    <xf numFmtId="166" fontId="27" fillId="0" borderId="0" xfId="24" applyNumberFormat="1" applyFont="1" applyFill="1" applyAlignment="1" applyProtection="1">
      <alignment horizontal="right"/>
    </xf>
    <xf numFmtId="166" fontId="27" fillId="3" borderId="1" xfId="24" applyNumberFormat="1" applyFont="1" applyFill="1" applyBorder="1" applyAlignment="1" applyProtection="1">
      <alignment horizontal="center"/>
    </xf>
    <xf numFmtId="166" fontId="27" fillId="2" borderId="0" xfId="24" applyNumberFormat="1" applyFont="1" applyFill="1" applyBorder="1" applyAlignment="1" applyProtection="1">
      <alignment horizontal="center"/>
    </xf>
    <xf numFmtId="166" fontId="31" fillId="0" borderId="0" xfId="24" quotePrefix="1" applyNumberFormat="1" applyFont="1" applyFill="1" applyAlignment="1" applyProtection="1">
      <alignment horizontal="left"/>
    </xf>
    <xf numFmtId="166" fontId="31" fillId="0" borderId="0" xfId="24" applyNumberFormat="1" applyFont="1" applyFill="1" applyProtection="1"/>
    <xf numFmtId="166" fontId="46" fillId="0" borderId="0" xfId="24" applyNumberFormat="1" applyFont="1" applyFill="1" applyProtection="1"/>
    <xf numFmtId="37" fontId="9" fillId="2" borderId="0" xfId="23" applyNumberFormat="1" applyFont="1" applyFill="1" applyAlignment="1" applyProtection="1">
      <alignment horizontal="right"/>
    </xf>
    <xf numFmtId="166" fontId="6" fillId="2" borderId="0" xfId="19" applyNumberFormat="1" applyFont="1" applyFill="1" applyProtection="1"/>
    <xf numFmtId="166" fontId="33" fillId="2" borderId="0" xfId="19" applyNumberFormat="1" applyFont="1" applyFill="1" applyProtection="1"/>
    <xf numFmtId="166" fontId="32" fillId="3" borderId="0" xfId="5" applyNumberFormat="1" applyFont="1" applyFill="1" applyAlignment="1">
      <alignment horizontal="right"/>
    </xf>
    <xf numFmtId="166" fontId="33" fillId="0" borderId="0" xfId="19" applyNumberFormat="1" applyFont="1" applyFill="1" applyProtection="1"/>
    <xf numFmtId="166" fontId="32" fillId="3" borderId="0" xfId="24" quotePrefix="1" applyNumberFormat="1" applyFont="1" applyFill="1" applyAlignment="1" applyProtection="1">
      <alignment horizontal="right"/>
    </xf>
    <xf numFmtId="43" fontId="33" fillId="2" borderId="0" xfId="9" applyFont="1" applyFill="1" applyProtection="1"/>
    <xf numFmtId="37" fontId="32" fillId="0" borderId="0" xfId="5" applyNumberFormat="1" applyFont="1" applyAlignment="1">
      <alignment horizontal="left" wrapText="1"/>
    </xf>
    <xf numFmtId="0" fontId="26" fillId="3" borderId="0" xfId="5" quotePrefix="1" applyFont="1" applyFill="1" applyAlignment="1">
      <alignment horizontal="center" vertical="center"/>
    </xf>
    <xf numFmtId="165" fontId="40" fillId="0" borderId="1" xfId="5" applyNumberFormat="1" applyFont="1" applyBorder="1" applyAlignment="1">
      <alignment horizontal="left"/>
    </xf>
    <xf numFmtId="166" fontId="31" fillId="0" borderId="1" xfId="7" applyNumberFormat="1" applyFont="1" applyFill="1" applyBorder="1" applyAlignment="1" applyProtection="1">
      <alignment horizontal="center"/>
    </xf>
    <xf numFmtId="166" fontId="31" fillId="2" borderId="0" xfId="7" applyNumberFormat="1" applyFont="1" applyFill="1" applyBorder="1" applyAlignment="1" applyProtection="1">
      <alignment horizontal="center"/>
    </xf>
    <xf numFmtId="0" fontId="71" fillId="0" borderId="0" xfId="5" quotePrefix="1" applyFont="1" applyAlignment="1">
      <alignment horizontal="center" vertical="center"/>
    </xf>
    <xf numFmtId="49" fontId="72" fillId="0" borderId="0" xfId="5" applyNumberFormat="1" applyFont="1" applyAlignment="1">
      <alignment horizontal="center" vertical="center"/>
    </xf>
    <xf numFmtId="177" fontId="32" fillId="0" borderId="0" xfId="5" applyNumberFormat="1" applyFont="1" applyAlignment="1">
      <alignment horizontal="right"/>
    </xf>
    <xf numFmtId="0" fontId="38" fillId="0" borderId="0" xfId="4" applyFont="1" applyFill="1" applyAlignment="1" applyProtection="1"/>
    <xf numFmtId="0" fontId="38" fillId="0" borderId="0" xfId="4" applyFont="1" applyFill="1" applyAlignment="1" applyProtection="1">
      <alignment horizontal="center"/>
    </xf>
    <xf numFmtId="0" fontId="27" fillId="3" borderId="10" xfId="5" applyFont="1" applyFill="1" applyBorder="1" applyAlignment="1">
      <alignment horizontal="center" vertical="center"/>
    </xf>
    <xf numFmtId="37" fontId="27" fillId="3" borderId="0" xfId="5" applyNumberFormat="1" applyFont="1" applyFill="1" applyAlignment="1">
      <alignment horizontal="center" vertical="center" wrapText="1"/>
    </xf>
    <xf numFmtId="49" fontId="27" fillId="3" borderId="11" xfId="5" applyNumberFormat="1" applyFont="1" applyFill="1" applyBorder="1" applyAlignment="1">
      <alignment horizontal="center" vertical="center"/>
    </xf>
    <xf numFmtId="37" fontId="31" fillId="0" borderId="10" xfId="5" applyNumberFormat="1" applyFont="1" applyBorder="1" applyAlignment="1">
      <alignment horizontal="left"/>
    </xf>
    <xf numFmtId="37" fontId="27" fillId="0" borderId="11" xfId="5" applyNumberFormat="1" applyFont="1" applyBorder="1" applyAlignment="1">
      <alignment horizontal="left"/>
    </xf>
    <xf numFmtId="37" fontId="31" fillId="0" borderId="11" xfId="5" applyNumberFormat="1" applyFont="1" applyBorder="1" applyAlignment="1">
      <alignment horizontal="left"/>
    </xf>
    <xf numFmtId="37" fontId="32" fillId="0" borderId="10" xfId="5" applyNumberFormat="1" applyFont="1" applyBorder="1" applyAlignment="1">
      <alignment horizontal="center"/>
    </xf>
    <xf numFmtId="175" fontId="32" fillId="0" borderId="0" xfId="20" applyNumberFormat="1" applyFont="1" applyFill="1" applyAlignment="1" applyProtection="1">
      <alignment horizontal="center"/>
    </xf>
    <xf numFmtId="172" fontId="26" fillId="0" borderId="11" xfId="5" applyNumberFormat="1" applyFont="1" applyBorder="1" applyAlignment="1">
      <alignment horizontal="right"/>
    </xf>
    <xf numFmtId="166" fontId="32" fillId="0" borderId="0" xfId="7" quotePrefix="1" applyNumberFormat="1" applyFont="1" applyFill="1" applyAlignment="1" applyProtection="1"/>
    <xf numFmtId="172" fontId="32" fillId="0" borderId="11" xfId="5" applyNumberFormat="1" applyFont="1" applyBorder="1" applyAlignment="1">
      <alignment horizontal="right"/>
    </xf>
    <xf numFmtId="172" fontId="32" fillId="0" borderId="0" xfId="5" applyNumberFormat="1" applyFont="1"/>
    <xf numFmtId="166" fontId="32" fillId="3" borderId="0" xfId="7" quotePrefix="1" applyNumberFormat="1" applyFont="1" applyFill="1" applyAlignment="1" applyProtection="1"/>
    <xf numFmtId="172" fontId="32" fillId="3" borderId="11" xfId="5" applyNumberFormat="1" applyFont="1" applyFill="1" applyBorder="1" applyAlignment="1">
      <alignment horizontal="right"/>
    </xf>
    <xf numFmtId="172" fontId="27" fillId="0" borderId="11" xfId="5" applyNumberFormat="1" applyFont="1" applyBorder="1" applyAlignment="1">
      <alignment horizontal="right"/>
    </xf>
    <xf numFmtId="172" fontId="31" fillId="0" borderId="11" xfId="5" applyNumberFormat="1" applyFont="1" applyBorder="1" applyAlignment="1">
      <alignment horizontal="right"/>
    </xf>
    <xf numFmtId="172" fontId="27" fillId="3" borderId="11" xfId="5" applyNumberFormat="1" applyFont="1" applyFill="1" applyBorder="1" applyAlignment="1">
      <alignment horizontal="right"/>
    </xf>
    <xf numFmtId="168" fontId="32" fillId="3" borderId="0" xfId="9" quotePrefix="1" applyNumberFormat="1" applyFont="1" applyFill="1" applyAlignment="1" applyProtection="1"/>
    <xf numFmtId="37" fontId="32" fillId="0" borderId="10" xfId="5" quotePrefix="1" applyNumberFormat="1" applyFont="1" applyBorder="1" applyAlignment="1">
      <alignment horizontal="left"/>
    </xf>
    <xf numFmtId="172" fontId="26" fillId="0" borderId="11" xfId="5" applyNumberFormat="1" applyFont="1" applyBorder="1"/>
    <xf numFmtId="172" fontId="32" fillId="0" borderId="11" xfId="5" applyNumberFormat="1" applyFont="1" applyBorder="1"/>
    <xf numFmtId="165" fontId="27" fillId="3" borderId="12" xfId="5" applyNumberFormat="1" applyFont="1" applyFill="1" applyBorder="1" applyAlignment="1">
      <alignment horizontal="left"/>
    </xf>
    <xf numFmtId="166" fontId="27" fillId="3" borderId="13" xfId="24" applyNumberFormat="1" applyFont="1" applyFill="1" applyBorder="1" applyAlignment="1" applyProtection="1">
      <alignment horizontal="center"/>
    </xf>
    <xf numFmtId="43" fontId="33" fillId="0" borderId="0" xfId="1" applyFont="1"/>
    <xf numFmtId="167" fontId="33" fillId="0" borderId="0" xfId="5" applyNumberFormat="1" applyFont="1" applyAlignment="1">
      <alignment horizontal="right" wrapText="1"/>
    </xf>
    <xf numFmtId="43" fontId="34" fillId="0" borderId="0" xfId="1" applyFont="1"/>
    <xf numFmtId="167" fontId="46" fillId="0" borderId="0" xfId="5" applyNumberFormat="1" applyFont="1" applyAlignment="1">
      <alignment horizontal="right" wrapText="1"/>
    </xf>
    <xf numFmtId="49" fontId="13" fillId="0" borderId="1" xfId="22" quotePrefix="1" applyNumberFormat="1" applyFont="1" applyBorder="1" applyAlignment="1">
      <alignment horizontal="left"/>
    </xf>
    <xf numFmtId="37" fontId="30" fillId="0" borderId="0" xfId="22" applyNumberFormat="1" applyFont="1"/>
    <xf numFmtId="167" fontId="6" fillId="0" borderId="0" xfId="22" applyNumberFormat="1" applyFont="1"/>
    <xf numFmtId="167" fontId="13" fillId="2" borderId="0" xfId="22" applyNumberFormat="1" applyFont="1" applyFill="1"/>
    <xf numFmtId="37" fontId="30" fillId="2" borderId="0" xfId="22" applyNumberFormat="1" applyFont="1" applyFill="1"/>
    <xf numFmtId="167" fontId="4" fillId="2" borderId="0" xfId="22" quotePrefix="1" applyNumberFormat="1" applyFont="1" applyFill="1" applyAlignment="1">
      <alignment horizontal="left"/>
    </xf>
    <xf numFmtId="167" fontId="6" fillId="2" borderId="0" xfId="22" applyNumberFormat="1" applyFont="1" applyFill="1"/>
    <xf numFmtId="167" fontId="30" fillId="2" borderId="0" xfId="22" applyNumberFormat="1" applyFont="1" applyFill="1"/>
    <xf numFmtId="37" fontId="10" fillId="2" borderId="0" xfId="22" applyNumberFormat="1" applyFont="1" applyFill="1" applyAlignment="1">
      <alignment horizontal="centerContinuous"/>
    </xf>
    <xf numFmtId="0" fontId="26" fillId="3" borderId="0" xfId="22" applyFont="1" applyFill="1" applyAlignment="1">
      <alignment horizontal="center" vertical="center"/>
    </xf>
    <xf numFmtId="49" fontId="27" fillId="3" borderId="0" xfId="22" applyNumberFormat="1" applyFont="1" applyFill="1" applyAlignment="1">
      <alignment horizontal="center" vertical="center"/>
    </xf>
    <xf numFmtId="0" fontId="26" fillId="2" borderId="0" xfId="22" applyFont="1" applyFill="1" applyAlignment="1">
      <alignment horizontal="center" vertical="center"/>
    </xf>
    <xf numFmtId="37" fontId="27" fillId="3" borderId="0" xfId="22" applyNumberFormat="1" applyFont="1" applyFill="1" applyAlignment="1">
      <alignment horizontal="left"/>
    </xf>
    <xf numFmtId="49" fontId="27" fillId="3" borderId="0" xfId="22" applyNumberFormat="1" applyFont="1" applyFill="1" applyAlignment="1">
      <alignment horizontal="center"/>
    </xf>
    <xf numFmtId="49" fontId="27" fillId="2" borderId="0" xfId="22" applyNumberFormat="1" applyFont="1" applyFill="1" applyAlignment="1">
      <alignment horizontal="center"/>
    </xf>
    <xf numFmtId="37" fontId="31" fillId="2" borderId="0" xfId="22" applyNumberFormat="1" applyFont="1" applyFill="1" applyAlignment="1">
      <alignment horizontal="left"/>
    </xf>
    <xf numFmtId="167" fontId="33" fillId="2" borderId="0" xfId="22" applyNumberFormat="1" applyFont="1" applyFill="1"/>
    <xf numFmtId="167" fontId="33" fillId="0" borderId="0" xfId="22" applyNumberFormat="1" applyFont="1"/>
    <xf numFmtId="165" fontId="27" fillId="3" borderId="0" xfId="22" applyNumberFormat="1" applyFont="1" applyFill="1" applyAlignment="1">
      <alignment horizontal="left"/>
    </xf>
    <xf numFmtId="166" fontId="27" fillId="3" borderId="0" xfId="24" applyNumberFormat="1" applyFont="1" applyFill="1" applyBorder="1" applyAlignment="1" applyProtection="1">
      <alignment horizontal="center"/>
    </xf>
    <xf numFmtId="166" fontId="32" fillId="0" borderId="0" xfId="24" applyNumberFormat="1" applyFont="1" applyFill="1" applyBorder="1" applyAlignment="1" applyProtection="1"/>
    <xf numFmtId="166" fontId="27" fillId="0" borderId="0" xfId="24" applyNumberFormat="1" applyFont="1" applyFill="1" applyBorder="1" applyAlignment="1" applyProtection="1">
      <alignment horizontal="center"/>
    </xf>
    <xf numFmtId="165" fontId="27" fillId="3" borderId="1" xfId="22" applyNumberFormat="1" applyFont="1" applyFill="1" applyBorder="1" applyAlignment="1">
      <alignment horizontal="left"/>
    </xf>
    <xf numFmtId="37" fontId="34" fillId="0" borderId="0" xfId="22" applyNumberFormat="1" applyFont="1"/>
    <xf numFmtId="43" fontId="32" fillId="0" borderId="0" xfId="7" applyFont="1" applyFill="1" applyProtection="1"/>
    <xf numFmtId="167" fontId="34" fillId="2" borderId="0" xfId="22" applyNumberFormat="1" applyFont="1" applyFill="1"/>
    <xf numFmtId="37" fontId="32" fillId="0" borderId="0" xfId="22" quotePrefix="1" applyNumberFormat="1" applyFont="1" applyAlignment="1">
      <alignment vertical="center" wrapText="1"/>
    </xf>
    <xf numFmtId="167" fontId="34" fillId="0" borderId="0" xfId="22" applyNumberFormat="1" applyFont="1" applyAlignment="1">
      <alignment vertical="center"/>
    </xf>
    <xf numFmtId="167" fontId="34" fillId="2" borderId="0" xfId="22" applyNumberFormat="1" applyFont="1" applyFill="1" applyAlignment="1">
      <alignment vertical="center"/>
    </xf>
    <xf numFmtId="167" fontId="34" fillId="0" borderId="0" xfId="22" applyNumberFormat="1" applyFont="1"/>
    <xf numFmtId="0" fontId="32" fillId="0" borderId="0" xfId="22" quotePrefix="1" applyFont="1" applyAlignment="1">
      <alignment horizontal="left"/>
    </xf>
    <xf numFmtId="167" fontId="4" fillId="0" borderId="0" xfId="22" quotePrefix="1" applyNumberFormat="1" applyFont="1" applyAlignment="1">
      <alignment horizontal="left"/>
    </xf>
    <xf numFmtId="165" fontId="27" fillId="0" borderId="0" xfId="22" applyNumberFormat="1" applyFont="1" applyAlignment="1">
      <alignment horizontal="left"/>
    </xf>
    <xf numFmtId="41" fontId="27" fillId="0" borderId="0" xfId="22" applyNumberFormat="1" applyFont="1" applyAlignment="1">
      <alignment horizontal="right"/>
    </xf>
    <xf numFmtId="41" fontId="27" fillId="3" borderId="0" xfId="22" applyNumberFormat="1" applyFont="1" applyFill="1" applyAlignment="1">
      <alignment horizontal="right"/>
    </xf>
    <xf numFmtId="41" fontId="75" fillId="0" borderId="0" xfId="22" applyNumberFormat="1" applyFont="1" applyAlignment="1">
      <alignment horizontal="right"/>
    </xf>
    <xf numFmtId="165" fontId="27" fillId="0" borderId="1" xfId="22" applyNumberFormat="1" applyFont="1" applyBorder="1" applyAlignment="1">
      <alignment horizontal="left"/>
    </xf>
    <xf numFmtId="166" fontId="27" fillId="0" borderId="1" xfId="24" applyNumberFormat="1" applyFont="1" applyFill="1" applyBorder="1" applyAlignment="1" applyProtection="1">
      <alignment horizontal="center"/>
    </xf>
    <xf numFmtId="0" fontId="32" fillId="0" borderId="0" xfId="22" applyFont="1" applyAlignment="1">
      <alignment horizontal="left"/>
    </xf>
    <xf numFmtId="37" fontId="31" fillId="3" borderId="0" xfId="22" applyNumberFormat="1" applyFont="1" applyFill="1" applyAlignment="1">
      <alignment horizontal="left"/>
    </xf>
    <xf numFmtId="166" fontId="27" fillId="0" borderId="0" xfId="24" quotePrefix="1" applyNumberFormat="1" applyFont="1" applyFill="1" applyAlignment="1" applyProtection="1">
      <alignment horizontal="right"/>
    </xf>
    <xf numFmtId="166" fontId="27" fillId="3" borderId="0" xfId="24" quotePrefix="1" applyNumberFormat="1" applyFont="1" applyFill="1" applyAlignment="1" applyProtection="1">
      <alignment horizontal="right"/>
    </xf>
    <xf numFmtId="37" fontId="32" fillId="0" borderId="0" xfId="22" applyNumberFormat="1" applyFont="1" applyAlignment="1">
      <alignment horizontal="right"/>
    </xf>
    <xf numFmtId="41" fontId="34" fillId="0" borderId="0" xfId="22" applyNumberFormat="1" applyFont="1"/>
    <xf numFmtId="166" fontId="34" fillId="0" borderId="0" xfId="9" applyNumberFormat="1" applyFont="1" applyFill="1" applyProtection="1"/>
    <xf numFmtId="37" fontId="32" fillId="0" borderId="0" xfId="22" applyNumberFormat="1" applyFont="1" applyAlignment="1">
      <alignment wrapText="1"/>
    </xf>
    <xf numFmtId="0" fontId="32" fillId="0" borderId="0" xfId="8" quotePrefix="1" applyFont="1" applyAlignment="1">
      <alignment horizontal="left"/>
    </xf>
    <xf numFmtId="41" fontId="27" fillId="0" borderId="0" xfId="8" applyNumberFormat="1" applyFont="1" applyAlignment="1">
      <alignment horizontal="right"/>
    </xf>
    <xf numFmtId="166" fontId="27" fillId="0" borderId="0" xfId="7" applyNumberFormat="1" applyFont="1" applyFill="1" applyBorder="1" applyAlignment="1" applyProtection="1">
      <alignment horizontal="right"/>
    </xf>
    <xf numFmtId="166" fontId="27" fillId="3" borderId="0" xfId="7" applyNumberFormat="1" applyFont="1" applyFill="1" applyBorder="1" applyAlignment="1" applyProtection="1">
      <alignment horizontal="right"/>
    </xf>
    <xf numFmtId="166" fontId="27" fillId="2" borderId="0" xfId="8" applyNumberFormat="1" applyFont="1" applyFill="1"/>
    <xf numFmtId="178" fontId="26" fillId="0" borderId="0" xfId="5" applyNumberFormat="1" applyFont="1"/>
    <xf numFmtId="166" fontId="26" fillId="0" borderId="0" xfId="26" quotePrefix="1" applyNumberFormat="1" applyFont="1" applyFill="1" applyAlignment="1" applyProtection="1">
      <alignment horizontal="left"/>
    </xf>
    <xf numFmtId="166" fontId="26" fillId="2" borderId="0" xfId="26" quotePrefix="1" applyNumberFormat="1" applyFont="1" applyFill="1" applyAlignment="1" applyProtection="1">
      <alignment horizontal="left"/>
    </xf>
    <xf numFmtId="178" fontId="26" fillId="2" borderId="0" xfId="5" applyNumberFormat="1" applyFont="1" applyFill="1"/>
    <xf numFmtId="166" fontId="26" fillId="0" borderId="0" xfId="26" quotePrefix="1" applyNumberFormat="1" applyFont="1" applyFill="1" applyBorder="1" applyAlignment="1" applyProtection="1">
      <alignment horizontal="left"/>
    </xf>
    <xf numFmtId="178" fontId="27" fillId="0" borderId="0" xfId="8" applyNumberFormat="1" applyFont="1" applyAlignment="1">
      <alignment horizontal="right"/>
    </xf>
    <xf numFmtId="166" fontId="27" fillId="0" borderId="0" xfId="26" applyNumberFormat="1" applyFont="1" applyFill="1" applyBorder="1" applyAlignment="1" applyProtection="1">
      <alignment horizontal="right"/>
    </xf>
    <xf numFmtId="166" fontId="27" fillId="4" borderId="0" xfId="27" applyNumberFormat="1" applyFont="1" applyFill="1" applyBorder="1" applyAlignment="1" applyProtection="1">
      <alignment horizontal="right"/>
    </xf>
    <xf numFmtId="3" fontId="27" fillId="2" borderId="0" xfId="8" applyNumberFormat="1" applyFont="1" applyFill="1"/>
    <xf numFmtId="178" fontId="32" fillId="0" borderId="0" xfId="8" applyNumberFormat="1" applyFont="1" applyAlignment="1">
      <alignment horizontal="right"/>
    </xf>
    <xf numFmtId="166" fontId="32" fillId="0" borderId="0" xfId="26" applyNumberFormat="1" applyFont="1" applyFill="1" applyBorder="1" applyAlignment="1" applyProtection="1">
      <alignment horizontal="right"/>
    </xf>
    <xf numFmtId="166" fontId="32" fillId="0" borderId="0" xfId="26" applyNumberFormat="1" applyFont="1" applyFill="1" applyAlignment="1" applyProtection="1">
      <alignment horizontal="right"/>
    </xf>
    <xf numFmtId="166" fontId="32" fillId="4" borderId="0" xfId="27" applyNumberFormat="1" applyFont="1" applyFill="1" applyAlignment="1" applyProtection="1">
      <alignment horizontal="right"/>
    </xf>
    <xf numFmtId="3" fontId="32" fillId="2" borderId="0" xfId="8" applyNumberFormat="1" applyFont="1" applyFill="1"/>
    <xf numFmtId="178" fontId="32" fillId="0" borderId="0" xfId="5" applyNumberFormat="1" applyFont="1" applyAlignment="1">
      <alignment horizontal="right"/>
    </xf>
    <xf numFmtId="166" fontId="32" fillId="0" borderId="0" xfId="27" applyNumberFormat="1" applyFont="1" applyFill="1" applyAlignment="1" applyProtection="1">
      <alignment horizontal="right"/>
    </xf>
    <xf numFmtId="166" fontId="27" fillId="3" borderId="1" xfId="26" applyNumberFormat="1" applyFont="1" applyFill="1" applyBorder="1" applyAlignment="1" applyProtection="1">
      <alignment horizontal="center"/>
    </xf>
    <xf numFmtId="166" fontId="27" fillId="3" borderId="1" xfId="27" applyNumberFormat="1" applyFont="1" applyFill="1" applyBorder="1" applyAlignment="1" applyProtection="1">
      <alignment horizontal="center"/>
    </xf>
    <xf numFmtId="166" fontId="27" fillId="2" borderId="0" xfId="26" applyNumberFormat="1" applyFont="1" applyFill="1" applyBorder="1" applyAlignment="1" applyProtection="1">
      <alignment horizontal="center"/>
    </xf>
    <xf numFmtId="41" fontId="31" fillId="2" borderId="0" xfId="8" applyNumberFormat="1" applyFont="1" applyFill="1"/>
    <xf numFmtId="41" fontId="33" fillId="0" borderId="0" xfId="5" applyNumberFormat="1" applyFont="1"/>
    <xf numFmtId="166" fontId="32" fillId="3" borderId="0" xfId="7" applyNumberFormat="1" applyFont="1" applyFill="1"/>
    <xf numFmtId="166" fontId="27" fillId="0" borderId="0" xfId="7" applyNumberFormat="1" applyFont="1" applyFill="1" applyBorder="1"/>
    <xf numFmtId="166" fontId="27" fillId="3" borderId="0" xfId="7" applyNumberFormat="1" applyFont="1" applyFill="1" applyBorder="1"/>
    <xf numFmtId="166" fontId="27" fillId="0" borderId="0" xfId="8" applyNumberFormat="1" applyFont="1"/>
    <xf numFmtId="0" fontId="27" fillId="0" borderId="0" xfId="8" applyFont="1"/>
    <xf numFmtId="166" fontId="32" fillId="0" borderId="0" xfId="7" applyNumberFormat="1" applyFont="1" applyFill="1" applyBorder="1"/>
    <xf numFmtId="166" fontId="32" fillId="3" borderId="0" xfId="7" applyNumberFormat="1" applyFont="1" applyFill="1" applyBorder="1"/>
    <xf numFmtId="165" fontId="32" fillId="0" borderId="9" xfId="8" applyNumberFormat="1" applyFont="1" applyBorder="1" applyAlignment="1">
      <alignment horizontal="left"/>
    </xf>
    <xf numFmtId="166" fontId="32" fillId="0" borderId="9" xfId="7" applyNumberFormat="1" applyFont="1" applyFill="1" applyBorder="1"/>
    <xf numFmtId="166" fontId="32" fillId="3" borderId="9" xfId="7" applyNumberFormat="1" applyFont="1" applyFill="1" applyBorder="1"/>
    <xf numFmtId="169" fontId="32" fillId="0" borderId="0" xfId="7" applyNumberFormat="1" applyFont="1" applyFill="1" applyBorder="1"/>
    <xf numFmtId="180" fontId="32" fillId="3" borderId="0" xfId="1" applyNumberFormat="1" applyFont="1" applyFill="1" applyBorder="1"/>
    <xf numFmtId="169" fontId="32" fillId="0" borderId="9" xfId="7" applyNumberFormat="1" applyFont="1" applyFill="1" applyBorder="1"/>
    <xf numFmtId="169" fontId="32" fillId="3" borderId="9" xfId="7" applyNumberFormat="1" applyFont="1" applyFill="1" applyBorder="1"/>
    <xf numFmtId="169" fontId="32" fillId="3" borderId="14" xfId="7" applyNumberFormat="1" applyFont="1" applyFill="1" applyBorder="1"/>
    <xf numFmtId="169" fontId="32" fillId="3" borderId="0" xfId="7" applyNumberFormat="1" applyFont="1" applyFill="1" applyBorder="1"/>
    <xf numFmtId="180" fontId="32" fillId="3" borderId="9" xfId="19" applyNumberFormat="1" applyFont="1" applyFill="1" applyBorder="1"/>
    <xf numFmtId="168" fontId="32" fillId="3" borderId="0" xfId="1" applyNumberFormat="1" applyFont="1" applyFill="1" applyBorder="1"/>
    <xf numFmtId="180" fontId="32" fillId="3" borderId="9" xfId="7" applyNumberFormat="1" applyFont="1" applyFill="1" applyBorder="1"/>
    <xf numFmtId="169" fontId="40" fillId="0" borderId="1" xfId="7" applyNumberFormat="1" applyFont="1" applyFill="1" applyBorder="1" applyAlignment="1" applyProtection="1">
      <alignment horizontal="left"/>
    </xf>
    <xf numFmtId="169" fontId="31" fillId="0" borderId="1" xfId="7" applyNumberFormat="1" applyFont="1" applyFill="1" applyBorder="1" applyAlignment="1" applyProtection="1">
      <alignment horizontal="center"/>
    </xf>
    <xf numFmtId="0" fontId="33" fillId="0" borderId="0" xfId="5" applyFont="1" applyAlignment="1">
      <alignment horizontal="left" wrapText="1"/>
    </xf>
    <xf numFmtId="0" fontId="51" fillId="0" borderId="0" xfId="3" quotePrefix="1" applyFont="1" applyAlignment="1">
      <alignment wrapText="1"/>
    </xf>
    <xf numFmtId="49" fontId="27" fillId="3" borderId="0" xfId="5" applyNumberFormat="1" applyFont="1" applyFill="1" applyAlignment="1">
      <alignment horizontal="center" vertical="center"/>
    </xf>
    <xf numFmtId="166" fontId="26" fillId="0" borderId="0" xfId="27" quotePrefix="1" applyNumberFormat="1" applyFont="1" applyFill="1" applyAlignment="1" applyProtection="1">
      <alignment horizontal="left"/>
    </xf>
    <xf numFmtId="166" fontId="26" fillId="2" borderId="0" xfId="27" quotePrefix="1" applyNumberFormat="1" applyFont="1" applyFill="1" applyAlignment="1" applyProtection="1">
      <alignment horizontal="left"/>
    </xf>
    <xf numFmtId="166" fontId="26" fillId="0" borderId="0" xfId="27" quotePrefix="1" applyNumberFormat="1" applyFont="1" applyFill="1" applyBorder="1" applyAlignment="1" applyProtection="1">
      <alignment horizontal="left"/>
    </xf>
    <xf numFmtId="49" fontId="13" fillId="0" borderId="1" xfId="5" quotePrefix="1" applyNumberFormat="1" applyFont="1" applyBorder="1" applyAlignment="1">
      <alignment horizontal="left" vertical="center" wrapText="1"/>
    </xf>
    <xf numFmtId="166" fontId="32" fillId="2" borderId="0" xfId="27" applyNumberFormat="1" applyFont="1" applyFill="1" applyAlignment="1" applyProtection="1">
      <alignment horizontal="right"/>
    </xf>
    <xf numFmtId="166" fontId="32" fillId="3" borderId="0" xfId="27" applyNumberFormat="1" applyFont="1" applyFill="1" applyAlignment="1" applyProtection="1">
      <alignment horizontal="right"/>
    </xf>
    <xf numFmtId="166" fontId="32" fillId="0" borderId="0" xfId="27" applyNumberFormat="1" applyFont="1" applyFill="1" applyBorder="1" applyAlignment="1" applyProtection="1">
      <alignment horizontal="right"/>
    </xf>
    <xf numFmtId="165" fontId="32" fillId="0" borderId="0" xfId="8" applyNumberFormat="1" applyFont="1" applyAlignment="1">
      <alignment horizontal="right"/>
    </xf>
    <xf numFmtId="166" fontId="27" fillId="2" borderId="0" xfId="27" applyNumberFormat="1" applyFont="1" applyFill="1" applyBorder="1" applyAlignment="1" applyProtection="1">
      <alignment horizontal="center"/>
    </xf>
    <xf numFmtId="166" fontId="32" fillId="0" borderId="0" xfId="27" applyNumberFormat="1" applyFont="1" applyFill="1"/>
    <xf numFmtId="0" fontId="32" fillId="0" borderId="0" xfId="8" applyFont="1" applyAlignment="1">
      <alignment horizontal="left" vertical="justify" wrapText="1"/>
    </xf>
    <xf numFmtId="0" fontId="32" fillId="0" borderId="0" xfId="5" applyFont="1" applyAlignment="1">
      <alignment vertical="justify" wrapText="1"/>
    </xf>
    <xf numFmtId="166" fontId="32" fillId="0" borderId="0" xfId="27" applyNumberFormat="1" applyFont="1" applyFill="1" applyAlignment="1">
      <alignment vertical="justify" wrapText="1"/>
    </xf>
    <xf numFmtId="178" fontId="32" fillId="0" borderId="0" xfId="5" applyNumberFormat="1" applyFont="1"/>
    <xf numFmtId="37" fontId="81" fillId="0" borderId="0" xfId="5" applyNumberFormat="1" applyFont="1" applyAlignment="1">
      <alignment wrapText="1"/>
    </xf>
    <xf numFmtId="0" fontId="33" fillId="0" borderId="0" xfId="5" applyFont="1" applyAlignment="1">
      <alignment wrapText="1"/>
    </xf>
    <xf numFmtId="166" fontId="34" fillId="0" borderId="0" xfId="27" applyNumberFormat="1" applyFont="1" applyFill="1"/>
    <xf numFmtId="0" fontId="34" fillId="2" borderId="0" xfId="5" applyFont="1" applyFill="1"/>
    <xf numFmtId="166" fontId="34" fillId="0" borderId="0" xfId="27" applyNumberFormat="1" applyFont="1" applyFill="1" applyProtection="1"/>
    <xf numFmtId="0" fontId="34" fillId="2" borderId="0" xfId="8" applyFont="1" applyFill="1"/>
    <xf numFmtId="0" fontId="27" fillId="0" borderId="0" xfId="8" applyFont="1" applyAlignment="1">
      <alignment horizontal="centerContinuous"/>
    </xf>
    <xf numFmtId="166" fontId="27" fillId="0" borderId="0" xfId="27" applyNumberFormat="1" applyFont="1" applyFill="1" applyAlignment="1" applyProtection="1">
      <alignment horizontal="centerContinuous"/>
    </xf>
    <xf numFmtId="178" fontId="26" fillId="0" borderId="0" xfId="8" applyNumberFormat="1" applyFont="1"/>
    <xf numFmtId="37" fontId="40" fillId="0" borderId="0" xfId="5" applyNumberFormat="1" applyFont="1" applyAlignment="1">
      <alignment horizontal="center"/>
    </xf>
    <xf numFmtId="49" fontId="31" fillId="2" borderId="0" xfId="5" applyNumberFormat="1" applyFont="1" applyFill="1" applyAlignment="1">
      <alignment horizontal="center"/>
    </xf>
    <xf numFmtId="0" fontId="33" fillId="0" borderId="0" xfId="22" applyFont="1"/>
    <xf numFmtId="0" fontId="33" fillId="2" borderId="0" xfId="22" applyFont="1" applyFill="1"/>
    <xf numFmtId="0" fontId="27" fillId="2" borderId="0" xfId="22" applyFont="1" applyFill="1"/>
    <xf numFmtId="166" fontId="33" fillId="0" borderId="0" xfId="27" applyNumberFormat="1" applyFont="1" applyFill="1"/>
    <xf numFmtId="178" fontId="31" fillId="0" borderId="0" xfId="22" applyNumberFormat="1" applyFont="1" applyAlignment="1">
      <alignment horizontal="right"/>
    </xf>
    <xf numFmtId="178" fontId="33" fillId="0" borderId="0" xfId="22" applyNumberFormat="1" applyFont="1"/>
    <xf numFmtId="166" fontId="32" fillId="0" borderId="0" xfId="27" applyNumberFormat="1" applyFont="1" applyFill="1" applyProtection="1"/>
    <xf numFmtId="166" fontId="26" fillId="2" borderId="0" xfId="27" quotePrefix="1" applyNumberFormat="1" applyFont="1" applyFill="1" applyBorder="1" applyAlignment="1" applyProtection="1">
      <alignment horizontal="left"/>
    </xf>
    <xf numFmtId="37" fontId="40" fillId="0" borderId="0" xfId="22" applyNumberFormat="1" applyFont="1" applyAlignment="1">
      <alignment horizontal="center"/>
    </xf>
    <xf numFmtId="49" fontId="31" fillId="2" borderId="0" xfId="22" applyNumberFormat="1" applyFont="1" applyFill="1" applyAlignment="1">
      <alignment horizontal="center"/>
    </xf>
    <xf numFmtId="166" fontId="32" fillId="2" borderId="0" xfId="26" applyNumberFormat="1" applyFont="1" applyFill="1" applyAlignment="1" applyProtection="1">
      <alignment horizontal="right"/>
    </xf>
    <xf numFmtId="166" fontId="32" fillId="3" borderId="0" xfId="26" applyNumberFormat="1" applyFont="1" applyFill="1" applyAlignment="1" applyProtection="1">
      <alignment horizontal="right"/>
    </xf>
    <xf numFmtId="166" fontId="31" fillId="2" borderId="0" xfId="8" applyNumberFormat="1" applyFont="1" applyFill="1"/>
    <xf numFmtId="166" fontId="27" fillId="0" borderId="0" xfId="26" applyNumberFormat="1" applyFont="1" applyFill="1" applyAlignment="1" applyProtection="1">
      <alignment horizontal="right"/>
    </xf>
    <xf numFmtId="166" fontId="27" fillId="2" borderId="0" xfId="26" applyNumberFormat="1" applyFont="1" applyFill="1" applyAlignment="1" applyProtection="1">
      <alignment horizontal="right"/>
    </xf>
    <xf numFmtId="166" fontId="27" fillId="3" borderId="0" xfId="26" applyNumberFormat="1" applyFont="1" applyFill="1" applyAlignment="1" applyProtection="1">
      <alignment horizontal="right"/>
    </xf>
    <xf numFmtId="0" fontId="32" fillId="0" borderId="0" xfId="8" applyFont="1" applyAlignment="1">
      <alignment horizontal="left" wrapText="1"/>
    </xf>
    <xf numFmtId="166" fontId="32" fillId="0" borderId="0" xfId="26" applyNumberFormat="1" applyFont="1" applyFill="1" applyAlignment="1" applyProtection="1">
      <alignment horizontal="right" vertical="center"/>
    </xf>
    <xf numFmtId="166" fontId="32" fillId="2" borderId="0" xfId="26" applyNumberFormat="1" applyFont="1" applyFill="1" applyAlignment="1" applyProtection="1">
      <alignment horizontal="right" vertical="center"/>
    </xf>
    <xf numFmtId="166" fontId="32" fillId="3" borderId="0" xfId="26" applyNumberFormat="1" applyFont="1" applyFill="1" applyAlignment="1" applyProtection="1">
      <alignment horizontal="right" vertical="center"/>
    </xf>
    <xf numFmtId="0" fontId="30" fillId="2" borderId="0" xfId="5" applyFont="1" applyFill="1"/>
    <xf numFmtId="166" fontId="31" fillId="0" borderId="0" xfId="26" applyNumberFormat="1" applyFont="1" applyFill="1" applyAlignment="1" applyProtection="1">
      <alignment horizontal="right"/>
    </xf>
    <xf numFmtId="37" fontId="45" fillId="0" borderId="0" xfId="5" applyNumberFormat="1" applyFont="1" applyAlignment="1">
      <alignment horizontal="center"/>
    </xf>
    <xf numFmtId="166" fontId="31" fillId="0" borderId="0" xfId="8" applyNumberFormat="1" applyFont="1"/>
    <xf numFmtId="166" fontId="27" fillId="2" borderId="0" xfId="26" quotePrefix="1" applyNumberFormat="1" applyFont="1" applyFill="1" applyAlignment="1" applyProtection="1">
      <alignment horizontal="right"/>
    </xf>
    <xf numFmtId="166" fontId="27" fillId="3" borderId="0" xfId="26" quotePrefix="1" applyNumberFormat="1" applyFont="1" applyFill="1" applyAlignment="1" applyProtection="1">
      <alignment horizontal="right"/>
    </xf>
    <xf numFmtId="166" fontId="26" fillId="0" borderId="0" xfId="26" quotePrefix="1" applyNumberFormat="1" applyFont="1" applyFill="1" applyAlignment="1" applyProtection="1">
      <alignment horizontal="right"/>
    </xf>
    <xf numFmtId="166" fontId="32" fillId="2" borderId="0" xfId="26" quotePrefix="1" applyNumberFormat="1" applyFont="1" applyFill="1" applyAlignment="1" applyProtection="1">
      <alignment horizontal="right"/>
    </xf>
    <xf numFmtId="166" fontId="32" fillId="0" borderId="0" xfId="26" quotePrefix="1" applyNumberFormat="1" applyFont="1" applyFill="1" applyAlignment="1" applyProtection="1">
      <alignment horizontal="right"/>
    </xf>
    <xf numFmtId="166" fontId="27" fillId="2" borderId="1" xfId="26" applyNumberFormat="1" applyFont="1" applyFill="1" applyBorder="1" applyAlignment="1" applyProtection="1">
      <alignment horizontal="center"/>
    </xf>
    <xf numFmtId="166" fontId="27" fillId="0" borderId="0" xfId="26" applyNumberFormat="1" applyFont="1" applyFill="1" applyBorder="1" applyAlignment="1" applyProtection="1">
      <alignment horizontal="center"/>
    </xf>
    <xf numFmtId="166" fontId="32" fillId="3" borderId="0" xfId="26" quotePrefix="1" applyNumberFormat="1" applyFont="1" applyFill="1" applyAlignment="1" applyProtection="1">
      <alignment horizontal="right"/>
    </xf>
    <xf numFmtId="179" fontId="34" fillId="0" borderId="0" xfId="28" applyFont="1"/>
    <xf numFmtId="166" fontId="26" fillId="2" borderId="0" xfId="26" quotePrefix="1" applyNumberFormat="1" applyFont="1" applyFill="1" applyBorder="1" applyAlignment="1" applyProtection="1">
      <alignment horizontal="left"/>
    </xf>
    <xf numFmtId="165" fontId="32" fillId="0" borderId="1" xfId="5" quotePrefix="1" applyNumberFormat="1" applyFont="1" applyBorder="1" applyAlignment="1">
      <alignment horizontal="left"/>
    </xf>
    <xf numFmtId="166" fontId="32" fillId="2" borderId="1" xfId="26" quotePrefix="1" applyNumberFormat="1" applyFont="1" applyFill="1" applyBorder="1" applyAlignment="1" applyProtection="1">
      <alignment horizontal="right"/>
    </xf>
    <xf numFmtId="166" fontId="32" fillId="3" borderId="1" xfId="26" quotePrefix="1" applyNumberFormat="1" applyFont="1" applyFill="1" applyBorder="1" applyAlignment="1" applyProtection="1">
      <alignment horizontal="right"/>
    </xf>
    <xf numFmtId="179" fontId="31" fillId="0" borderId="0" xfId="29" applyFont="1" applyFill="1" applyBorder="1" applyAlignment="1" applyProtection="1">
      <alignment horizontal="left"/>
    </xf>
    <xf numFmtId="179" fontId="31" fillId="2" borderId="0" xfId="29" applyFont="1" applyFill="1" applyBorder="1" applyAlignment="1" applyProtection="1">
      <alignment horizontal="left"/>
    </xf>
    <xf numFmtId="179" fontId="31" fillId="3" borderId="0" xfId="29" applyFont="1" applyFill="1" applyBorder="1" applyAlignment="1" applyProtection="1">
      <alignment horizontal="left"/>
    </xf>
    <xf numFmtId="167" fontId="35" fillId="0" borderId="0" xfId="5" applyNumberFormat="1" applyFont="1"/>
    <xf numFmtId="49" fontId="27" fillId="3" borderId="9" xfId="5" applyNumberFormat="1" applyFont="1" applyFill="1" applyBorder="1" applyAlignment="1">
      <alignment horizontal="left"/>
    </xf>
    <xf numFmtId="178" fontId="34" fillId="0" borderId="0" xfId="5" applyNumberFormat="1" applyFont="1"/>
    <xf numFmtId="178" fontId="30" fillId="0" borderId="0" xfId="5" applyNumberFormat="1" applyFont="1"/>
    <xf numFmtId="165" fontId="27" fillId="3" borderId="0" xfId="5" applyNumberFormat="1" applyFont="1" applyFill="1" applyAlignment="1">
      <alignment horizontal="left"/>
    </xf>
    <xf numFmtId="166" fontId="27" fillId="3" borderId="0" xfId="26" applyNumberFormat="1" applyFont="1" applyFill="1" applyBorder="1" applyAlignment="1" applyProtection="1">
      <alignment horizontal="center"/>
    </xf>
    <xf numFmtId="166" fontId="32" fillId="0" borderId="0" xfId="26" quotePrefix="1" applyNumberFormat="1" applyFont="1" applyFill="1" applyAlignment="1" applyProtection="1"/>
    <xf numFmtId="166" fontId="32" fillId="0" borderId="0" xfId="26" quotePrefix="1" applyNumberFormat="1" applyFont="1" applyFill="1" applyBorder="1" applyAlignment="1" applyProtection="1"/>
    <xf numFmtId="167" fontId="13" fillId="0" borderId="0" xfId="22" applyNumberFormat="1" applyFont="1"/>
    <xf numFmtId="167" fontId="30" fillId="0" borderId="0" xfId="22" applyNumberFormat="1" applyFont="1"/>
    <xf numFmtId="37" fontId="10" fillId="0" borderId="0" xfId="22" applyNumberFormat="1" applyFont="1" applyAlignment="1">
      <alignment horizontal="centerContinuous"/>
    </xf>
    <xf numFmtId="0" fontId="32" fillId="0" borderId="0" xfId="22" applyFont="1" applyAlignment="1">
      <alignment vertical="center"/>
    </xf>
    <xf numFmtId="0" fontId="26" fillId="0" borderId="0" xfId="22" applyFont="1" applyAlignment="1">
      <alignment horizontal="center" vertical="center"/>
    </xf>
    <xf numFmtId="49" fontId="32" fillId="0" borderId="0" xfId="22" applyNumberFormat="1" applyFont="1"/>
    <xf numFmtId="49" fontId="27" fillId="0" borderId="0" xfId="22" applyNumberFormat="1" applyFont="1" applyAlignment="1">
      <alignment horizontal="center"/>
    </xf>
    <xf numFmtId="166" fontId="32" fillId="0" borderId="0" xfId="26" applyNumberFormat="1" applyFont="1" applyFill="1" applyBorder="1" applyAlignment="1" applyProtection="1"/>
    <xf numFmtId="168" fontId="32" fillId="0" borderId="0" xfId="26" applyNumberFormat="1" applyFont="1" applyFill="1" applyProtection="1"/>
    <xf numFmtId="168" fontId="34" fillId="0" borderId="0" xfId="30" applyNumberFormat="1" applyFont="1" applyFill="1" applyProtection="1"/>
    <xf numFmtId="165" fontId="32" fillId="0" borderId="0" xfId="8" quotePrefix="1" applyNumberFormat="1" applyFont="1" applyAlignment="1">
      <alignment horizontal="left"/>
    </xf>
    <xf numFmtId="169" fontId="32" fillId="2" borderId="0" xfId="26" applyNumberFormat="1" applyFont="1" applyFill="1" applyBorder="1"/>
    <xf numFmtId="169" fontId="32" fillId="3" borderId="0" xfId="26" applyNumberFormat="1" applyFont="1" applyFill="1" applyBorder="1"/>
    <xf numFmtId="169" fontId="32" fillId="0" borderId="0" xfId="8" applyNumberFormat="1" applyFont="1"/>
    <xf numFmtId="165" fontId="32" fillId="0" borderId="1" xfId="8" quotePrefix="1" applyNumberFormat="1" applyFont="1" applyBorder="1" applyAlignment="1">
      <alignment horizontal="left"/>
    </xf>
    <xf numFmtId="169" fontId="32" fillId="2" borderId="1" xfId="26" applyNumberFormat="1" applyFont="1" applyFill="1" applyBorder="1"/>
    <xf numFmtId="169" fontId="32" fillId="3" borderId="1" xfId="26" applyNumberFormat="1" applyFont="1" applyFill="1" applyBorder="1"/>
    <xf numFmtId="3" fontId="33" fillId="0" borderId="0" xfId="5" applyNumberFormat="1" applyFont="1"/>
    <xf numFmtId="49" fontId="27" fillId="3" borderId="0" xfId="5" quotePrefix="1" applyNumberFormat="1" applyFont="1" applyFill="1" applyAlignment="1">
      <alignment horizontal="center" vertical="center"/>
    </xf>
    <xf numFmtId="166" fontId="26" fillId="0" borderId="0" xfId="31" quotePrefix="1" applyNumberFormat="1" applyFont="1" applyFill="1" applyAlignment="1" applyProtection="1">
      <alignment horizontal="left"/>
    </xf>
    <xf numFmtId="166" fontId="27" fillId="0" borderId="1" xfId="31" applyNumberFormat="1" applyFont="1" applyFill="1" applyBorder="1" applyAlignment="1" applyProtection="1">
      <alignment horizontal="center"/>
    </xf>
    <xf numFmtId="166" fontId="27" fillId="3" borderId="0" xfId="31" applyNumberFormat="1" applyFont="1" applyFill="1" applyAlignment="1" applyProtection="1">
      <alignment horizontal="right"/>
    </xf>
    <xf numFmtId="166" fontId="27" fillId="3" borderId="0" xfId="31" quotePrefix="1" applyNumberFormat="1" applyFont="1" applyFill="1" applyAlignment="1" applyProtection="1">
      <alignment horizontal="right"/>
    </xf>
    <xf numFmtId="166" fontId="32" fillId="2" borderId="0" xfId="31" quotePrefix="1" applyNumberFormat="1" applyFont="1" applyFill="1" applyAlignment="1" applyProtection="1">
      <alignment horizontal="right"/>
    </xf>
    <xf numFmtId="166" fontId="32" fillId="3" borderId="0" xfId="31" quotePrefix="1" applyNumberFormat="1" applyFont="1" applyFill="1" applyAlignment="1" applyProtection="1">
      <alignment horizontal="right"/>
    </xf>
    <xf numFmtId="166" fontId="26" fillId="0" borderId="0" xfId="31" quotePrefix="1" applyNumberFormat="1" applyFont="1" applyFill="1" applyAlignment="1" applyProtection="1">
      <alignment horizontal="right"/>
    </xf>
    <xf numFmtId="166" fontId="27" fillId="3" borderId="1" xfId="31" applyNumberFormat="1" applyFont="1" applyFill="1" applyBorder="1" applyAlignment="1" applyProtection="1">
      <alignment horizontal="center"/>
    </xf>
    <xf numFmtId="166" fontId="26" fillId="2" borderId="0" xfId="31" applyNumberFormat="1" applyFont="1" applyFill="1" applyBorder="1" applyAlignment="1">
      <alignment horizontal="right"/>
    </xf>
    <xf numFmtId="166" fontId="26" fillId="0" borderId="0" xfId="31" applyNumberFormat="1" applyFont="1" applyFill="1" applyBorder="1" applyAlignment="1">
      <alignment horizontal="right"/>
    </xf>
    <xf numFmtId="166" fontId="26" fillId="3" borderId="0" xfId="31" applyNumberFormat="1" applyFont="1" applyFill="1" applyBorder="1" applyAlignment="1">
      <alignment horizontal="right"/>
    </xf>
    <xf numFmtId="166" fontId="32" fillId="0" borderId="0" xfId="31" quotePrefix="1" applyNumberFormat="1" applyFont="1" applyFill="1" applyAlignment="1" applyProtection="1">
      <alignment horizontal="right"/>
    </xf>
    <xf numFmtId="166" fontId="34" fillId="0" borderId="0" xfId="32" applyNumberFormat="1" applyFont="1" applyFill="1" applyAlignment="1">
      <alignment vertical="center"/>
    </xf>
    <xf numFmtId="0" fontId="34" fillId="0" borderId="0" xfId="5" quotePrefix="1" applyFont="1" applyAlignment="1">
      <alignment vertical="center"/>
    </xf>
    <xf numFmtId="166" fontId="27" fillId="0" borderId="0" xfId="31" applyNumberFormat="1" applyFont="1" applyFill="1" applyAlignment="1" applyProtection="1">
      <alignment horizontal="right"/>
    </xf>
    <xf numFmtId="166" fontId="27" fillId="0" borderId="0" xfId="31" quotePrefix="1" applyNumberFormat="1" applyFont="1" applyFill="1" applyAlignment="1" applyProtection="1">
      <alignment horizontal="right"/>
    </xf>
    <xf numFmtId="165" fontId="27" fillId="0" borderId="0" xfId="3" quotePrefix="1" applyNumberFormat="1" applyFont="1" applyFill="1" applyAlignment="1">
      <alignment horizontal="left"/>
    </xf>
    <xf numFmtId="165" fontId="32" fillId="0" borderId="0" xfId="3" quotePrefix="1" applyNumberFormat="1" applyFont="1" applyFill="1" applyAlignment="1">
      <alignment horizontal="left"/>
    </xf>
    <xf numFmtId="165" fontId="26" fillId="0" borderId="0" xfId="5" quotePrefix="1" applyNumberFormat="1" applyFont="1" applyFill="1" applyAlignment="1">
      <alignment horizontal="left"/>
    </xf>
    <xf numFmtId="165" fontId="27" fillId="0" borderId="1" xfId="5" applyNumberFormat="1" applyFont="1" applyFill="1" applyBorder="1" applyAlignment="1">
      <alignment horizontal="left"/>
    </xf>
    <xf numFmtId="165" fontId="26" fillId="0" borderId="0" xfId="5" applyNumberFormat="1" applyFont="1" applyFill="1"/>
    <xf numFmtId="49" fontId="13" fillId="0" borderId="1" xfId="5" quotePrefix="1" applyNumberFormat="1" applyFont="1" applyFill="1" applyBorder="1" applyAlignment="1">
      <alignment horizontal="left"/>
    </xf>
    <xf numFmtId="165" fontId="27" fillId="0" borderId="0" xfId="5" quotePrefix="1" applyNumberFormat="1" applyFont="1" applyFill="1" applyAlignment="1">
      <alignment horizontal="left"/>
    </xf>
    <xf numFmtId="165" fontId="32" fillId="0" borderId="0" xfId="5" quotePrefix="1" applyNumberFormat="1" applyFont="1" applyFill="1" applyAlignment="1">
      <alignment horizontal="left"/>
    </xf>
    <xf numFmtId="49" fontId="13" fillId="0" borderId="0" xfId="5" quotePrefix="1" applyNumberFormat="1" applyFont="1" applyFill="1" applyAlignment="1">
      <alignment horizontal="left"/>
    </xf>
    <xf numFmtId="0" fontId="42" fillId="0" borderId="0" xfId="17" applyFont="1" applyFill="1" applyAlignment="1">
      <alignment horizontal="left" vertical="center" wrapText="1"/>
    </xf>
    <xf numFmtId="167" fontId="26" fillId="0" borderId="0" xfId="5" applyNumberFormat="1" applyFont="1" applyFill="1"/>
    <xf numFmtId="166" fontId="27" fillId="0" borderId="0" xfId="14" applyNumberFormat="1" applyFont="1" applyFill="1" applyAlignment="1" applyProtection="1">
      <alignment horizontal="right"/>
    </xf>
    <xf numFmtId="166" fontId="27" fillId="0" borderId="1" xfId="14" applyNumberFormat="1" applyFont="1" applyFill="1" applyBorder="1" applyAlignment="1" applyProtection="1">
      <alignment horizontal="center"/>
    </xf>
    <xf numFmtId="166" fontId="32" fillId="0" borderId="0" xfId="14" quotePrefix="1" applyNumberFormat="1" applyFont="1" applyFill="1" applyAlignment="1" applyProtection="1">
      <alignment horizontal="right"/>
    </xf>
    <xf numFmtId="49" fontId="27" fillId="0" borderId="0" xfId="5" quotePrefix="1" applyNumberFormat="1" applyFont="1" applyFill="1" applyAlignment="1">
      <alignment horizontal="left"/>
    </xf>
    <xf numFmtId="49" fontId="27" fillId="3" borderId="15" xfId="5" applyNumberFormat="1" applyFont="1" applyFill="1" applyBorder="1" applyAlignment="1">
      <alignment horizontal="center" vertical="center"/>
    </xf>
    <xf numFmtId="49" fontId="27" fillId="3" borderId="16" xfId="5" applyNumberFormat="1" applyFont="1" applyFill="1" applyBorder="1" applyAlignment="1">
      <alignment horizontal="center" vertical="center"/>
    </xf>
    <xf numFmtId="37" fontId="31" fillId="2" borderId="17" xfId="22" applyNumberFormat="1" applyFont="1" applyFill="1" applyBorder="1" applyAlignment="1">
      <alignment horizontal="left"/>
    </xf>
    <xf numFmtId="167" fontId="32" fillId="2" borderId="18" xfId="22" applyNumberFormat="1" applyFont="1" applyFill="1" applyBorder="1"/>
    <xf numFmtId="166" fontId="27" fillId="3" borderId="17" xfId="26" applyNumberFormat="1" applyFont="1" applyFill="1" applyBorder="1" applyAlignment="1" applyProtection="1">
      <alignment horizontal="center"/>
    </xf>
    <xf numFmtId="166" fontId="27" fillId="3" borderId="18" xfId="26" applyNumberFormat="1" applyFont="1" applyFill="1" applyBorder="1" applyAlignment="1" applyProtection="1">
      <alignment horizontal="center"/>
    </xf>
    <xf numFmtId="167" fontId="32" fillId="0" borderId="18" xfId="22" applyNumberFormat="1" applyFont="1" applyBorder="1"/>
    <xf numFmtId="166" fontId="32" fillId="2" borderId="17" xfId="26" quotePrefix="1" applyNumberFormat="1" applyFont="1" applyFill="1" applyBorder="1" applyAlignment="1" applyProtection="1">
      <alignment horizontal="right"/>
    </xf>
    <xf numFmtId="166" fontId="32" fillId="2" borderId="0" xfId="26" quotePrefix="1" applyNumberFormat="1" applyFont="1" applyFill="1" applyBorder="1" applyAlignment="1" applyProtection="1">
      <alignment horizontal="right"/>
    </xf>
    <xf numFmtId="166" fontId="32" fillId="0" borderId="18" xfId="26" quotePrefix="1" applyNumberFormat="1" applyFont="1" applyFill="1" applyBorder="1" applyAlignment="1" applyProtection="1">
      <alignment horizontal="right"/>
    </xf>
    <xf numFmtId="166" fontId="32" fillId="0" borderId="17" xfId="26" quotePrefix="1" applyNumberFormat="1" applyFont="1" applyFill="1" applyBorder="1" applyAlignment="1" applyProtection="1">
      <alignment horizontal="right"/>
    </xf>
    <xf numFmtId="166" fontId="32" fillId="0" borderId="0" xfId="26" quotePrefix="1" applyNumberFormat="1" applyFont="1" applyFill="1" applyBorder="1" applyAlignment="1" applyProtection="1">
      <alignment horizontal="right"/>
    </xf>
    <xf numFmtId="166" fontId="32" fillId="3" borderId="18" xfId="26" quotePrefix="1" applyNumberFormat="1" applyFont="1" applyFill="1" applyBorder="1" applyAlignment="1" applyProtection="1">
      <alignment horizontal="right"/>
    </xf>
    <xf numFmtId="166" fontId="27" fillId="3" borderId="19" xfId="26" applyNumberFormat="1" applyFont="1" applyFill="1" applyBorder="1" applyAlignment="1" applyProtection="1">
      <alignment horizontal="center"/>
    </xf>
    <xf numFmtId="166" fontId="27" fillId="3" borderId="20" xfId="26" applyNumberFormat="1" applyFont="1" applyFill="1" applyBorder="1" applyAlignment="1" applyProtection="1">
      <alignment horizontal="center"/>
    </xf>
    <xf numFmtId="166" fontId="27" fillId="2" borderId="0" xfId="10" applyNumberFormat="1" applyFont="1" applyFill="1" applyAlignment="1" applyProtection="1">
      <alignment horizontal="left"/>
    </xf>
    <xf numFmtId="166" fontId="27" fillId="3" borderId="0" xfId="10" applyNumberFormat="1" applyFont="1" applyFill="1" applyAlignment="1" applyProtection="1">
      <alignment horizontal="left"/>
    </xf>
    <xf numFmtId="167" fontId="6" fillId="0" borderId="0" xfId="5" applyNumberFormat="1" applyFont="1" applyBorder="1"/>
    <xf numFmtId="0" fontId="7" fillId="0" borderId="0" xfId="3" applyFont="1" applyAlignment="1">
      <alignment horizontal="center" vertical="center"/>
    </xf>
    <xf numFmtId="0" fontId="51" fillId="0" borderId="0" xfId="3" quotePrefix="1" applyFont="1" applyAlignment="1">
      <alignment horizontal="right" wrapText="1"/>
    </xf>
    <xf numFmtId="49" fontId="27" fillId="3" borderId="0" xfId="8" quotePrefix="1" applyNumberFormat="1" applyFont="1" applyFill="1" applyAlignment="1">
      <alignment horizontal="center" vertical="center"/>
    </xf>
    <xf numFmtId="49" fontId="27" fillId="3" borderId="0" xfId="8" applyNumberFormat="1" applyFont="1" applyFill="1" applyAlignment="1">
      <alignment horizontal="center" vertical="center"/>
    </xf>
    <xf numFmtId="49" fontId="27" fillId="3" borderId="17" xfId="5" applyNumberFormat="1" applyFont="1" applyFill="1" applyBorder="1" applyAlignment="1">
      <alignment horizontal="center" vertical="center"/>
    </xf>
    <xf numFmtId="49" fontId="27" fillId="3" borderId="0" xfId="5" applyNumberFormat="1" applyFont="1" applyFill="1" applyBorder="1" applyAlignment="1">
      <alignment horizontal="center" vertical="center"/>
    </xf>
    <xf numFmtId="49" fontId="27" fillId="3" borderId="18" xfId="5" applyNumberFormat="1" applyFont="1" applyFill="1" applyBorder="1" applyAlignment="1">
      <alignment horizontal="center" vertical="center"/>
    </xf>
    <xf numFmtId="0" fontId="27" fillId="3" borderId="6" xfId="8" applyFont="1" applyFill="1" applyBorder="1" applyAlignment="1">
      <alignment horizontal="center" vertical="center" wrapText="1"/>
    </xf>
    <xf numFmtId="0" fontId="27" fillId="3" borderId="7" xfId="8" applyFont="1" applyFill="1" applyBorder="1" applyAlignment="1">
      <alignment horizontal="center" vertical="center" wrapText="1"/>
    </xf>
    <xf numFmtId="0" fontId="27" fillId="3" borderId="0" xfId="8" applyFont="1" applyFill="1" applyAlignment="1">
      <alignment horizontal="center" vertical="center"/>
    </xf>
    <xf numFmtId="0" fontId="27" fillId="3" borderId="5" xfId="8" applyFont="1" applyFill="1" applyBorder="1" applyAlignment="1">
      <alignment horizontal="center" vertical="center"/>
    </xf>
    <xf numFmtId="49" fontId="27" fillId="3" borderId="0" xfId="5" applyNumberFormat="1" applyFont="1" applyFill="1" applyAlignment="1">
      <alignment horizontal="center" vertical="center"/>
    </xf>
    <xf numFmtId="0" fontId="27" fillId="3" borderId="2" xfId="8" applyFont="1" applyFill="1" applyBorder="1" applyAlignment="1">
      <alignment horizontal="center" vertical="center"/>
    </xf>
    <xf numFmtId="0" fontId="27" fillId="3" borderId="3" xfId="8" applyFont="1" applyFill="1" applyBorder="1" applyAlignment="1">
      <alignment horizontal="center" vertical="center"/>
    </xf>
    <xf numFmtId="0" fontId="27" fillId="3" borderId="4" xfId="8" applyFont="1" applyFill="1" applyBorder="1" applyAlignment="1">
      <alignment horizontal="center" vertical="center"/>
    </xf>
    <xf numFmtId="0" fontId="38" fillId="0" borderId="0" xfId="4" applyFont="1" applyFill="1" applyAlignment="1" applyProtection="1">
      <alignment horizontal="center"/>
    </xf>
  </cellXfs>
  <cellStyles count="33">
    <cellStyle name="Estilo 1" xfId="15" xr:uid="{F0BB9987-5F7D-4048-8D53-4DD76D8DBF70}"/>
    <cellStyle name="Hiperlink 2" xfId="4" xr:uid="{03812754-1FFB-475F-B355-F605A7A0FE34}"/>
    <cellStyle name="Hyperlink_Séries Históricas - Patrimonial Transferência" xfId="23" xr:uid="{573457A5-3427-44E7-B732-E90698CF56AA}"/>
    <cellStyle name="Normal" xfId="0" builtinId="0"/>
    <cellStyle name="Normal 10" xfId="5" xr:uid="{004C129E-434A-460E-AFD4-AD336DD8118F}"/>
    <cellStyle name="Normal 10 2" xfId="22" xr:uid="{608288A1-AF30-4671-A7DF-A91A3EED4555}"/>
    <cellStyle name="Normal 2 10" xfId="17" xr:uid="{64655177-A709-4880-9B4C-537B450C2B41}"/>
    <cellStyle name="Normal 2 2" xfId="3" xr:uid="{F5A74BE9-EAD1-4FD4-8866-C604E1C89EE3}"/>
    <cellStyle name="Normal 2 3" xfId="6" xr:uid="{0336AFC2-8FB0-45EA-B36F-4144CA45B43B}"/>
    <cellStyle name="Normal_Resultado 12.2006" xfId="8" xr:uid="{0872F96A-84E3-432F-97C6-C6C7696C93E8}"/>
    <cellStyle name="Porcentagem" xfId="2" builtinId="5"/>
    <cellStyle name="Porcentagem 2" xfId="12" xr:uid="{64CEEDEA-A2FD-4D92-8030-8A26BC592D1E}"/>
    <cellStyle name="Porcentagem 2 2" xfId="13" xr:uid="{054F3C1F-735A-4928-B704-9B9FE82CF77C}"/>
    <cellStyle name="Separador de milhares_Séries Históricas - Patrimonial Transferência" xfId="20" xr:uid="{C81DE528-1BBF-48CB-A226-EFAB03377678}"/>
    <cellStyle name="Vírgula" xfId="1" builtinId="3"/>
    <cellStyle name="Vírgula 2" xfId="9" xr:uid="{78185B62-52E9-40E4-A2C5-F2CAF7364EFC}"/>
    <cellStyle name="Vírgula 2 2" xfId="19" xr:uid="{59E972EE-ACDD-482C-A369-C9F855100715}"/>
    <cellStyle name="Vírgula 2 2 2" xfId="30" xr:uid="{A8C9744D-623A-4E67-B9A7-A78BC7D506EC}"/>
    <cellStyle name="Vírgula 2 3" xfId="7" xr:uid="{02E031E0-C095-49A0-ACBF-F043641C2351}"/>
    <cellStyle name="Vírgula 2 3 2 2" xfId="24" xr:uid="{CDBFBCDA-878D-4F87-B589-0B8373DBB523}"/>
    <cellStyle name="Vírgula 2 3 2 3 2 2" xfId="10" xr:uid="{7F4E42DD-3146-4885-AC32-75104F54E923}"/>
    <cellStyle name="Vírgula 2 3 2 3 2 2 2" xfId="26" xr:uid="{1082557F-EB28-454C-BADF-0414E4059042}"/>
    <cellStyle name="Vírgula 2 3 3" xfId="11" xr:uid="{EFEE1C79-60D0-429A-95C0-DAA2F356A6FD}"/>
    <cellStyle name="Vírgula 2 3 3 2" xfId="18" xr:uid="{64E5FF13-3134-49E8-A8D6-5106A25B203C}"/>
    <cellStyle name="Vírgula 2 3 3 2 2" xfId="27" xr:uid="{07B34C34-E82D-458D-9F82-B2049BC02AC9}"/>
    <cellStyle name="Vírgula 2 3 4" xfId="14" xr:uid="{332FF6AA-A3DA-44D4-B2A0-068D76A7F27E}"/>
    <cellStyle name="Vírgula 2 3 4 2" xfId="31" xr:uid="{388115C2-CDA9-4F97-8BBD-4EC30D03F6CF}"/>
    <cellStyle name="Vírgula 2 4" xfId="21" xr:uid="{EFD78F22-FBFE-4317-B734-C72B4381B3A3}"/>
    <cellStyle name="Vírgula 2 4 2" xfId="32" xr:uid="{777534B6-44C3-4923-BC90-EC086D0A557D}"/>
    <cellStyle name="Vírgula 2 5" xfId="16" xr:uid="{80BA23C6-3E2E-497F-98C2-581AA4FCB539}"/>
    <cellStyle name="Vírgula 2 6" xfId="29" xr:uid="{95B52E5B-0126-4DAC-B9E6-91B32C88D86E}"/>
    <cellStyle name="Vírgula 3" xfId="28" xr:uid="{DFB3E076-0DC4-4470-86DF-E1CA732338C3}"/>
    <cellStyle name="Vírgula 3 3" xfId="25" xr:uid="{80A76474-77B4-414C-A0F5-DB1CE63729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883516</xdr:colOff>
      <xdr:row>2</xdr:row>
      <xdr:rowOff>137391</xdr:rowOff>
    </xdr:to>
    <xdr:pic>
      <xdr:nvPicPr>
        <xdr:cNvPr id="2" name="Imagem 1">
          <a:extLst>
            <a:ext uri="{FF2B5EF4-FFF2-40B4-BE49-F238E27FC236}">
              <a16:creationId xmlns:a16="http://schemas.microsoft.com/office/drawing/2014/main" id="{594145E9-1700-42FF-B568-B1D5B7A13B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3" name="Imagem 2">
          <a:extLst>
            <a:ext uri="{FF2B5EF4-FFF2-40B4-BE49-F238E27FC236}">
              <a16:creationId xmlns:a16="http://schemas.microsoft.com/office/drawing/2014/main" id="{7679E13E-10BA-4745-A4D6-E85B19810B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4" name="Imagem 3">
          <a:extLst>
            <a:ext uri="{FF2B5EF4-FFF2-40B4-BE49-F238E27FC236}">
              <a16:creationId xmlns:a16="http://schemas.microsoft.com/office/drawing/2014/main" id="{43EB2145-3487-43DF-AA6F-069243362F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5" name="Imagem 4">
          <a:extLst>
            <a:ext uri="{FF2B5EF4-FFF2-40B4-BE49-F238E27FC236}">
              <a16:creationId xmlns:a16="http://schemas.microsoft.com/office/drawing/2014/main" id="{50A99976-AA0C-466E-A11C-84173EB16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200024</xdr:colOff>
      <xdr:row>3</xdr:row>
      <xdr:rowOff>66675</xdr:rowOff>
    </xdr:from>
    <xdr:to>
      <xdr:col>6</xdr:col>
      <xdr:colOff>19049</xdr:colOff>
      <xdr:row>6</xdr:row>
      <xdr:rowOff>133353</xdr:rowOff>
    </xdr:to>
    <xdr:pic>
      <xdr:nvPicPr>
        <xdr:cNvPr id="6" name="Imagem 5">
          <a:extLst>
            <a:ext uri="{FF2B5EF4-FFF2-40B4-BE49-F238E27FC236}">
              <a16:creationId xmlns:a16="http://schemas.microsoft.com/office/drawing/2014/main" id="{40DCD8F9-0716-4C6E-AF14-F0156376766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19124" y="775335"/>
          <a:ext cx="10639425" cy="691518"/>
        </a:xfrm>
        <a:prstGeom prst="rect">
          <a:avLst/>
        </a:prstGeom>
      </xdr:spPr>
    </xdr:pic>
    <xdr:clientData/>
  </xdr:twoCellAnchor>
  <xdr:oneCellAnchor>
    <xdr:from>
      <xdr:col>3</xdr:col>
      <xdr:colOff>466725</xdr:colOff>
      <xdr:row>4</xdr:row>
      <xdr:rowOff>104775</xdr:rowOff>
    </xdr:from>
    <xdr:ext cx="8562975" cy="405432"/>
    <xdr:sp macro="" textlink="">
      <xdr:nvSpPr>
        <xdr:cNvPr id="7" name="CaixaDeTexto 6">
          <a:extLst>
            <a:ext uri="{FF2B5EF4-FFF2-40B4-BE49-F238E27FC236}">
              <a16:creationId xmlns:a16="http://schemas.microsoft.com/office/drawing/2014/main" id="{DD485B1C-8E95-4C48-9F52-D68B089299D2}"/>
            </a:ext>
          </a:extLst>
        </xdr:cNvPr>
        <xdr:cNvSpPr txBox="1"/>
      </xdr:nvSpPr>
      <xdr:spPr>
        <a:xfrm>
          <a:off x="1663065" y="927735"/>
          <a:ext cx="8562975"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a:t>
          </a:r>
          <a:r>
            <a:rPr lang="pt-BR" sz="2000" b="1" baseline="0">
              <a:solidFill>
                <a:schemeClr val="bg1"/>
              </a:solidFill>
              <a:effectLst/>
              <a:latin typeface="Bradesco Sans" panose="00000500000000000000" pitchFamily="2" charset="0"/>
              <a:ea typeface="+mn-ea"/>
              <a:cs typeface="+mn-cs"/>
            </a:rPr>
            <a:t>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84548E8-EA3D-4306-819E-CA3D55EF5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9BD97077-7E49-4C37-8753-B98F8D226888}"/>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AB36F601-1110-45F1-A089-7B69516A2BC4}"/>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F1A17BD4-E71E-4F3F-A39F-70BBE238424E}"/>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D3590D7B-DF40-439F-975A-E3E93DA903AD}"/>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A224D39A-89BA-4833-802B-8936E9186284}"/>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2960D6E4-B679-42E1-BB83-84147BDB0FC8}"/>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1173A96C-58B1-4C8E-9D29-784F97E9E2E3}"/>
            </a:ext>
          </a:extLst>
        </xdr:cNvPr>
        <xdr:cNvSpPr txBox="1">
          <a:spLocks noChangeArrowheads="1"/>
        </xdr:cNvSpPr>
      </xdr:nvSpPr>
      <xdr:spPr bwMode="auto">
        <a:xfrm>
          <a:off x="26068020" y="50292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338459DA-5365-4E85-BC42-915364BB75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B4B6B701-8877-44E5-AC7A-796C2492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25269D9F-08CE-400E-B7F6-78A37FD60F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D00B8CE9-22E8-4D7B-ADDB-4A77B2EB13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2BC31194-A396-4A23-86DA-3B744C147B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EDCAB064-9026-4B01-AB8A-E7AB954667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173586</xdr:rowOff>
    </xdr:to>
    <xdr:pic>
      <xdr:nvPicPr>
        <xdr:cNvPr id="2" name="Imagem 1">
          <a:extLst>
            <a:ext uri="{FF2B5EF4-FFF2-40B4-BE49-F238E27FC236}">
              <a16:creationId xmlns:a16="http://schemas.microsoft.com/office/drawing/2014/main" id="{CD2DB102-B5F0-43B8-B77E-2CD95ED88D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736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13914A2-3FD6-44B9-A58F-3F8F74585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EE2B76A3-F290-4D53-920E-6DBD9547EA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9EAD418-DADA-49FD-B2BB-EA5E485C65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35FC58FA-F2E0-4A64-93FC-EFD967B559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72068EF8-BF9A-40E8-A1E2-FC4E8EE82F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3F02782-2AE2-4A4D-BF88-605974468A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41510709-F94C-4CD1-9586-8AD3BEF82FA1}"/>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AAAFEE39-7EA0-46A7-BD58-C35270087F1B}"/>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C3B5184F-23C8-4CAD-85ED-D0B24275171E}"/>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01CAF865-4D77-4659-BCF6-9CC3EB24C29D}"/>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D56A8B5E-6136-4ECE-916D-34E08BA7544D}"/>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BA2F9C97-B955-4AA0-A706-54108830BF65}"/>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74931749-D7F6-42D3-A4A6-5A92EE34793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AD5F062C-EFE0-4254-B24F-666B895F127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9CA389D3-03BB-4559-B76E-B3843EE8AD8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14C50A39-39E0-40BC-A660-B00E71993076}"/>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442E2B79-AEA5-437F-8802-D84189151646}"/>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675A1DD2-459A-45C7-8A85-EDCC5BEEA76B}"/>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4C1A522F-22C3-48D8-B9CF-8D05AC68730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A742D86B-D5A2-4D5E-87DD-70E33C75BCBA}"/>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88A20DB7-AA32-435B-A930-9A6DE701589E}"/>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B96DB4C5-0FB9-492B-96E5-419A3485B034}"/>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D6569F72-0F6D-4D09-AAA0-BA8843210851}"/>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E7F33A15-72E9-457E-A6D9-DF62943D3AE4}"/>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7AEB58D1-D97A-4DEE-A44D-F2F199860396}"/>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9C5273A9-A384-4B34-BFB2-89B77F941A3E}"/>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18C6A9D0-93E1-435F-889D-B03DCC1148A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C19D49C7-C503-47A9-B0AA-48B8E0A0C1FB}"/>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5803034A-E6F8-4647-AE7E-C3030D674BF9}"/>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9556B73F-7D49-4D6F-A421-D1054FF098C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432B68D2-749F-448C-8D19-025D8817F043}"/>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DFC5FB64-2BA8-4383-9CC2-66452E732E0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45489121-8AF9-41AA-BDD6-13B461592BF7}"/>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5FC7DB54-D409-41EF-9DE7-E1FB5001B6C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854AD4C1-AD5D-4B1F-AD37-686FFD011C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B9325B9-587C-4156-ABE3-925A8100E1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85725</xdr:colOff>
      <xdr:row>1</xdr:row>
      <xdr:rowOff>9525</xdr:rowOff>
    </xdr:from>
    <xdr:to>
      <xdr:col>0</xdr:col>
      <xdr:colOff>1721716</xdr:colOff>
      <xdr:row>3</xdr:row>
      <xdr:rowOff>2136</xdr:rowOff>
    </xdr:to>
    <xdr:pic>
      <xdr:nvPicPr>
        <xdr:cNvPr id="2" name="Imagem 1">
          <a:extLst>
            <a:ext uri="{FF2B5EF4-FFF2-40B4-BE49-F238E27FC236}">
              <a16:creationId xmlns:a16="http://schemas.microsoft.com/office/drawing/2014/main" id="{BEC67066-B475-4AFC-9084-5E0556F947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00025"/>
          <a:ext cx="1635991" cy="37361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104775</xdr:colOff>
      <xdr:row>1</xdr:row>
      <xdr:rowOff>19050</xdr:rowOff>
    </xdr:from>
    <xdr:to>
      <xdr:col>0</xdr:col>
      <xdr:colOff>1740766</xdr:colOff>
      <xdr:row>3</xdr:row>
      <xdr:rowOff>4041</xdr:rowOff>
    </xdr:to>
    <xdr:pic>
      <xdr:nvPicPr>
        <xdr:cNvPr id="2" name="Imagem 1">
          <a:extLst>
            <a:ext uri="{FF2B5EF4-FFF2-40B4-BE49-F238E27FC236}">
              <a16:creationId xmlns:a16="http://schemas.microsoft.com/office/drawing/2014/main" id="{380175D5-E8C6-44CF-901D-5A8F3283EE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9550"/>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104775</xdr:colOff>
      <xdr:row>1</xdr:row>
      <xdr:rowOff>19050</xdr:rowOff>
    </xdr:from>
    <xdr:to>
      <xdr:col>0</xdr:col>
      <xdr:colOff>1740766</xdr:colOff>
      <xdr:row>3</xdr:row>
      <xdr:rowOff>4041</xdr:rowOff>
    </xdr:to>
    <xdr:pic>
      <xdr:nvPicPr>
        <xdr:cNvPr id="2" name="Imagem 1">
          <a:extLst>
            <a:ext uri="{FF2B5EF4-FFF2-40B4-BE49-F238E27FC236}">
              <a16:creationId xmlns:a16="http://schemas.microsoft.com/office/drawing/2014/main" id="{A4C2C74C-4A3C-466C-AB06-4C6B4D986A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9550"/>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59BE728-A1B8-4FAD-889D-B97A99260D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D978E37-DDE4-463E-A189-4A4B4EC861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162791</xdr:rowOff>
    </xdr:to>
    <xdr:pic>
      <xdr:nvPicPr>
        <xdr:cNvPr id="2" name="Imagem 1">
          <a:extLst>
            <a:ext uri="{FF2B5EF4-FFF2-40B4-BE49-F238E27FC236}">
              <a16:creationId xmlns:a16="http://schemas.microsoft.com/office/drawing/2014/main" id="{14BA696C-77D8-48E3-B719-CB183E9828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281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628F304-5273-4577-AB7E-894160D3EE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EE67A5C-1496-4B76-96B5-E372F9AAF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172951</xdr:rowOff>
    </xdr:to>
    <xdr:pic>
      <xdr:nvPicPr>
        <xdr:cNvPr id="2" name="Imagem 1">
          <a:extLst>
            <a:ext uri="{FF2B5EF4-FFF2-40B4-BE49-F238E27FC236}">
              <a16:creationId xmlns:a16="http://schemas.microsoft.com/office/drawing/2014/main" id="{EB822AF9-E4BA-434E-94AD-0C09D9E18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7297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883516</xdr:colOff>
      <xdr:row>2</xdr:row>
      <xdr:rowOff>137391</xdr:rowOff>
    </xdr:to>
    <xdr:pic>
      <xdr:nvPicPr>
        <xdr:cNvPr id="2" name="Imagem 1">
          <a:extLst>
            <a:ext uri="{FF2B5EF4-FFF2-40B4-BE49-F238E27FC236}">
              <a16:creationId xmlns:a16="http://schemas.microsoft.com/office/drawing/2014/main" id="{2469996F-D10D-4606-9465-1CC5BEB667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3" name="Imagem 2">
          <a:extLst>
            <a:ext uri="{FF2B5EF4-FFF2-40B4-BE49-F238E27FC236}">
              <a16:creationId xmlns:a16="http://schemas.microsoft.com/office/drawing/2014/main" id="{7338424A-6697-4103-8077-58239AB782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4" name="Imagem 3">
          <a:extLst>
            <a:ext uri="{FF2B5EF4-FFF2-40B4-BE49-F238E27FC236}">
              <a16:creationId xmlns:a16="http://schemas.microsoft.com/office/drawing/2014/main" id="{FD84E8F8-6A1D-451E-9804-3952902A6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5" name="Imagem 4">
          <a:extLst>
            <a:ext uri="{FF2B5EF4-FFF2-40B4-BE49-F238E27FC236}">
              <a16:creationId xmlns:a16="http://schemas.microsoft.com/office/drawing/2014/main" id="{A10A605D-43D4-4A3D-8BED-6124FD49FD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200024</xdr:colOff>
      <xdr:row>3</xdr:row>
      <xdr:rowOff>66675</xdr:rowOff>
    </xdr:from>
    <xdr:to>
      <xdr:col>6</xdr:col>
      <xdr:colOff>304799</xdr:colOff>
      <xdr:row>6</xdr:row>
      <xdr:rowOff>133353</xdr:rowOff>
    </xdr:to>
    <xdr:pic>
      <xdr:nvPicPr>
        <xdr:cNvPr id="6" name="Imagem 5">
          <a:extLst>
            <a:ext uri="{FF2B5EF4-FFF2-40B4-BE49-F238E27FC236}">
              <a16:creationId xmlns:a16="http://schemas.microsoft.com/office/drawing/2014/main" id="{07A95E54-67E2-41A9-8A7C-73F438FA8A2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19124" y="775335"/>
          <a:ext cx="10681335" cy="691518"/>
        </a:xfrm>
        <a:prstGeom prst="rect">
          <a:avLst/>
        </a:prstGeom>
      </xdr:spPr>
    </xdr:pic>
    <xdr:clientData/>
  </xdr:twoCellAnchor>
  <xdr:oneCellAnchor>
    <xdr:from>
      <xdr:col>3</xdr:col>
      <xdr:colOff>466725</xdr:colOff>
      <xdr:row>4</xdr:row>
      <xdr:rowOff>104775</xdr:rowOff>
    </xdr:from>
    <xdr:ext cx="8562975" cy="405432"/>
    <xdr:sp macro="" textlink="">
      <xdr:nvSpPr>
        <xdr:cNvPr id="7" name="CaixaDeTexto 6">
          <a:extLst>
            <a:ext uri="{FF2B5EF4-FFF2-40B4-BE49-F238E27FC236}">
              <a16:creationId xmlns:a16="http://schemas.microsoft.com/office/drawing/2014/main" id="{332D1BA1-1834-42FA-917F-27E6BE354F98}"/>
            </a:ext>
          </a:extLst>
        </xdr:cNvPr>
        <xdr:cNvSpPr txBox="1"/>
      </xdr:nvSpPr>
      <xdr:spPr>
        <a:xfrm>
          <a:off x="1663065" y="927735"/>
          <a:ext cx="8562975"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a:t>
          </a:r>
          <a:r>
            <a:rPr lang="pt-BR" sz="2000" b="1" baseline="0">
              <a:solidFill>
                <a:schemeClr val="bg1"/>
              </a:solidFill>
              <a:effectLst/>
              <a:latin typeface="Bradesco Sans" panose="00000500000000000000" pitchFamily="2" charset="0"/>
              <a:ea typeface="+mn-ea"/>
              <a:cs typeface="+mn-cs"/>
            </a:rPr>
            <a:t> Reports - Descontinued Historical Series </a:t>
          </a:r>
          <a:endParaRPr lang="pt-BR" sz="7200">
            <a:solidFill>
              <a:schemeClr val="bg1"/>
            </a:solidFill>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B44B811-449A-4504-8A3D-8D3C2923DA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51CC41C-142D-4577-BD48-E9F89FABCE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44743F2-2E80-42A1-9340-320F87D8A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5330E25-4661-4267-BB02-9E73A6B69B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3F5B082-BF36-4586-B7E9-683761AB6C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37E0F4C6-FA17-4FF7-B57A-E373179219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162791</xdr:rowOff>
    </xdr:to>
    <xdr:pic>
      <xdr:nvPicPr>
        <xdr:cNvPr id="2" name="Imagem 1">
          <a:extLst>
            <a:ext uri="{FF2B5EF4-FFF2-40B4-BE49-F238E27FC236}">
              <a16:creationId xmlns:a16="http://schemas.microsoft.com/office/drawing/2014/main" id="{A100CF7F-6068-4D52-95DD-3C1939C4C6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281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DDB58F8-B8DE-4860-BE7E-8895772CA4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0DC7E97-6F5B-429B-8C47-A6DB0A72DB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97CD1AE3-6FAB-4BEE-8230-B07373A7ACD9}"/>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04FE714C-9971-402A-8A0E-630ABBDD694D}"/>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B294067C-EBBF-4A5F-B614-552C12FCC07C}"/>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EDD3AD79-27AF-4D55-981F-4A450B21C989}"/>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F055C060-C8CA-4D62-9A68-C2373AFFED49}"/>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52DD9688-DA8D-4411-A332-232CC8120D5E}"/>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9C46589D-34AB-46C0-A347-BAD6C65F45B3}"/>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1660756</xdr:colOff>
      <xdr:row>2</xdr:row>
      <xdr:rowOff>165966</xdr:rowOff>
    </xdr:to>
    <xdr:pic>
      <xdr:nvPicPr>
        <xdr:cNvPr id="9" name="Imagem 8">
          <a:extLst>
            <a:ext uri="{FF2B5EF4-FFF2-40B4-BE49-F238E27FC236}">
              <a16:creationId xmlns:a16="http://schemas.microsoft.com/office/drawing/2014/main" id="{AFE28E25-F827-45D8-BE8A-986720BD97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75031" cy="36599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8EB2686D-6766-47DA-9734-2D4D0A5D9532}"/>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FE802257-AB05-4805-8149-37F3A5694866}"/>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A174F06B-C82D-4A56-980D-68F7843FE67F}"/>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1F34447F-B8E9-4A89-B942-F7172E8ECE54}"/>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551E85AC-0E42-4CC3-B750-583BB5B4B2F0}"/>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9C30B88B-8A5A-4188-8ED7-444D2731D052}"/>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9DC7C6F6-691B-490E-A7C3-F92C2D80696E}"/>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F2744044-FF85-4E3E-9C72-3C501A513D62}"/>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7D46832A-1326-4FD9-B4BE-00FCA02E0D30}"/>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FF2B1A09-D854-40A2-85CC-BCAFA29153E7}"/>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21335E94-BFC5-4123-9562-AB896F5D2779}"/>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1EEB298F-EF0F-4799-A9BF-B9A1D31F6329}"/>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3E5F8A98-B3B3-4BE1-ACA3-90EBA7CF92DD}"/>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3F360E85-D8FF-457B-B3BE-3FF1D19F9A51}"/>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1</xdr:col>
      <xdr:colOff>1501</xdr:colOff>
      <xdr:row>2</xdr:row>
      <xdr:rowOff>169141</xdr:rowOff>
    </xdr:to>
    <xdr:pic>
      <xdr:nvPicPr>
        <xdr:cNvPr id="16" name="Imagem 15">
          <a:extLst>
            <a:ext uri="{FF2B5EF4-FFF2-40B4-BE49-F238E27FC236}">
              <a16:creationId xmlns:a16="http://schemas.microsoft.com/office/drawing/2014/main" id="{D1CD0276-60F5-4E2F-8CCF-C08900DD85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61696" cy="36916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471F0005-1758-46F8-A64F-47A85DAD45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117CE15A-A7CD-4293-9CC4-C1ECAA21D9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2E94E1CF-B332-448D-91B0-67FFC2889E8C}"/>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9B2AB2CD-7F94-4EC2-A4F3-47AAA008716D}"/>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50DD768E-289E-4ACF-ADD3-9A1B7AAEEF0E}"/>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E6DFE58D-9CA4-4AA8-A5DA-A25CA88F1725}"/>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FBDC220B-34A7-49CC-96A2-6094B3DEAB1E}"/>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3C929E5C-A9F5-4932-B61F-30338A2B037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6E26E6EF-008D-4D82-9EDB-8DCD81DF33C5}"/>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8F654C2F-3C6E-4BE1-BD87-356F95E492C1}"/>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AE0991C8-D1FB-435F-994B-6852AF712F93}"/>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E5251A53-ECF5-4311-87CF-30EBF1D06AEE}"/>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AF093F5E-32DC-4731-9D45-F5D052BA5C63}"/>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5AEBB170-52D1-4670-B7E7-768458B812F8}"/>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67A959A7-728F-4FAB-B28A-E216DB7A21E7}"/>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D440F45F-F563-4FF7-A7FC-7220BBBD8287}"/>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76A203D6-7505-494F-AA16-C2080A56DB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43EFF290-7DCA-4F01-986D-2A851DF935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77ADCE06-245F-400B-92A7-E1EEBD5C60E6}"/>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CD89C320-C171-4A43-ABFF-04A00347C708}"/>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2506AA2D-9678-4A1B-AD61-7074CD5C3CA3}"/>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051B025E-3327-4B7B-A9FE-76706568CCCA}"/>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6D494B60-0576-4D32-9BD2-FC30B5C6D8BE}"/>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887526D0-8BC9-43B9-8498-143C2B59A0B3}"/>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346D78D2-80D5-4652-B875-68D912F3D9B7}"/>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1CBBBB61-8855-4683-8CD3-88B34EC229A3}"/>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E0382B46-1133-42F0-ACF0-67035CBA176C}"/>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A8287468-3F1E-416C-9347-B0D6AAC16AAC}"/>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928B52BF-6B5F-43B7-8945-47F3872399AF}"/>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89777BEE-B9DF-413F-8B91-FA5DD383AB97}"/>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14951F17-5D13-4998-B8B9-7574D8E37524}"/>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12A6F97D-B965-477E-9F95-F82C3BEC075A}"/>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79081F97-E330-48BD-BEF4-6F7FCF04FA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EBF63238-A13C-4AB4-ABAF-72228EFB96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6896F55-44AA-4861-AE7A-DFDBCB2A70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764C03C-80DE-4475-B12C-79CB6099B9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3115C650-DCEC-488D-8D3A-62C5B9F449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2A644F53-A29B-48D3-A464-8A838D747334}"/>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BC47280C-B069-4772-B7DB-881425D9D90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B533C372-C94D-4113-A108-7B4C7B96A93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764DDDDE-A076-4C82-89DD-9A1A4AC69FD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D79E72B5-3DBF-4062-B545-F1AA6A74A97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7A7A5234-BAF5-49F8-B734-D6406C4411FD}"/>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1EA6E62C-CF8A-4360-AA37-B8187277DED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6C5F2DA8-D942-4652-B82E-3BDB78C13BEC}"/>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74D65E0F-B1A5-4FCC-A29A-9537976F5D01}"/>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5B1E8C31-D2CB-40EA-8518-31680E80743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BEC6B92E-05B0-40D9-81BB-26A97D59F9E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B70EF0C0-1FEF-41CF-8B3B-8E317E7FB8ED}"/>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DEC38907-949B-40B5-AD82-7E3BB7ED9F1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712DB2CE-ABFD-43E7-81B3-BEB1CD0AECB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8DD33B09-5D0E-40F4-897A-21500A298B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1A7F8AF4-B869-455B-82D0-38DA90EB42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6FBE95D1-69C0-41B5-A6FD-AEE961132FDE}"/>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D127AF8D-100F-4901-AF9C-25D04A4E3FA0}"/>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D9C976B2-FE71-41F4-BB4F-077CEAFAE1B5}"/>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55974BDF-CD24-43E6-8AC6-8B8440D7598A}"/>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78108636-E280-45A6-8AD8-E82ABFC33338}"/>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894E33AC-D1CD-435F-A459-1DD8E57F1AA4}"/>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FC50212B-7611-4A06-9924-2E5638DC423A}"/>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7CB9958D-037F-4A45-ADB1-52E26E57BAF6}"/>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25EF5A9B-DC38-4965-91D1-003D4A5149B6}"/>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6D1DD6B3-2BBA-41B6-94E1-351686160DBD}"/>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18EEE99A-F89C-4E14-85A3-5B435E238E42}"/>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047FCE88-AE6C-4BE6-8869-1F00AD68E453}"/>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CF0937A0-32EE-4625-ACB8-5FAF31B11A30}"/>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9DB8B23F-ECD3-41BB-AAF5-6C9EC5AC1152}"/>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E88E1F55-48A8-47EC-9FAD-61CBADFCD742}"/>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18DE88C1-D0E9-48A2-9476-37B784A51F58}"/>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8153CD71-907B-48F6-8F79-9B0CEC04C3B9}"/>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8800BAF6-8C2F-4BDC-BF78-85AB79181332}"/>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B7CAC5BD-4078-4AE4-BDB5-D3B36CD5D07C}"/>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6B5587B4-092B-49FD-932B-78DDF4684C01}"/>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DB3894F6-3488-4718-B6B5-C7455E643A27}"/>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A7806A11-75E5-4AD0-B505-66138F574431}"/>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08BC97FF-4C63-4DE3-BA50-CF56A05DE954}"/>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1C927BF3-63E5-4F4B-AC0D-2E0C1C8BA257}"/>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1D003E0C-BF34-4052-AED3-3F7A87F5BE2B}"/>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938043B1-3165-4E49-BE82-7609204C9A69}"/>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31DE157B-1EBE-4091-BA0E-CB2DDFE49CDD}"/>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737C9DE7-1B3A-465A-A603-44A112025956}"/>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30" name="Imagem 29">
          <a:extLst>
            <a:ext uri="{FF2B5EF4-FFF2-40B4-BE49-F238E27FC236}">
              <a16:creationId xmlns:a16="http://schemas.microsoft.com/office/drawing/2014/main" id="{9278405D-E6AD-4ADE-AFBF-A38F3CD0AF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242B1870-54F8-43C7-8F22-54E6D3A91023}"/>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1DECCC16-01A7-4C1D-B199-59C0EE645A90}"/>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CA693EEA-C31A-4F20-BDFB-658AE683ACDE}"/>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791678A0-1D62-4962-80FB-8BCAEA434442}"/>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16F94106-CD67-475B-87F3-A06164575966}"/>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DCAA7B12-AC1B-4822-AD76-9CDC3543AB4A}"/>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405809E0-0C73-47FC-B1FF-0D23BFC6D553}"/>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FA3C9807-2429-416D-9D80-E66AFD46E77D}"/>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4E3717ED-8F48-49AE-AFE7-E702643FA0E9}"/>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2A93B245-D5D9-4D63-BE7F-3D50D9B5000A}"/>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D5CE3BEF-F28B-47CA-944C-6D45E953158D}"/>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D9F839FC-FAD1-4F40-BB66-32728640F2E0}"/>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807F6DF5-38C8-4C37-B06E-4EF3751B885A}"/>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38072201-4562-4048-ACB3-A698CADA20B1}"/>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F8FD8711-642E-4FDA-9F23-D9AF058AB6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ECBEBF12-AB30-4AA1-8330-FD9D2F84F5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7813FA43-CBBD-4E21-BB5B-1B012D19CE3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AD37EF95-9C92-47AD-A671-ECFFF5DADFA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FF3F6E26-AE01-4FE3-8132-9EB6B0343EF5}"/>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5E515FA6-FD10-489B-BA30-48A24B0C3B03}"/>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0B878043-A9B5-4BD6-83B4-8E22E997509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3BE964E7-84EA-4F96-BAA2-51C1CEBF2063}"/>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AEA56F54-578C-4F51-8949-3EDC83CFC1D0}"/>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88BE417A-677C-4F24-BA8D-7522D9DAB3A8}"/>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5EFDD172-3B8B-4775-A443-E4BD1957036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C8C7D7BE-EF5E-42FE-92C9-08B84A6540E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39B078CE-4FDB-4587-9ED2-03EDCA1871AC}"/>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F6A48A39-BF23-4A7A-B624-D1DAEB8955B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C88B4C70-CE53-4B39-ABD6-D2190F56D80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ED944D9B-FBA1-433B-8B56-224826CCD371}"/>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C659C9DA-829C-4347-AEFF-97E9D2EA6D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396676AB-42B4-4986-B081-03F5C4B142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DC9484C0-DCB0-4D67-9223-0AFFBB974F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162791</xdr:rowOff>
    </xdr:to>
    <xdr:pic>
      <xdr:nvPicPr>
        <xdr:cNvPr id="2" name="Imagem 1">
          <a:extLst>
            <a:ext uri="{FF2B5EF4-FFF2-40B4-BE49-F238E27FC236}">
              <a16:creationId xmlns:a16="http://schemas.microsoft.com/office/drawing/2014/main" id="{C3824163-5F7B-4B40-A867-FBF496E7ED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281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20001B16-2F6B-4010-B275-2B950E39E5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A38781AC-84C6-4DB8-BA62-12DA9637C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3EE5BD8D-186F-4BC2-A6FA-A572A3F661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307C1742-6B42-4DFF-A541-3B62B80BE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159616</xdr:rowOff>
    </xdr:to>
    <xdr:pic>
      <xdr:nvPicPr>
        <xdr:cNvPr id="2" name="Imagem 1">
          <a:extLst>
            <a:ext uri="{FF2B5EF4-FFF2-40B4-BE49-F238E27FC236}">
              <a16:creationId xmlns:a16="http://schemas.microsoft.com/office/drawing/2014/main" id="{FA404020-DFF3-4986-9328-7650F2AA57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596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2220AB4-2C69-4ECD-B7D1-71BDCDF434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4.xml"/><Relationship Id="rId1" Type="http://schemas.openxmlformats.org/officeDocument/2006/relationships/printerSettings" Target="../printerSettings/printerSettings54.bin"/><Relationship Id="rId4" Type="http://schemas.openxmlformats.org/officeDocument/2006/relationships/comments" Target="../comments1.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71D2-2FC9-4A86-A37B-686B1C0BF482}">
  <sheetPr>
    <tabColor rgb="FFFF0000"/>
    <pageSetUpPr fitToPage="1"/>
  </sheetPr>
  <dimension ref="A1:IL48"/>
  <sheetViews>
    <sheetView showGridLines="0" tabSelected="1" zoomScale="90" zoomScaleNormal="90" workbookViewId="0">
      <pane ySplit="8" topLeftCell="A9" activePane="bottomLeft" state="frozen"/>
      <selection pane="bottomLeft"/>
    </sheetView>
  </sheetViews>
  <sheetFormatPr defaultColWidth="2.6640625" defaultRowHeight="13.8"/>
  <cols>
    <col min="1" max="1" width="2.6640625" style="343" customWidth="1"/>
    <col min="2" max="2" width="3.44140625" style="366" customWidth="1"/>
    <col min="3" max="3" width="11.33203125" style="11" customWidth="1"/>
    <col min="4" max="4" width="68.6640625" style="11" customWidth="1"/>
    <col min="5" max="5" width="9.33203125" style="11" customWidth="1"/>
    <col min="6" max="6" width="68.44140625" style="11" customWidth="1"/>
    <col min="7" max="10" width="6.109375" style="343" customWidth="1"/>
    <col min="11" max="11" width="6.109375" style="367" customWidth="1"/>
    <col min="12" max="22" width="6.109375" style="343" customWidth="1"/>
    <col min="23" max="244" width="5.6640625" style="343" customWidth="1"/>
    <col min="245" max="16384" width="2.6640625" style="343"/>
  </cols>
  <sheetData>
    <row r="1" spans="1:246" ht="17.399999999999999">
      <c r="B1" s="344"/>
      <c r="C1" s="2"/>
      <c r="D1" s="3"/>
      <c r="E1" s="3"/>
      <c r="F1" s="3"/>
      <c r="K1" s="345"/>
    </row>
    <row r="2" spans="1:246" ht="17.399999999999999">
      <c r="B2" s="344"/>
      <c r="C2" s="2"/>
      <c r="D2" s="3"/>
      <c r="E2" s="3"/>
      <c r="F2" s="3"/>
      <c r="K2" s="346"/>
    </row>
    <row r="3" spans="1:246" ht="21">
      <c r="B3" s="344"/>
      <c r="C3" s="793" t="s">
        <v>0</v>
      </c>
      <c r="D3" s="793"/>
      <c r="E3" s="793"/>
      <c r="F3" s="793"/>
      <c r="K3" s="346"/>
    </row>
    <row r="4" spans="1:246" ht="9" customHeight="1">
      <c r="B4" s="344"/>
      <c r="C4" s="2"/>
      <c r="D4" s="3"/>
      <c r="E4" s="3"/>
      <c r="F4" s="3"/>
      <c r="K4" s="346"/>
    </row>
    <row r="5" spans="1:246" ht="31.5" customHeight="1">
      <c r="B5" s="344"/>
      <c r="C5" s="1"/>
      <c r="D5" s="1"/>
      <c r="E5" s="1"/>
      <c r="F5" s="1"/>
      <c r="K5" s="346"/>
    </row>
    <row r="6" spans="1:246" ht="9" customHeight="1">
      <c r="B6" s="344"/>
      <c r="C6" s="2"/>
      <c r="D6" s="3"/>
      <c r="E6" s="3"/>
      <c r="F6" s="3"/>
      <c r="K6" s="347"/>
    </row>
    <row r="7" spans="1:246" ht="27" customHeight="1">
      <c r="B7" s="348"/>
      <c r="C7" s="4"/>
      <c r="D7" s="4"/>
      <c r="E7" s="4"/>
      <c r="F7" s="349" t="s">
        <v>1</v>
      </c>
      <c r="K7" s="346"/>
    </row>
    <row r="8" spans="1:246" ht="21">
      <c r="B8" s="343"/>
      <c r="C8" s="4"/>
      <c r="D8" s="5"/>
      <c r="E8" s="6"/>
      <c r="F8" s="350" t="s">
        <v>480</v>
      </c>
      <c r="G8" s="794"/>
      <c r="H8" s="794"/>
      <c r="I8" s="794"/>
      <c r="J8" s="794"/>
      <c r="K8" s="351"/>
    </row>
    <row r="9" spans="1:246" ht="15.9" customHeight="1">
      <c r="A9" s="352"/>
      <c r="B9" s="344"/>
      <c r="C9" s="7" t="s">
        <v>481</v>
      </c>
      <c r="D9" s="8" t="s">
        <v>2</v>
      </c>
      <c r="E9" s="7" t="s">
        <v>482</v>
      </c>
      <c r="F9" s="8" t="s">
        <v>17</v>
      </c>
      <c r="G9" s="352"/>
      <c r="H9" s="352"/>
      <c r="I9" s="352"/>
      <c r="J9" s="352"/>
      <c r="K9" s="353"/>
      <c r="L9" s="354"/>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352"/>
      <c r="DG9" s="352"/>
      <c r="DH9" s="352"/>
      <c r="DI9" s="352"/>
      <c r="DJ9" s="352"/>
      <c r="DK9" s="352"/>
      <c r="DL9" s="352"/>
      <c r="DM9" s="352"/>
      <c r="DN9" s="352"/>
      <c r="DO9" s="352"/>
      <c r="DP9" s="352"/>
      <c r="DQ9" s="352"/>
      <c r="DR9" s="352"/>
      <c r="DS9" s="352"/>
      <c r="DT9" s="352"/>
      <c r="DU9" s="352"/>
      <c r="DV9" s="352"/>
      <c r="DW9" s="352"/>
      <c r="DX9" s="352"/>
      <c r="DY9" s="352"/>
      <c r="DZ9" s="352"/>
      <c r="EA9" s="352"/>
      <c r="EB9" s="352"/>
      <c r="EC9" s="352"/>
      <c r="ED9" s="352"/>
      <c r="EE9" s="352"/>
      <c r="EF9" s="352"/>
      <c r="EG9" s="352"/>
      <c r="EH9" s="352"/>
      <c r="EI9" s="352"/>
      <c r="EJ9" s="352"/>
      <c r="EK9" s="352"/>
      <c r="EL9" s="352"/>
      <c r="EM9" s="352"/>
      <c r="EN9" s="352"/>
      <c r="EO9" s="352"/>
      <c r="EP9" s="352"/>
      <c r="EQ9" s="352"/>
      <c r="ER9" s="352"/>
      <c r="ES9" s="352"/>
      <c r="ET9" s="352"/>
      <c r="EU9" s="352"/>
      <c r="EV9" s="352"/>
      <c r="EW9" s="352"/>
      <c r="EX9" s="352"/>
      <c r="EY9" s="352"/>
      <c r="EZ9" s="352"/>
      <c r="FA9" s="352"/>
      <c r="FB9" s="352"/>
      <c r="FC9" s="352"/>
      <c r="FD9" s="352"/>
      <c r="FE9" s="352"/>
      <c r="FF9" s="352"/>
      <c r="FG9" s="352"/>
      <c r="FH9" s="352"/>
      <c r="FI9" s="352"/>
      <c r="FJ9" s="352"/>
      <c r="FK9" s="352"/>
      <c r="FL9" s="352"/>
      <c r="FM9" s="352"/>
      <c r="FN9" s="352"/>
      <c r="FO9" s="352"/>
      <c r="FP9" s="352"/>
      <c r="FQ9" s="352"/>
      <c r="FR9" s="352"/>
      <c r="FS9" s="352"/>
      <c r="FT9" s="352"/>
      <c r="FU9" s="352"/>
      <c r="FV9" s="352"/>
      <c r="FW9" s="352"/>
      <c r="FX9" s="352"/>
      <c r="FY9" s="352"/>
      <c r="FZ9" s="352"/>
      <c r="GA9" s="352"/>
      <c r="GB9" s="352"/>
      <c r="GC9" s="352"/>
      <c r="GD9" s="352"/>
      <c r="GE9" s="352"/>
      <c r="GF9" s="352"/>
      <c r="GG9" s="352"/>
      <c r="GH9" s="352"/>
      <c r="GI9" s="352"/>
      <c r="GJ9" s="352"/>
      <c r="GK9" s="352"/>
      <c r="GL9" s="352"/>
      <c r="GM9" s="352"/>
      <c r="GN9" s="352"/>
      <c r="GO9" s="352"/>
      <c r="GP9" s="352"/>
      <c r="GQ9" s="352"/>
      <c r="GR9" s="352"/>
      <c r="GS9" s="352"/>
      <c r="GT9" s="352"/>
      <c r="GU9" s="352"/>
      <c r="GV9" s="352"/>
      <c r="GW9" s="352"/>
      <c r="GX9" s="352"/>
      <c r="GY9" s="352"/>
      <c r="GZ9" s="352"/>
      <c r="HA9" s="352"/>
      <c r="HB9" s="352"/>
      <c r="HC9" s="352"/>
      <c r="HD9" s="352"/>
      <c r="HE9" s="352"/>
      <c r="HF9" s="352"/>
      <c r="HG9" s="352"/>
      <c r="HH9" s="352"/>
      <c r="HI9" s="352"/>
      <c r="HJ9" s="352"/>
      <c r="HK9" s="352"/>
      <c r="HL9" s="352"/>
      <c r="HM9" s="352"/>
      <c r="HN9" s="352"/>
      <c r="HO9" s="352"/>
      <c r="HP9" s="352"/>
      <c r="HQ9" s="352"/>
      <c r="HR9" s="352"/>
      <c r="HS9" s="352"/>
      <c r="HT9" s="352"/>
      <c r="HU9" s="352"/>
      <c r="HV9" s="352"/>
      <c r="HW9" s="352"/>
      <c r="HX9" s="352"/>
      <c r="HY9" s="352"/>
      <c r="HZ9" s="352"/>
      <c r="IA9" s="352"/>
      <c r="IB9" s="352"/>
      <c r="IC9" s="352"/>
      <c r="ID9" s="352"/>
      <c r="IE9" s="352"/>
      <c r="IF9" s="352"/>
      <c r="IG9" s="352"/>
      <c r="IH9" s="352"/>
      <c r="II9" s="352"/>
      <c r="IJ9" s="352"/>
      <c r="IK9" s="352"/>
      <c r="IL9" s="352"/>
    </row>
    <row r="10" spans="1:246" s="358" customFormat="1" ht="8.1" customHeight="1">
      <c r="A10" s="355"/>
      <c r="B10" s="356"/>
      <c r="C10" s="357"/>
      <c r="D10" s="8"/>
      <c r="E10" s="357"/>
      <c r="F10" s="8"/>
      <c r="G10" s="355"/>
      <c r="H10" s="355"/>
      <c r="I10" s="355"/>
      <c r="J10" s="355"/>
      <c r="K10" s="353"/>
      <c r="L10" s="354"/>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5"/>
      <c r="BW10" s="355"/>
      <c r="BX10" s="355"/>
      <c r="BY10" s="355"/>
      <c r="BZ10" s="355"/>
      <c r="CA10" s="355"/>
      <c r="CB10" s="355"/>
      <c r="CC10" s="355"/>
      <c r="CD10" s="355"/>
      <c r="CE10" s="355"/>
      <c r="CF10" s="355"/>
      <c r="CG10" s="355"/>
      <c r="CH10" s="355"/>
      <c r="CI10" s="355"/>
      <c r="CJ10" s="355"/>
      <c r="CK10" s="355"/>
      <c r="CL10" s="355"/>
      <c r="CM10" s="355"/>
      <c r="CN10" s="355"/>
      <c r="CO10" s="355"/>
      <c r="CP10" s="355"/>
      <c r="CQ10" s="355"/>
      <c r="CR10" s="355"/>
      <c r="CS10" s="355"/>
      <c r="CT10" s="355"/>
      <c r="CU10" s="355"/>
      <c r="CV10" s="355"/>
      <c r="CW10" s="355"/>
      <c r="CX10" s="355"/>
      <c r="CY10" s="355"/>
      <c r="CZ10" s="355"/>
      <c r="DA10" s="355"/>
      <c r="DB10" s="355"/>
      <c r="DC10" s="355"/>
      <c r="DD10" s="355"/>
      <c r="DE10" s="355"/>
      <c r="DF10" s="355"/>
      <c r="DG10" s="355"/>
      <c r="DH10" s="355"/>
      <c r="DI10" s="355"/>
      <c r="DJ10" s="355"/>
      <c r="DK10" s="355"/>
      <c r="DL10" s="355"/>
      <c r="DM10" s="355"/>
      <c r="DN10" s="355"/>
      <c r="DO10" s="355"/>
      <c r="DP10" s="355"/>
      <c r="DQ10" s="355"/>
      <c r="DR10" s="355"/>
      <c r="DS10" s="355"/>
      <c r="DT10" s="355"/>
      <c r="DU10" s="355"/>
      <c r="DV10" s="355"/>
      <c r="DW10" s="355"/>
      <c r="DX10" s="355"/>
      <c r="DY10" s="355"/>
      <c r="DZ10" s="355"/>
      <c r="EA10" s="355"/>
      <c r="EB10" s="355"/>
      <c r="EC10" s="355"/>
      <c r="ED10" s="355"/>
      <c r="EE10" s="355"/>
      <c r="EF10" s="355"/>
      <c r="EG10" s="355"/>
      <c r="EH10" s="355"/>
      <c r="EI10" s="355"/>
      <c r="EJ10" s="355"/>
      <c r="EK10" s="355"/>
      <c r="EL10" s="355"/>
      <c r="EM10" s="355"/>
      <c r="EN10" s="355"/>
      <c r="EO10" s="355"/>
      <c r="EP10" s="355"/>
      <c r="EQ10" s="355"/>
      <c r="ER10" s="355"/>
      <c r="ES10" s="355"/>
      <c r="ET10" s="355"/>
      <c r="EU10" s="355"/>
      <c r="EV10" s="355"/>
      <c r="EW10" s="355"/>
      <c r="EX10" s="355"/>
      <c r="EY10" s="355"/>
      <c r="EZ10" s="355"/>
      <c r="FA10" s="355"/>
      <c r="FB10" s="355"/>
      <c r="FC10" s="355"/>
      <c r="FD10" s="355"/>
      <c r="FE10" s="355"/>
      <c r="FF10" s="355"/>
      <c r="FG10" s="355"/>
      <c r="FH10" s="355"/>
      <c r="FI10" s="355"/>
      <c r="FJ10" s="355"/>
      <c r="FK10" s="355"/>
      <c r="FL10" s="355"/>
      <c r="FM10" s="355"/>
      <c r="FN10" s="355"/>
      <c r="FO10" s="355"/>
      <c r="FP10" s="355"/>
      <c r="FQ10" s="355"/>
      <c r="FR10" s="355"/>
      <c r="FS10" s="355"/>
      <c r="FT10" s="355"/>
      <c r="FU10" s="355"/>
      <c r="FV10" s="355"/>
      <c r="FW10" s="355"/>
      <c r="FX10" s="355"/>
      <c r="FY10" s="355"/>
      <c r="FZ10" s="355"/>
      <c r="GA10" s="355"/>
      <c r="GB10" s="355"/>
      <c r="GC10" s="355"/>
      <c r="GD10" s="355"/>
      <c r="GE10" s="355"/>
      <c r="GF10" s="355"/>
      <c r="GG10" s="355"/>
      <c r="GH10" s="355"/>
      <c r="GI10" s="355"/>
      <c r="GJ10" s="355"/>
      <c r="GK10" s="355"/>
      <c r="GL10" s="355"/>
      <c r="GM10" s="355"/>
      <c r="GN10" s="355"/>
      <c r="GO10" s="355"/>
      <c r="GP10" s="355"/>
      <c r="GQ10" s="355"/>
      <c r="GR10" s="355"/>
      <c r="GS10" s="355"/>
      <c r="GT10" s="355"/>
      <c r="GU10" s="355"/>
      <c r="GV10" s="355"/>
      <c r="GW10" s="355"/>
      <c r="GX10" s="355"/>
      <c r="GY10" s="355"/>
      <c r="GZ10" s="355"/>
      <c r="HA10" s="355"/>
      <c r="HB10" s="355"/>
      <c r="HC10" s="355"/>
      <c r="HD10" s="355"/>
      <c r="HE10" s="355"/>
      <c r="HF10" s="355"/>
      <c r="HG10" s="355"/>
      <c r="HH10" s="355"/>
      <c r="HI10" s="355"/>
      <c r="HJ10" s="355"/>
      <c r="HK10" s="355"/>
      <c r="HL10" s="355"/>
      <c r="HM10" s="355"/>
      <c r="HN10" s="355"/>
      <c r="HO10" s="355"/>
      <c r="HP10" s="355"/>
      <c r="HQ10" s="355"/>
      <c r="HR10" s="355"/>
      <c r="HS10" s="355"/>
      <c r="HT10" s="355"/>
      <c r="HU10" s="355"/>
      <c r="HV10" s="355"/>
      <c r="HW10" s="355"/>
      <c r="HX10" s="355"/>
      <c r="HY10" s="355"/>
      <c r="HZ10" s="355"/>
      <c r="IA10" s="355"/>
      <c r="IB10" s="355"/>
      <c r="IC10" s="355"/>
      <c r="ID10" s="355"/>
      <c r="IE10" s="355"/>
      <c r="IF10" s="355"/>
      <c r="IG10" s="355"/>
      <c r="IH10" s="355"/>
      <c r="II10" s="355"/>
      <c r="IJ10" s="355"/>
      <c r="IK10" s="355"/>
      <c r="IL10" s="355"/>
    </row>
    <row r="11" spans="1:246" ht="15.9" customHeight="1">
      <c r="A11" s="352"/>
      <c r="B11" s="344"/>
      <c r="C11" s="7" t="s">
        <v>5</v>
      </c>
      <c r="D11" s="8" t="s">
        <v>6</v>
      </c>
      <c r="E11" s="7" t="s">
        <v>483</v>
      </c>
      <c r="F11" s="8" t="s">
        <v>20</v>
      </c>
      <c r="G11" s="352"/>
      <c r="H11" s="352"/>
      <c r="I11" s="352"/>
      <c r="J11" s="352"/>
      <c r="K11" s="353"/>
      <c r="L11" s="354"/>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352"/>
      <c r="DG11" s="352"/>
      <c r="DH11" s="352"/>
      <c r="DI11" s="352"/>
      <c r="DJ11" s="352"/>
      <c r="DK11" s="352"/>
      <c r="DL11" s="352"/>
      <c r="DM11" s="352"/>
      <c r="DN11" s="352"/>
      <c r="DO11" s="352"/>
      <c r="DP11" s="352"/>
      <c r="DQ11" s="352"/>
      <c r="DR11" s="352"/>
      <c r="DS11" s="352"/>
      <c r="DT11" s="352"/>
      <c r="DU11" s="352"/>
      <c r="DV11" s="352"/>
      <c r="DW11" s="352"/>
      <c r="DX11" s="352"/>
      <c r="DY11" s="352"/>
      <c r="DZ11" s="352"/>
      <c r="EA11" s="352"/>
      <c r="EB11" s="352"/>
      <c r="EC11" s="352"/>
      <c r="ED11" s="352"/>
      <c r="EE11" s="352"/>
      <c r="EF11" s="352"/>
      <c r="EG11" s="352"/>
      <c r="EH11" s="352"/>
      <c r="EI11" s="352"/>
      <c r="EJ11" s="352"/>
      <c r="EK11" s="352"/>
      <c r="EL11" s="352"/>
      <c r="EM11" s="352"/>
      <c r="EN11" s="352"/>
      <c r="EO11" s="352"/>
      <c r="EP11" s="352"/>
      <c r="EQ11" s="352"/>
      <c r="ER11" s="352"/>
      <c r="ES11" s="352"/>
      <c r="ET11" s="352"/>
      <c r="EU11" s="352"/>
      <c r="EV11" s="352"/>
      <c r="EW11" s="352"/>
      <c r="EX11" s="352"/>
      <c r="EY11" s="352"/>
      <c r="EZ11" s="352"/>
      <c r="FA11" s="352"/>
      <c r="FB11" s="352"/>
      <c r="FC11" s="352"/>
      <c r="FD11" s="352"/>
      <c r="FE11" s="352"/>
      <c r="FF11" s="352"/>
      <c r="FG11" s="352"/>
      <c r="FH11" s="352"/>
      <c r="FI11" s="352"/>
      <c r="FJ11" s="352"/>
      <c r="FK11" s="352"/>
      <c r="FL11" s="352"/>
      <c r="FM11" s="352"/>
      <c r="FN11" s="352"/>
      <c r="FO11" s="352"/>
      <c r="FP11" s="352"/>
      <c r="FQ11" s="352"/>
      <c r="FR11" s="352"/>
      <c r="FS11" s="352"/>
      <c r="FT11" s="352"/>
      <c r="FU11" s="352"/>
      <c r="FV11" s="352"/>
      <c r="FW11" s="352"/>
      <c r="FX11" s="352"/>
      <c r="FY11" s="352"/>
      <c r="FZ11" s="352"/>
      <c r="GA11" s="352"/>
      <c r="GB11" s="352"/>
      <c r="GC11" s="352"/>
      <c r="GD11" s="352"/>
      <c r="GE11" s="352"/>
      <c r="GF11" s="352"/>
      <c r="GG11" s="352"/>
      <c r="GH11" s="352"/>
      <c r="GI11" s="352"/>
      <c r="GJ11" s="352"/>
      <c r="GK11" s="352"/>
      <c r="GL11" s="352"/>
      <c r="GM11" s="352"/>
      <c r="GN11" s="352"/>
      <c r="GO11" s="352"/>
      <c r="GP11" s="352"/>
      <c r="GQ11" s="352"/>
      <c r="GR11" s="352"/>
      <c r="GS11" s="352"/>
      <c r="GT11" s="352"/>
      <c r="GU11" s="352"/>
      <c r="GV11" s="352"/>
      <c r="GW11" s="352"/>
      <c r="GX11" s="352"/>
      <c r="GY11" s="352"/>
      <c r="GZ11" s="352"/>
      <c r="HA11" s="352"/>
      <c r="HB11" s="352"/>
      <c r="HC11" s="352"/>
      <c r="HD11" s="352"/>
      <c r="HE11" s="352"/>
      <c r="HF11" s="352"/>
      <c r="HG11" s="352"/>
      <c r="HH11" s="352"/>
      <c r="HI11" s="352"/>
      <c r="HJ11" s="352"/>
      <c r="HK11" s="352"/>
      <c r="HL11" s="352"/>
      <c r="HM11" s="352"/>
      <c r="HN11" s="352"/>
      <c r="HO11" s="352"/>
      <c r="HP11" s="352"/>
      <c r="HQ11" s="352"/>
      <c r="HR11" s="352"/>
      <c r="HS11" s="352"/>
      <c r="HT11" s="352"/>
      <c r="HU11" s="352"/>
      <c r="HV11" s="352"/>
      <c r="HW11" s="352"/>
      <c r="HX11" s="352"/>
      <c r="HY11" s="352"/>
      <c r="HZ11" s="352"/>
      <c r="IA11" s="352"/>
      <c r="IB11" s="352"/>
      <c r="IC11" s="352"/>
      <c r="ID11" s="352"/>
      <c r="IE11" s="352"/>
      <c r="IF11" s="352"/>
      <c r="IG11" s="352"/>
      <c r="IH11" s="352"/>
      <c r="II11" s="352"/>
      <c r="IJ11" s="352"/>
      <c r="IK11" s="352"/>
      <c r="IL11" s="352"/>
    </row>
    <row r="12" spans="1:246" s="358" customFormat="1" ht="8.1" customHeight="1">
      <c r="A12" s="355"/>
      <c r="B12" s="356"/>
      <c r="C12" s="357"/>
      <c r="D12" s="8"/>
      <c r="E12" s="357"/>
      <c r="F12" s="8"/>
      <c r="G12" s="355"/>
      <c r="H12" s="355"/>
      <c r="I12" s="355"/>
      <c r="J12" s="355"/>
      <c r="K12" s="353"/>
      <c r="L12" s="354"/>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55"/>
      <c r="AU12" s="355"/>
      <c r="AV12" s="355"/>
      <c r="AW12" s="355"/>
      <c r="AX12" s="355"/>
      <c r="AY12" s="355"/>
      <c r="AZ12" s="355"/>
      <c r="BA12" s="355"/>
      <c r="BB12" s="355"/>
      <c r="BC12" s="355"/>
      <c r="BD12" s="355"/>
      <c r="BE12" s="355"/>
      <c r="BF12" s="355"/>
      <c r="BG12" s="355"/>
      <c r="BH12" s="355"/>
      <c r="BI12" s="355"/>
      <c r="BJ12" s="355"/>
      <c r="BK12" s="355"/>
      <c r="BL12" s="355"/>
      <c r="BM12" s="355"/>
      <c r="BN12" s="355"/>
      <c r="BO12" s="355"/>
      <c r="BP12" s="355"/>
      <c r="BQ12" s="355"/>
      <c r="BR12" s="355"/>
      <c r="BS12" s="355"/>
      <c r="BT12" s="355"/>
      <c r="BU12" s="355"/>
      <c r="BV12" s="355"/>
      <c r="BW12" s="355"/>
      <c r="BX12" s="355"/>
      <c r="BY12" s="355"/>
      <c r="BZ12" s="355"/>
      <c r="CA12" s="355"/>
      <c r="CB12" s="355"/>
      <c r="CC12" s="355"/>
      <c r="CD12" s="355"/>
      <c r="CE12" s="355"/>
      <c r="CF12" s="355"/>
      <c r="CG12" s="355"/>
      <c r="CH12" s="355"/>
      <c r="CI12" s="355"/>
      <c r="CJ12" s="355"/>
      <c r="CK12" s="355"/>
      <c r="CL12" s="355"/>
      <c r="CM12" s="355"/>
      <c r="CN12" s="355"/>
      <c r="CO12" s="355"/>
      <c r="CP12" s="355"/>
      <c r="CQ12" s="355"/>
      <c r="CR12" s="355"/>
      <c r="CS12" s="355"/>
      <c r="CT12" s="355"/>
      <c r="CU12" s="355"/>
      <c r="CV12" s="355"/>
      <c r="CW12" s="355"/>
      <c r="CX12" s="355"/>
      <c r="CY12" s="355"/>
      <c r="CZ12" s="355"/>
      <c r="DA12" s="355"/>
      <c r="DB12" s="355"/>
      <c r="DC12" s="355"/>
      <c r="DD12" s="355"/>
      <c r="DE12" s="355"/>
      <c r="DF12" s="355"/>
      <c r="DG12" s="355"/>
      <c r="DH12" s="355"/>
      <c r="DI12" s="355"/>
      <c r="DJ12" s="355"/>
      <c r="DK12" s="355"/>
      <c r="DL12" s="355"/>
      <c r="DM12" s="355"/>
      <c r="DN12" s="355"/>
      <c r="DO12" s="355"/>
      <c r="DP12" s="355"/>
      <c r="DQ12" s="355"/>
      <c r="DR12" s="355"/>
      <c r="DS12" s="355"/>
      <c r="DT12" s="355"/>
      <c r="DU12" s="355"/>
      <c r="DV12" s="355"/>
      <c r="DW12" s="355"/>
      <c r="DX12" s="355"/>
      <c r="DY12" s="355"/>
      <c r="DZ12" s="355"/>
      <c r="EA12" s="355"/>
      <c r="EB12" s="355"/>
      <c r="EC12" s="355"/>
      <c r="ED12" s="355"/>
      <c r="EE12" s="355"/>
      <c r="EF12" s="355"/>
      <c r="EG12" s="355"/>
      <c r="EH12" s="355"/>
      <c r="EI12" s="355"/>
      <c r="EJ12" s="355"/>
      <c r="EK12" s="355"/>
      <c r="EL12" s="355"/>
      <c r="EM12" s="355"/>
      <c r="EN12" s="355"/>
      <c r="EO12" s="355"/>
      <c r="EP12" s="355"/>
      <c r="EQ12" s="355"/>
      <c r="ER12" s="355"/>
      <c r="ES12" s="355"/>
      <c r="ET12" s="355"/>
      <c r="EU12" s="355"/>
      <c r="EV12" s="355"/>
      <c r="EW12" s="355"/>
      <c r="EX12" s="355"/>
      <c r="EY12" s="355"/>
      <c r="EZ12" s="355"/>
      <c r="FA12" s="355"/>
      <c r="FB12" s="355"/>
      <c r="FC12" s="355"/>
      <c r="FD12" s="355"/>
      <c r="FE12" s="355"/>
      <c r="FF12" s="355"/>
      <c r="FG12" s="355"/>
      <c r="FH12" s="355"/>
      <c r="FI12" s="355"/>
      <c r="FJ12" s="355"/>
      <c r="FK12" s="355"/>
      <c r="FL12" s="355"/>
      <c r="FM12" s="355"/>
      <c r="FN12" s="355"/>
      <c r="FO12" s="355"/>
      <c r="FP12" s="355"/>
      <c r="FQ12" s="355"/>
      <c r="FR12" s="355"/>
      <c r="FS12" s="355"/>
      <c r="FT12" s="355"/>
      <c r="FU12" s="355"/>
      <c r="FV12" s="355"/>
      <c r="FW12" s="355"/>
      <c r="FX12" s="355"/>
      <c r="FY12" s="355"/>
      <c r="FZ12" s="355"/>
      <c r="GA12" s="355"/>
      <c r="GB12" s="355"/>
      <c r="GC12" s="355"/>
      <c r="GD12" s="355"/>
      <c r="GE12" s="355"/>
      <c r="GF12" s="355"/>
      <c r="GG12" s="355"/>
      <c r="GH12" s="355"/>
      <c r="GI12" s="355"/>
      <c r="GJ12" s="355"/>
      <c r="GK12" s="355"/>
      <c r="GL12" s="355"/>
      <c r="GM12" s="355"/>
      <c r="GN12" s="355"/>
      <c r="GO12" s="355"/>
      <c r="GP12" s="355"/>
      <c r="GQ12" s="355"/>
      <c r="GR12" s="355"/>
      <c r="GS12" s="355"/>
      <c r="GT12" s="355"/>
      <c r="GU12" s="355"/>
      <c r="GV12" s="355"/>
      <c r="GW12" s="355"/>
      <c r="GX12" s="355"/>
      <c r="GY12" s="355"/>
      <c r="GZ12" s="355"/>
      <c r="HA12" s="355"/>
      <c r="HB12" s="355"/>
      <c r="HC12" s="355"/>
      <c r="HD12" s="355"/>
      <c r="HE12" s="355"/>
      <c r="HF12" s="355"/>
      <c r="HG12" s="355"/>
      <c r="HH12" s="355"/>
      <c r="HI12" s="355"/>
      <c r="HJ12" s="355"/>
      <c r="HK12" s="355"/>
      <c r="HL12" s="355"/>
      <c r="HM12" s="355"/>
      <c r="HN12" s="355"/>
      <c r="HO12" s="355"/>
      <c r="HP12" s="355"/>
      <c r="HQ12" s="355"/>
      <c r="HR12" s="355"/>
      <c r="HS12" s="355"/>
      <c r="HT12" s="355"/>
      <c r="HU12" s="355"/>
      <c r="HV12" s="355"/>
      <c r="HW12" s="355"/>
      <c r="HX12" s="355"/>
      <c r="HY12" s="355"/>
      <c r="HZ12" s="355"/>
      <c r="IA12" s="355"/>
      <c r="IB12" s="355"/>
      <c r="IC12" s="355"/>
      <c r="ID12" s="355"/>
      <c r="IE12" s="355"/>
      <c r="IF12" s="355"/>
      <c r="IG12" s="355"/>
      <c r="IH12" s="355"/>
      <c r="II12" s="355"/>
      <c r="IJ12" s="355"/>
      <c r="IK12" s="355"/>
      <c r="IL12" s="355"/>
    </row>
    <row r="13" spans="1:246" ht="15.9" customHeight="1">
      <c r="A13" s="352"/>
      <c r="B13" s="344"/>
      <c r="C13" s="7" t="s">
        <v>7</v>
      </c>
      <c r="D13" s="8" t="s">
        <v>8</v>
      </c>
      <c r="E13" s="7">
        <v>19</v>
      </c>
      <c r="F13" s="8" t="s">
        <v>23</v>
      </c>
      <c r="G13" s="352"/>
      <c r="H13" s="352"/>
      <c r="I13" s="352"/>
      <c r="J13" s="352"/>
      <c r="K13" s="353"/>
      <c r="L13" s="354"/>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352"/>
      <c r="DG13" s="352"/>
      <c r="DH13" s="352"/>
      <c r="DI13" s="352"/>
      <c r="DJ13" s="352"/>
      <c r="DK13" s="352"/>
      <c r="DL13" s="352"/>
      <c r="DM13" s="352"/>
      <c r="DN13" s="352"/>
      <c r="DO13" s="352"/>
      <c r="DP13" s="352"/>
      <c r="DQ13" s="352"/>
      <c r="DR13" s="352"/>
      <c r="DS13" s="352"/>
      <c r="DT13" s="352"/>
      <c r="DU13" s="352"/>
      <c r="DV13" s="352"/>
      <c r="DW13" s="352"/>
      <c r="DX13" s="352"/>
      <c r="DY13" s="352"/>
      <c r="DZ13" s="352"/>
      <c r="EA13" s="352"/>
      <c r="EB13" s="352"/>
      <c r="EC13" s="352"/>
      <c r="ED13" s="352"/>
      <c r="EE13" s="352"/>
      <c r="EF13" s="352"/>
      <c r="EG13" s="352"/>
      <c r="EH13" s="352"/>
      <c r="EI13" s="352"/>
      <c r="EJ13" s="352"/>
      <c r="EK13" s="352"/>
      <c r="EL13" s="352"/>
      <c r="EM13" s="352"/>
      <c r="EN13" s="352"/>
      <c r="EO13" s="352"/>
      <c r="EP13" s="352"/>
      <c r="EQ13" s="352"/>
      <c r="ER13" s="352"/>
      <c r="ES13" s="352"/>
      <c r="ET13" s="352"/>
      <c r="EU13" s="352"/>
      <c r="EV13" s="352"/>
      <c r="EW13" s="352"/>
      <c r="EX13" s="352"/>
      <c r="EY13" s="352"/>
      <c r="EZ13" s="352"/>
      <c r="FA13" s="352"/>
      <c r="FB13" s="352"/>
      <c r="FC13" s="352"/>
      <c r="FD13" s="352"/>
      <c r="FE13" s="352"/>
      <c r="FF13" s="352"/>
      <c r="FG13" s="352"/>
      <c r="FH13" s="352"/>
      <c r="FI13" s="352"/>
      <c r="FJ13" s="352"/>
      <c r="FK13" s="352"/>
      <c r="FL13" s="352"/>
      <c r="FM13" s="352"/>
      <c r="FN13" s="352"/>
      <c r="FO13" s="352"/>
      <c r="FP13" s="352"/>
      <c r="FQ13" s="352"/>
      <c r="FR13" s="352"/>
      <c r="FS13" s="352"/>
      <c r="FT13" s="352"/>
      <c r="FU13" s="352"/>
      <c r="FV13" s="352"/>
      <c r="FW13" s="352"/>
      <c r="FX13" s="352"/>
      <c r="FY13" s="352"/>
      <c r="FZ13" s="352"/>
      <c r="GA13" s="352"/>
      <c r="GB13" s="352"/>
      <c r="GC13" s="352"/>
      <c r="GD13" s="352"/>
      <c r="GE13" s="352"/>
      <c r="GF13" s="352"/>
      <c r="GG13" s="352"/>
      <c r="GH13" s="352"/>
      <c r="GI13" s="352"/>
      <c r="GJ13" s="352"/>
      <c r="GK13" s="352"/>
      <c r="GL13" s="352"/>
      <c r="GM13" s="352"/>
      <c r="GN13" s="352"/>
      <c r="GO13" s="352"/>
      <c r="GP13" s="352"/>
      <c r="GQ13" s="352"/>
      <c r="GR13" s="352"/>
      <c r="GS13" s="352"/>
      <c r="GT13" s="352"/>
      <c r="GU13" s="352"/>
      <c r="GV13" s="352"/>
      <c r="GW13" s="352"/>
      <c r="GX13" s="352"/>
      <c r="GY13" s="352"/>
      <c r="GZ13" s="352"/>
      <c r="HA13" s="352"/>
      <c r="HB13" s="352"/>
      <c r="HC13" s="352"/>
      <c r="HD13" s="352"/>
      <c r="HE13" s="352"/>
      <c r="HF13" s="352"/>
      <c r="HG13" s="352"/>
      <c r="HH13" s="352"/>
      <c r="HI13" s="352"/>
      <c r="HJ13" s="352"/>
      <c r="HK13" s="352"/>
      <c r="HL13" s="352"/>
      <c r="HM13" s="352"/>
      <c r="HN13" s="352"/>
      <c r="HO13" s="352"/>
      <c r="HP13" s="352"/>
      <c r="HQ13" s="352"/>
      <c r="HR13" s="352"/>
      <c r="HS13" s="352"/>
      <c r="HT13" s="352"/>
      <c r="HU13" s="352"/>
      <c r="HV13" s="352"/>
      <c r="HW13" s="352"/>
      <c r="HX13" s="352"/>
      <c r="HY13" s="352"/>
      <c r="HZ13" s="352"/>
      <c r="IA13" s="352"/>
      <c r="IB13" s="352"/>
      <c r="IC13" s="352"/>
      <c r="ID13" s="352"/>
      <c r="IE13" s="352"/>
      <c r="IF13" s="352"/>
      <c r="IG13" s="352"/>
      <c r="IH13" s="352"/>
      <c r="II13" s="352"/>
      <c r="IJ13" s="352"/>
      <c r="IK13" s="352"/>
      <c r="IL13" s="352"/>
    </row>
    <row r="14" spans="1:246" s="358" customFormat="1" ht="8.1" customHeight="1">
      <c r="A14" s="355"/>
      <c r="B14" s="356"/>
      <c r="C14" s="357"/>
      <c r="D14" s="8"/>
      <c r="F14" s="8"/>
      <c r="G14" s="355"/>
      <c r="H14" s="355"/>
      <c r="I14" s="355"/>
      <c r="J14" s="355"/>
      <c r="K14" s="353"/>
      <c r="L14" s="354"/>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5"/>
      <c r="BT14" s="355"/>
      <c r="BU14" s="355"/>
      <c r="BV14" s="355"/>
      <c r="BW14" s="355"/>
      <c r="BX14" s="355"/>
      <c r="BY14" s="355"/>
      <c r="BZ14" s="355"/>
      <c r="CA14" s="355"/>
      <c r="CB14" s="355"/>
      <c r="CC14" s="355"/>
      <c r="CD14" s="355"/>
      <c r="CE14" s="355"/>
      <c r="CF14" s="355"/>
      <c r="CG14" s="355"/>
      <c r="CH14" s="355"/>
      <c r="CI14" s="355"/>
      <c r="CJ14" s="355"/>
      <c r="CK14" s="355"/>
      <c r="CL14" s="355"/>
      <c r="CM14" s="355"/>
      <c r="CN14" s="355"/>
      <c r="CO14" s="355"/>
      <c r="CP14" s="355"/>
      <c r="CQ14" s="355"/>
      <c r="CR14" s="355"/>
      <c r="CS14" s="355"/>
      <c r="CT14" s="355"/>
      <c r="CU14" s="355"/>
      <c r="CV14" s="355"/>
      <c r="CW14" s="355"/>
      <c r="CX14" s="355"/>
      <c r="CY14" s="355"/>
      <c r="CZ14" s="355"/>
      <c r="DA14" s="355"/>
      <c r="DB14" s="355"/>
      <c r="DC14" s="355"/>
      <c r="DD14" s="355"/>
      <c r="DE14" s="355"/>
      <c r="DF14" s="355"/>
      <c r="DG14" s="355"/>
      <c r="DH14" s="355"/>
      <c r="DI14" s="355"/>
      <c r="DJ14" s="355"/>
      <c r="DK14" s="355"/>
      <c r="DL14" s="355"/>
      <c r="DM14" s="355"/>
      <c r="DN14" s="355"/>
      <c r="DO14" s="355"/>
      <c r="DP14" s="355"/>
      <c r="DQ14" s="355"/>
      <c r="DR14" s="355"/>
      <c r="DS14" s="355"/>
      <c r="DT14" s="355"/>
      <c r="DU14" s="355"/>
      <c r="DV14" s="355"/>
      <c r="DW14" s="355"/>
      <c r="DX14" s="355"/>
      <c r="DY14" s="355"/>
      <c r="DZ14" s="355"/>
      <c r="EA14" s="355"/>
      <c r="EB14" s="355"/>
      <c r="EC14" s="355"/>
      <c r="ED14" s="355"/>
      <c r="EE14" s="355"/>
      <c r="EF14" s="355"/>
      <c r="EG14" s="355"/>
      <c r="EH14" s="355"/>
      <c r="EI14" s="355"/>
      <c r="EJ14" s="355"/>
      <c r="EK14" s="355"/>
      <c r="EL14" s="355"/>
      <c r="EM14" s="355"/>
      <c r="EN14" s="355"/>
      <c r="EO14" s="355"/>
      <c r="EP14" s="355"/>
      <c r="EQ14" s="355"/>
      <c r="ER14" s="355"/>
      <c r="ES14" s="355"/>
      <c r="ET14" s="355"/>
      <c r="EU14" s="355"/>
      <c r="EV14" s="355"/>
      <c r="EW14" s="355"/>
      <c r="EX14" s="355"/>
      <c r="EY14" s="355"/>
      <c r="EZ14" s="355"/>
      <c r="FA14" s="355"/>
      <c r="FB14" s="355"/>
      <c r="FC14" s="355"/>
      <c r="FD14" s="355"/>
      <c r="FE14" s="355"/>
      <c r="FF14" s="355"/>
      <c r="FG14" s="355"/>
      <c r="FH14" s="355"/>
      <c r="FI14" s="355"/>
      <c r="FJ14" s="355"/>
      <c r="FK14" s="355"/>
      <c r="FL14" s="355"/>
      <c r="FM14" s="355"/>
      <c r="FN14" s="355"/>
      <c r="FO14" s="355"/>
      <c r="FP14" s="355"/>
      <c r="FQ14" s="355"/>
      <c r="FR14" s="355"/>
      <c r="FS14" s="355"/>
      <c r="FT14" s="355"/>
      <c r="FU14" s="355"/>
      <c r="FV14" s="355"/>
      <c r="FW14" s="355"/>
      <c r="FX14" s="355"/>
      <c r="FY14" s="355"/>
      <c r="FZ14" s="355"/>
      <c r="GA14" s="355"/>
      <c r="GB14" s="355"/>
      <c r="GC14" s="355"/>
      <c r="GD14" s="355"/>
      <c r="GE14" s="355"/>
      <c r="GF14" s="355"/>
      <c r="GG14" s="355"/>
      <c r="GH14" s="355"/>
      <c r="GI14" s="355"/>
      <c r="GJ14" s="355"/>
      <c r="GK14" s="355"/>
      <c r="GL14" s="355"/>
      <c r="GM14" s="355"/>
      <c r="GN14" s="355"/>
      <c r="GO14" s="355"/>
      <c r="GP14" s="355"/>
      <c r="GQ14" s="355"/>
      <c r="GR14" s="355"/>
      <c r="GS14" s="355"/>
      <c r="GT14" s="355"/>
      <c r="GU14" s="355"/>
      <c r="GV14" s="355"/>
      <c r="GW14" s="355"/>
      <c r="GX14" s="355"/>
      <c r="GY14" s="355"/>
      <c r="GZ14" s="355"/>
      <c r="HA14" s="355"/>
      <c r="HB14" s="355"/>
      <c r="HC14" s="355"/>
      <c r="HD14" s="355"/>
      <c r="HE14" s="355"/>
      <c r="HF14" s="355"/>
      <c r="HG14" s="355"/>
      <c r="HH14" s="355"/>
      <c r="HI14" s="355"/>
      <c r="HJ14" s="355"/>
      <c r="HK14" s="355"/>
      <c r="HL14" s="355"/>
      <c r="HM14" s="355"/>
      <c r="HN14" s="355"/>
      <c r="HO14" s="355"/>
      <c r="HP14" s="355"/>
      <c r="HQ14" s="355"/>
      <c r="HR14" s="355"/>
      <c r="HS14" s="355"/>
      <c r="HT14" s="355"/>
      <c r="HU14" s="355"/>
      <c r="HV14" s="355"/>
      <c r="HW14" s="355"/>
      <c r="HX14" s="355"/>
      <c r="HY14" s="355"/>
      <c r="HZ14" s="355"/>
      <c r="IA14" s="355"/>
      <c r="IB14" s="355"/>
      <c r="IC14" s="355"/>
      <c r="ID14" s="355"/>
      <c r="IE14" s="355"/>
      <c r="IF14" s="355"/>
      <c r="IG14" s="355"/>
      <c r="IH14" s="355"/>
      <c r="II14" s="355"/>
      <c r="IJ14" s="355"/>
      <c r="IK14" s="355"/>
      <c r="IL14" s="355"/>
    </row>
    <row r="15" spans="1:246" ht="15.9" customHeight="1">
      <c r="A15" s="352"/>
      <c r="B15" s="344"/>
      <c r="C15" s="7" t="s">
        <v>10</v>
      </c>
      <c r="D15" s="8" t="s">
        <v>11</v>
      </c>
      <c r="E15" s="7">
        <v>20</v>
      </c>
      <c r="F15" s="8" t="s">
        <v>26</v>
      </c>
      <c r="G15" s="352"/>
      <c r="H15" s="352"/>
      <c r="I15" s="352"/>
      <c r="J15" s="352"/>
      <c r="K15" s="353"/>
      <c r="L15" s="354"/>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352"/>
      <c r="DG15" s="352"/>
      <c r="DH15" s="352"/>
      <c r="DI15" s="352"/>
      <c r="DJ15" s="352"/>
      <c r="DK15" s="352"/>
      <c r="DL15" s="352"/>
      <c r="DM15" s="352"/>
      <c r="DN15" s="352"/>
      <c r="DO15" s="352"/>
      <c r="DP15" s="352"/>
      <c r="DQ15" s="352"/>
      <c r="DR15" s="352"/>
      <c r="DS15" s="352"/>
      <c r="DT15" s="352"/>
      <c r="DU15" s="352"/>
      <c r="DV15" s="352"/>
      <c r="DW15" s="352"/>
      <c r="DX15" s="352"/>
      <c r="DY15" s="352"/>
      <c r="DZ15" s="352"/>
      <c r="EA15" s="352"/>
      <c r="EB15" s="352"/>
      <c r="EC15" s="352"/>
      <c r="ED15" s="352"/>
      <c r="EE15" s="352"/>
      <c r="EF15" s="352"/>
      <c r="EG15" s="352"/>
      <c r="EH15" s="352"/>
      <c r="EI15" s="352"/>
      <c r="EJ15" s="352"/>
      <c r="EK15" s="352"/>
      <c r="EL15" s="352"/>
      <c r="EM15" s="352"/>
      <c r="EN15" s="352"/>
      <c r="EO15" s="352"/>
      <c r="EP15" s="352"/>
      <c r="EQ15" s="352"/>
      <c r="ER15" s="352"/>
      <c r="ES15" s="352"/>
      <c r="ET15" s="352"/>
      <c r="EU15" s="352"/>
      <c r="EV15" s="352"/>
      <c r="EW15" s="352"/>
      <c r="EX15" s="352"/>
      <c r="EY15" s="352"/>
      <c r="EZ15" s="352"/>
      <c r="FA15" s="352"/>
      <c r="FB15" s="352"/>
      <c r="FC15" s="352"/>
      <c r="FD15" s="352"/>
      <c r="FE15" s="352"/>
      <c r="FF15" s="352"/>
      <c r="FG15" s="352"/>
      <c r="FH15" s="352"/>
      <c r="FI15" s="352"/>
      <c r="FJ15" s="352"/>
      <c r="FK15" s="352"/>
      <c r="FL15" s="352"/>
      <c r="FM15" s="352"/>
      <c r="FN15" s="352"/>
      <c r="FO15" s="352"/>
      <c r="FP15" s="352"/>
      <c r="FQ15" s="352"/>
      <c r="FR15" s="352"/>
      <c r="FS15" s="352"/>
      <c r="FT15" s="352"/>
      <c r="FU15" s="352"/>
      <c r="FV15" s="352"/>
      <c r="FW15" s="352"/>
      <c r="FX15" s="352"/>
      <c r="FY15" s="352"/>
      <c r="FZ15" s="352"/>
      <c r="GA15" s="352"/>
      <c r="GB15" s="352"/>
      <c r="GC15" s="352"/>
      <c r="GD15" s="352"/>
      <c r="GE15" s="352"/>
      <c r="GF15" s="352"/>
      <c r="GG15" s="352"/>
      <c r="GH15" s="352"/>
      <c r="GI15" s="352"/>
      <c r="GJ15" s="352"/>
      <c r="GK15" s="352"/>
      <c r="GL15" s="352"/>
      <c r="GM15" s="352"/>
      <c r="GN15" s="352"/>
      <c r="GO15" s="352"/>
      <c r="GP15" s="352"/>
      <c r="GQ15" s="352"/>
      <c r="GR15" s="352"/>
      <c r="GS15" s="352"/>
      <c r="GT15" s="352"/>
      <c r="GU15" s="352"/>
      <c r="GV15" s="352"/>
      <c r="GW15" s="352"/>
      <c r="GX15" s="352"/>
      <c r="GY15" s="352"/>
      <c r="GZ15" s="352"/>
      <c r="HA15" s="352"/>
      <c r="HB15" s="352"/>
      <c r="HC15" s="352"/>
      <c r="HD15" s="352"/>
      <c r="HE15" s="352"/>
      <c r="HF15" s="352"/>
      <c r="HG15" s="352"/>
      <c r="HH15" s="352"/>
      <c r="HI15" s="352"/>
      <c r="HJ15" s="352"/>
      <c r="HK15" s="352"/>
      <c r="HL15" s="352"/>
      <c r="HM15" s="352"/>
      <c r="HN15" s="352"/>
      <c r="HO15" s="352"/>
      <c r="HP15" s="352"/>
      <c r="HQ15" s="352"/>
      <c r="HR15" s="352"/>
      <c r="HS15" s="352"/>
      <c r="HT15" s="352"/>
      <c r="HU15" s="352"/>
      <c r="HV15" s="352"/>
      <c r="HW15" s="352"/>
      <c r="HX15" s="352"/>
      <c r="HY15" s="352"/>
      <c r="HZ15" s="352"/>
      <c r="IA15" s="352"/>
      <c r="IB15" s="352"/>
      <c r="IC15" s="352"/>
      <c r="ID15" s="352"/>
      <c r="IE15" s="352"/>
      <c r="IF15" s="352"/>
      <c r="IG15" s="352"/>
      <c r="IH15" s="352"/>
      <c r="II15" s="352"/>
      <c r="IJ15" s="352"/>
      <c r="IK15" s="352"/>
      <c r="IL15" s="352"/>
    </row>
    <row r="16" spans="1:246" s="358" customFormat="1" ht="8.1" customHeight="1">
      <c r="A16" s="355"/>
      <c r="B16" s="356"/>
      <c r="C16" s="357"/>
      <c r="D16" s="8"/>
      <c r="E16" s="357"/>
      <c r="F16" s="8"/>
      <c r="G16" s="355"/>
      <c r="H16" s="355"/>
      <c r="I16" s="355"/>
      <c r="J16" s="355"/>
      <c r="K16" s="353"/>
      <c r="L16" s="354"/>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5"/>
      <c r="BJ16" s="355"/>
      <c r="BK16" s="355"/>
      <c r="BL16" s="355"/>
      <c r="BM16" s="355"/>
      <c r="BN16" s="355"/>
      <c r="BO16" s="355"/>
      <c r="BP16" s="355"/>
      <c r="BQ16" s="355"/>
      <c r="BR16" s="355"/>
      <c r="BS16" s="355"/>
      <c r="BT16" s="355"/>
      <c r="BU16" s="355"/>
      <c r="BV16" s="355"/>
      <c r="BW16" s="355"/>
      <c r="BX16" s="355"/>
      <c r="BY16" s="355"/>
      <c r="BZ16" s="355"/>
      <c r="CA16" s="355"/>
      <c r="CB16" s="355"/>
      <c r="CC16" s="355"/>
      <c r="CD16" s="355"/>
      <c r="CE16" s="355"/>
      <c r="CF16" s="355"/>
      <c r="CG16" s="355"/>
      <c r="CH16" s="355"/>
      <c r="CI16" s="355"/>
      <c r="CJ16" s="355"/>
      <c r="CK16" s="355"/>
      <c r="CL16" s="355"/>
      <c r="CM16" s="355"/>
      <c r="CN16" s="355"/>
      <c r="CO16" s="355"/>
      <c r="CP16" s="355"/>
      <c r="CQ16" s="355"/>
      <c r="CR16" s="355"/>
      <c r="CS16" s="355"/>
      <c r="CT16" s="355"/>
      <c r="CU16" s="355"/>
      <c r="CV16" s="355"/>
      <c r="CW16" s="355"/>
      <c r="CX16" s="355"/>
      <c r="CY16" s="355"/>
      <c r="CZ16" s="355"/>
      <c r="DA16" s="355"/>
      <c r="DB16" s="355"/>
      <c r="DC16" s="355"/>
      <c r="DD16" s="355"/>
      <c r="DE16" s="355"/>
      <c r="DF16" s="355"/>
      <c r="DG16" s="355"/>
      <c r="DH16" s="355"/>
      <c r="DI16" s="355"/>
      <c r="DJ16" s="355"/>
      <c r="DK16" s="355"/>
      <c r="DL16" s="355"/>
      <c r="DM16" s="355"/>
      <c r="DN16" s="355"/>
      <c r="DO16" s="355"/>
      <c r="DP16" s="355"/>
      <c r="DQ16" s="355"/>
      <c r="DR16" s="355"/>
      <c r="DS16" s="355"/>
      <c r="DT16" s="355"/>
      <c r="DU16" s="355"/>
      <c r="DV16" s="355"/>
      <c r="DW16" s="355"/>
      <c r="DX16" s="355"/>
      <c r="DY16" s="355"/>
      <c r="DZ16" s="355"/>
      <c r="EA16" s="355"/>
      <c r="EB16" s="355"/>
      <c r="EC16" s="355"/>
      <c r="ED16" s="355"/>
      <c r="EE16" s="355"/>
      <c r="EF16" s="355"/>
      <c r="EG16" s="355"/>
      <c r="EH16" s="355"/>
      <c r="EI16" s="355"/>
      <c r="EJ16" s="355"/>
      <c r="EK16" s="355"/>
      <c r="EL16" s="355"/>
      <c r="EM16" s="355"/>
      <c r="EN16" s="355"/>
      <c r="EO16" s="355"/>
      <c r="EP16" s="355"/>
      <c r="EQ16" s="355"/>
      <c r="ER16" s="355"/>
      <c r="ES16" s="355"/>
      <c r="ET16" s="355"/>
      <c r="EU16" s="355"/>
      <c r="EV16" s="355"/>
      <c r="EW16" s="355"/>
      <c r="EX16" s="355"/>
      <c r="EY16" s="355"/>
      <c r="EZ16" s="355"/>
      <c r="FA16" s="355"/>
      <c r="FB16" s="355"/>
      <c r="FC16" s="355"/>
      <c r="FD16" s="355"/>
      <c r="FE16" s="355"/>
      <c r="FF16" s="355"/>
      <c r="FG16" s="355"/>
      <c r="FH16" s="355"/>
      <c r="FI16" s="355"/>
      <c r="FJ16" s="355"/>
      <c r="FK16" s="355"/>
      <c r="FL16" s="355"/>
      <c r="FM16" s="355"/>
      <c r="FN16" s="355"/>
      <c r="FO16" s="355"/>
      <c r="FP16" s="355"/>
      <c r="FQ16" s="355"/>
      <c r="FR16" s="355"/>
      <c r="FS16" s="355"/>
      <c r="FT16" s="355"/>
      <c r="FU16" s="355"/>
      <c r="FV16" s="355"/>
      <c r="FW16" s="355"/>
      <c r="FX16" s="355"/>
      <c r="FY16" s="355"/>
      <c r="FZ16" s="355"/>
      <c r="GA16" s="355"/>
      <c r="GB16" s="355"/>
      <c r="GC16" s="355"/>
      <c r="GD16" s="355"/>
      <c r="GE16" s="355"/>
      <c r="GF16" s="355"/>
      <c r="GG16" s="355"/>
      <c r="GH16" s="355"/>
      <c r="GI16" s="355"/>
      <c r="GJ16" s="355"/>
      <c r="GK16" s="355"/>
      <c r="GL16" s="355"/>
      <c r="GM16" s="355"/>
      <c r="GN16" s="355"/>
      <c r="GO16" s="355"/>
      <c r="GP16" s="355"/>
      <c r="GQ16" s="355"/>
      <c r="GR16" s="355"/>
      <c r="GS16" s="355"/>
      <c r="GT16" s="355"/>
      <c r="GU16" s="355"/>
      <c r="GV16" s="355"/>
      <c r="GW16" s="355"/>
      <c r="GX16" s="355"/>
      <c r="GY16" s="355"/>
      <c r="GZ16" s="355"/>
      <c r="HA16" s="355"/>
      <c r="HB16" s="355"/>
      <c r="HC16" s="355"/>
      <c r="HD16" s="355"/>
      <c r="HE16" s="355"/>
      <c r="HF16" s="355"/>
      <c r="HG16" s="355"/>
      <c r="HH16" s="355"/>
      <c r="HI16" s="355"/>
      <c r="HJ16" s="355"/>
      <c r="HK16" s="355"/>
      <c r="HL16" s="355"/>
      <c r="HM16" s="355"/>
      <c r="HN16" s="355"/>
      <c r="HO16" s="355"/>
      <c r="HP16" s="355"/>
      <c r="HQ16" s="355"/>
      <c r="HR16" s="355"/>
      <c r="HS16" s="355"/>
      <c r="HT16" s="355"/>
      <c r="HU16" s="355"/>
      <c r="HV16" s="355"/>
      <c r="HW16" s="355"/>
      <c r="HX16" s="355"/>
      <c r="HY16" s="355"/>
      <c r="HZ16" s="355"/>
      <c r="IA16" s="355"/>
      <c r="IB16" s="355"/>
      <c r="IC16" s="355"/>
      <c r="ID16" s="355"/>
      <c r="IE16" s="355"/>
      <c r="IF16" s="355"/>
      <c r="IG16" s="355"/>
      <c r="IH16" s="355"/>
      <c r="II16" s="355"/>
      <c r="IJ16" s="355"/>
      <c r="IK16" s="355"/>
      <c r="IL16" s="355"/>
    </row>
    <row r="17" spans="1:246" ht="15.9" customHeight="1">
      <c r="A17" s="352"/>
      <c r="B17" s="344"/>
      <c r="C17" s="7" t="s">
        <v>12</v>
      </c>
      <c r="D17" s="8" t="s">
        <v>13</v>
      </c>
      <c r="E17" s="7">
        <v>21</v>
      </c>
      <c r="F17" s="8" t="s">
        <v>29</v>
      </c>
      <c r="G17" s="352"/>
      <c r="H17" s="352"/>
      <c r="I17" s="352"/>
      <c r="J17" s="352"/>
      <c r="K17" s="353"/>
      <c r="L17" s="354"/>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2"/>
      <c r="DL17" s="352"/>
      <c r="DM17" s="352"/>
      <c r="DN17" s="352"/>
      <c r="DO17" s="352"/>
      <c r="DP17" s="352"/>
      <c r="DQ17" s="352"/>
      <c r="DR17" s="352"/>
      <c r="DS17" s="352"/>
      <c r="DT17" s="352"/>
      <c r="DU17" s="352"/>
      <c r="DV17" s="352"/>
      <c r="DW17" s="352"/>
      <c r="DX17" s="352"/>
      <c r="DY17" s="352"/>
      <c r="DZ17" s="352"/>
      <c r="EA17" s="352"/>
      <c r="EB17" s="352"/>
      <c r="EC17" s="352"/>
      <c r="ED17" s="352"/>
      <c r="EE17" s="352"/>
      <c r="EF17" s="352"/>
      <c r="EG17" s="352"/>
      <c r="EH17" s="352"/>
      <c r="EI17" s="352"/>
      <c r="EJ17" s="352"/>
      <c r="EK17" s="352"/>
      <c r="EL17" s="352"/>
      <c r="EM17" s="352"/>
      <c r="EN17" s="352"/>
      <c r="EO17" s="352"/>
      <c r="EP17" s="352"/>
      <c r="EQ17" s="352"/>
      <c r="ER17" s="352"/>
      <c r="ES17" s="352"/>
      <c r="ET17" s="352"/>
      <c r="EU17" s="352"/>
      <c r="EV17" s="352"/>
      <c r="EW17" s="352"/>
      <c r="EX17" s="352"/>
      <c r="EY17" s="352"/>
      <c r="EZ17" s="352"/>
      <c r="FA17" s="352"/>
      <c r="FB17" s="352"/>
      <c r="FC17" s="352"/>
      <c r="FD17" s="352"/>
      <c r="FE17" s="352"/>
      <c r="FF17" s="352"/>
      <c r="FG17" s="352"/>
      <c r="FH17" s="352"/>
      <c r="FI17" s="352"/>
      <c r="FJ17" s="352"/>
      <c r="FK17" s="352"/>
      <c r="FL17" s="352"/>
      <c r="FM17" s="352"/>
      <c r="FN17" s="352"/>
      <c r="FO17" s="352"/>
      <c r="FP17" s="352"/>
      <c r="FQ17" s="352"/>
      <c r="FR17" s="352"/>
      <c r="FS17" s="352"/>
      <c r="FT17" s="352"/>
      <c r="FU17" s="352"/>
      <c r="FV17" s="352"/>
      <c r="FW17" s="352"/>
      <c r="FX17" s="352"/>
      <c r="FY17" s="352"/>
      <c r="FZ17" s="352"/>
      <c r="GA17" s="352"/>
      <c r="GB17" s="352"/>
      <c r="GC17" s="352"/>
      <c r="GD17" s="352"/>
      <c r="GE17" s="352"/>
      <c r="GF17" s="352"/>
      <c r="GG17" s="352"/>
      <c r="GH17" s="352"/>
      <c r="GI17" s="352"/>
      <c r="GJ17" s="352"/>
      <c r="GK17" s="352"/>
      <c r="GL17" s="352"/>
      <c r="GM17" s="352"/>
      <c r="GN17" s="352"/>
      <c r="GO17" s="352"/>
      <c r="GP17" s="352"/>
      <c r="GQ17" s="352"/>
      <c r="GR17" s="352"/>
      <c r="GS17" s="352"/>
      <c r="GT17" s="352"/>
      <c r="GU17" s="352"/>
      <c r="GV17" s="352"/>
      <c r="GW17" s="352"/>
      <c r="GX17" s="352"/>
      <c r="GY17" s="352"/>
      <c r="GZ17" s="352"/>
      <c r="HA17" s="352"/>
      <c r="HB17" s="352"/>
      <c r="HC17" s="352"/>
      <c r="HD17" s="352"/>
      <c r="HE17" s="352"/>
      <c r="HF17" s="352"/>
      <c r="HG17" s="352"/>
      <c r="HH17" s="352"/>
      <c r="HI17" s="352"/>
      <c r="HJ17" s="352"/>
      <c r="HK17" s="352"/>
      <c r="HL17" s="352"/>
      <c r="HM17" s="352"/>
      <c r="HN17" s="352"/>
      <c r="HO17" s="352"/>
      <c r="HP17" s="352"/>
      <c r="HQ17" s="352"/>
      <c r="HR17" s="352"/>
      <c r="HS17" s="352"/>
      <c r="HT17" s="352"/>
      <c r="HU17" s="352"/>
      <c r="HV17" s="352"/>
      <c r="HW17" s="352"/>
      <c r="HX17" s="352"/>
      <c r="HY17" s="352"/>
      <c r="HZ17" s="352"/>
      <c r="IA17" s="352"/>
      <c r="IB17" s="352"/>
      <c r="IC17" s="352"/>
      <c r="ID17" s="352"/>
      <c r="IE17" s="352"/>
      <c r="IF17" s="352"/>
      <c r="IG17" s="352"/>
      <c r="IH17" s="352"/>
      <c r="II17" s="352"/>
      <c r="IJ17" s="352"/>
      <c r="IK17" s="352"/>
      <c r="IL17" s="352"/>
    </row>
    <row r="18" spans="1:246" s="358" customFormat="1" ht="8.1" customHeight="1">
      <c r="A18" s="355"/>
      <c r="B18" s="356"/>
      <c r="C18" s="357"/>
      <c r="D18" s="8"/>
      <c r="E18" s="357"/>
      <c r="F18" s="8"/>
      <c r="G18" s="355"/>
      <c r="H18" s="355"/>
      <c r="I18" s="355"/>
      <c r="J18" s="355"/>
      <c r="K18" s="353"/>
      <c r="L18" s="354"/>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5"/>
      <c r="CD18" s="355"/>
      <c r="CE18" s="355"/>
      <c r="CF18" s="355"/>
      <c r="CG18" s="355"/>
      <c r="CH18" s="355"/>
      <c r="CI18" s="355"/>
      <c r="CJ18" s="355"/>
      <c r="CK18" s="355"/>
      <c r="CL18" s="355"/>
      <c r="CM18" s="355"/>
      <c r="CN18" s="355"/>
      <c r="CO18" s="355"/>
      <c r="CP18" s="355"/>
      <c r="CQ18" s="355"/>
      <c r="CR18" s="355"/>
      <c r="CS18" s="355"/>
      <c r="CT18" s="355"/>
      <c r="CU18" s="355"/>
      <c r="CV18" s="355"/>
      <c r="CW18" s="355"/>
      <c r="CX18" s="355"/>
      <c r="CY18" s="355"/>
      <c r="CZ18" s="355"/>
      <c r="DA18" s="355"/>
      <c r="DB18" s="355"/>
      <c r="DC18" s="355"/>
      <c r="DD18" s="355"/>
      <c r="DE18" s="355"/>
      <c r="DF18" s="355"/>
      <c r="DG18" s="355"/>
      <c r="DH18" s="355"/>
      <c r="DI18" s="355"/>
      <c r="DJ18" s="355"/>
      <c r="DK18" s="355"/>
      <c r="DL18" s="355"/>
      <c r="DM18" s="355"/>
      <c r="DN18" s="355"/>
      <c r="DO18" s="355"/>
      <c r="DP18" s="355"/>
      <c r="DQ18" s="355"/>
      <c r="DR18" s="355"/>
      <c r="DS18" s="355"/>
      <c r="DT18" s="355"/>
      <c r="DU18" s="355"/>
      <c r="DV18" s="355"/>
      <c r="DW18" s="355"/>
      <c r="DX18" s="355"/>
      <c r="DY18" s="355"/>
      <c r="DZ18" s="355"/>
      <c r="EA18" s="355"/>
      <c r="EB18" s="355"/>
      <c r="EC18" s="355"/>
      <c r="ED18" s="355"/>
      <c r="EE18" s="355"/>
      <c r="EF18" s="355"/>
      <c r="EG18" s="355"/>
      <c r="EH18" s="355"/>
      <c r="EI18" s="355"/>
      <c r="EJ18" s="355"/>
      <c r="EK18" s="355"/>
      <c r="EL18" s="355"/>
      <c r="EM18" s="355"/>
      <c r="EN18" s="355"/>
      <c r="EO18" s="355"/>
      <c r="EP18" s="355"/>
      <c r="EQ18" s="355"/>
      <c r="ER18" s="355"/>
      <c r="ES18" s="355"/>
      <c r="ET18" s="355"/>
      <c r="EU18" s="355"/>
      <c r="EV18" s="355"/>
      <c r="EW18" s="355"/>
      <c r="EX18" s="355"/>
      <c r="EY18" s="355"/>
      <c r="EZ18" s="355"/>
      <c r="FA18" s="355"/>
      <c r="FB18" s="355"/>
      <c r="FC18" s="355"/>
      <c r="FD18" s="355"/>
      <c r="FE18" s="355"/>
      <c r="FF18" s="355"/>
      <c r="FG18" s="355"/>
      <c r="FH18" s="355"/>
      <c r="FI18" s="355"/>
      <c r="FJ18" s="355"/>
      <c r="FK18" s="355"/>
      <c r="FL18" s="355"/>
      <c r="FM18" s="355"/>
      <c r="FN18" s="355"/>
      <c r="FO18" s="355"/>
      <c r="FP18" s="355"/>
      <c r="FQ18" s="355"/>
      <c r="FR18" s="355"/>
      <c r="FS18" s="355"/>
      <c r="FT18" s="355"/>
      <c r="FU18" s="355"/>
      <c r="FV18" s="355"/>
      <c r="FW18" s="355"/>
      <c r="FX18" s="355"/>
      <c r="FY18" s="355"/>
      <c r="FZ18" s="355"/>
      <c r="GA18" s="355"/>
      <c r="GB18" s="355"/>
      <c r="GC18" s="355"/>
      <c r="GD18" s="355"/>
      <c r="GE18" s="355"/>
      <c r="GF18" s="355"/>
      <c r="GG18" s="355"/>
      <c r="GH18" s="355"/>
      <c r="GI18" s="355"/>
      <c r="GJ18" s="355"/>
      <c r="GK18" s="355"/>
      <c r="GL18" s="355"/>
      <c r="GM18" s="355"/>
      <c r="GN18" s="355"/>
      <c r="GO18" s="355"/>
      <c r="GP18" s="355"/>
      <c r="GQ18" s="355"/>
      <c r="GR18" s="355"/>
      <c r="GS18" s="355"/>
      <c r="GT18" s="355"/>
      <c r="GU18" s="355"/>
      <c r="GV18" s="355"/>
      <c r="GW18" s="355"/>
      <c r="GX18" s="355"/>
      <c r="GY18" s="355"/>
      <c r="GZ18" s="355"/>
      <c r="HA18" s="355"/>
      <c r="HB18" s="355"/>
      <c r="HC18" s="355"/>
      <c r="HD18" s="355"/>
      <c r="HE18" s="355"/>
      <c r="HF18" s="355"/>
      <c r="HG18" s="355"/>
      <c r="HH18" s="355"/>
      <c r="HI18" s="355"/>
      <c r="HJ18" s="355"/>
      <c r="HK18" s="355"/>
      <c r="HL18" s="355"/>
      <c r="HM18" s="355"/>
      <c r="HN18" s="355"/>
      <c r="HO18" s="355"/>
      <c r="HP18" s="355"/>
      <c r="HQ18" s="355"/>
      <c r="HR18" s="355"/>
      <c r="HS18" s="355"/>
      <c r="HT18" s="355"/>
      <c r="HU18" s="355"/>
      <c r="HV18" s="355"/>
      <c r="HW18" s="355"/>
      <c r="HX18" s="355"/>
      <c r="HY18" s="355"/>
      <c r="HZ18" s="355"/>
      <c r="IA18" s="355"/>
      <c r="IB18" s="355"/>
      <c r="IC18" s="355"/>
      <c r="ID18" s="355"/>
      <c r="IE18" s="355"/>
      <c r="IF18" s="355"/>
      <c r="IG18" s="355"/>
      <c r="IH18" s="355"/>
      <c r="II18" s="355"/>
      <c r="IJ18" s="355"/>
      <c r="IK18" s="355"/>
      <c r="IL18" s="355"/>
    </row>
    <row r="19" spans="1:246" ht="15.9" customHeight="1">
      <c r="A19" s="352"/>
      <c r="B19" s="344"/>
      <c r="C19" s="7" t="s">
        <v>15</v>
      </c>
      <c r="D19" s="8" t="s">
        <v>16</v>
      </c>
      <c r="E19" s="7">
        <v>22</v>
      </c>
      <c r="F19" s="8" t="s">
        <v>32</v>
      </c>
      <c r="G19" s="352"/>
      <c r="H19" s="352"/>
      <c r="I19" s="352"/>
      <c r="J19" s="352"/>
      <c r="K19" s="353"/>
      <c r="L19" s="354"/>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2"/>
      <c r="DL19" s="352"/>
      <c r="DM19" s="352"/>
      <c r="DN19" s="352"/>
      <c r="DO19" s="352"/>
      <c r="DP19" s="352"/>
      <c r="DQ19" s="352"/>
      <c r="DR19" s="352"/>
      <c r="DS19" s="352"/>
      <c r="DT19" s="352"/>
      <c r="DU19" s="352"/>
      <c r="DV19" s="352"/>
      <c r="DW19" s="352"/>
      <c r="DX19" s="352"/>
      <c r="DY19" s="352"/>
      <c r="DZ19" s="352"/>
      <c r="EA19" s="352"/>
      <c r="EB19" s="352"/>
      <c r="EC19" s="352"/>
      <c r="ED19" s="352"/>
      <c r="EE19" s="352"/>
      <c r="EF19" s="352"/>
      <c r="EG19" s="352"/>
      <c r="EH19" s="352"/>
      <c r="EI19" s="352"/>
      <c r="EJ19" s="352"/>
      <c r="EK19" s="352"/>
      <c r="EL19" s="352"/>
      <c r="EM19" s="352"/>
      <c r="EN19" s="352"/>
      <c r="EO19" s="352"/>
      <c r="EP19" s="352"/>
      <c r="EQ19" s="352"/>
      <c r="ER19" s="352"/>
      <c r="ES19" s="352"/>
      <c r="ET19" s="352"/>
      <c r="EU19" s="352"/>
      <c r="EV19" s="352"/>
      <c r="EW19" s="352"/>
      <c r="EX19" s="352"/>
      <c r="EY19" s="352"/>
      <c r="EZ19" s="352"/>
      <c r="FA19" s="352"/>
      <c r="FB19" s="352"/>
      <c r="FC19" s="352"/>
      <c r="FD19" s="352"/>
      <c r="FE19" s="352"/>
      <c r="FF19" s="352"/>
      <c r="FG19" s="352"/>
      <c r="FH19" s="352"/>
      <c r="FI19" s="352"/>
      <c r="FJ19" s="352"/>
      <c r="FK19" s="352"/>
      <c r="FL19" s="352"/>
      <c r="FM19" s="352"/>
      <c r="FN19" s="352"/>
      <c r="FO19" s="352"/>
      <c r="FP19" s="352"/>
      <c r="FQ19" s="352"/>
      <c r="FR19" s="352"/>
      <c r="FS19" s="352"/>
      <c r="FT19" s="352"/>
      <c r="FU19" s="352"/>
      <c r="FV19" s="352"/>
      <c r="FW19" s="352"/>
      <c r="FX19" s="352"/>
      <c r="FY19" s="352"/>
      <c r="FZ19" s="352"/>
      <c r="GA19" s="352"/>
      <c r="GB19" s="352"/>
      <c r="GC19" s="352"/>
      <c r="GD19" s="352"/>
      <c r="GE19" s="352"/>
      <c r="GF19" s="352"/>
      <c r="GG19" s="352"/>
      <c r="GH19" s="352"/>
      <c r="GI19" s="352"/>
      <c r="GJ19" s="352"/>
      <c r="GK19" s="352"/>
      <c r="GL19" s="352"/>
      <c r="GM19" s="352"/>
      <c r="GN19" s="352"/>
      <c r="GO19" s="352"/>
      <c r="GP19" s="352"/>
      <c r="GQ19" s="352"/>
      <c r="GR19" s="352"/>
      <c r="GS19" s="352"/>
      <c r="GT19" s="352"/>
      <c r="GU19" s="352"/>
      <c r="GV19" s="352"/>
      <c r="GW19" s="352"/>
      <c r="GX19" s="352"/>
      <c r="GY19" s="352"/>
      <c r="GZ19" s="352"/>
      <c r="HA19" s="352"/>
      <c r="HB19" s="352"/>
      <c r="HC19" s="352"/>
      <c r="HD19" s="352"/>
      <c r="HE19" s="352"/>
      <c r="HF19" s="352"/>
      <c r="HG19" s="352"/>
      <c r="HH19" s="352"/>
      <c r="HI19" s="352"/>
      <c r="HJ19" s="352"/>
      <c r="HK19" s="352"/>
      <c r="HL19" s="352"/>
      <c r="HM19" s="352"/>
      <c r="HN19" s="352"/>
      <c r="HO19" s="352"/>
      <c r="HP19" s="352"/>
      <c r="HQ19" s="352"/>
      <c r="HR19" s="352"/>
      <c r="HS19" s="352"/>
      <c r="HT19" s="352"/>
      <c r="HU19" s="352"/>
      <c r="HV19" s="352"/>
      <c r="HW19" s="352"/>
      <c r="HX19" s="352"/>
      <c r="HY19" s="352"/>
      <c r="HZ19" s="352"/>
      <c r="IA19" s="352"/>
      <c r="IB19" s="352"/>
      <c r="IC19" s="352"/>
      <c r="ID19" s="352"/>
      <c r="IE19" s="352"/>
      <c r="IF19" s="352"/>
      <c r="IG19" s="352"/>
      <c r="IH19" s="352"/>
      <c r="II19" s="352"/>
      <c r="IJ19" s="352"/>
      <c r="IK19" s="352"/>
      <c r="IL19" s="352"/>
    </row>
    <row r="20" spans="1:246" s="358" customFormat="1" ht="7.05" customHeight="1">
      <c r="A20" s="355"/>
      <c r="B20" s="356"/>
      <c r="C20" s="12"/>
      <c r="D20" s="8"/>
      <c r="F20" s="8"/>
      <c r="G20" s="355"/>
      <c r="H20" s="355"/>
      <c r="I20" s="355"/>
      <c r="J20" s="355"/>
      <c r="K20" s="353"/>
      <c r="L20" s="354"/>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c r="CC20" s="355"/>
      <c r="CD20" s="355"/>
      <c r="CE20" s="355"/>
      <c r="CF20" s="355"/>
      <c r="CG20" s="355"/>
      <c r="CH20" s="355"/>
      <c r="CI20" s="355"/>
      <c r="CJ20" s="355"/>
      <c r="CK20" s="355"/>
      <c r="CL20" s="355"/>
      <c r="CM20" s="355"/>
      <c r="CN20" s="355"/>
      <c r="CO20" s="355"/>
      <c r="CP20" s="355"/>
      <c r="CQ20" s="355"/>
      <c r="CR20" s="355"/>
      <c r="CS20" s="355"/>
      <c r="CT20" s="355"/>
      <c r="CU20" s="355"/>
      <c r="CV20" s="355"/>
      <c r="CW20" s="355"/>
      <c r="CX20" s="355"/>
      <c r="CY20" s="355"/>
      <c r="CZ20" s="355"/>
      <c r="DA20" s="355"/>
      <c r="DB20" s="355"/>
      <c r="DC20" s="355"/>
      <c r="DD20" s="355"/>
      <c r="DE20" s="355"/>
      <c r="DF20" s="355"/>
      <c r="DG20" s="355"/>
      <c r="DH20" s="355"/>
      <c r="DI20" s="355"/>
      <c r="DJ20" s="355"/>
      <c r="DK20" s="355"/>
      <c r="DL20" s="355"/>
      <c r="DM20" s="355"/>
      <c r="DN20" s="355"/>
      <c r="DO20" s="355"/>
      <c r="DP20" s="355"/>
      <c r="DQ20" s="355"/>
      <c r="DR20" s="355"/>
      <c r="DS20" s="355"/>
      <c r="DT20" s="355"/>
      <c r="DU20" s="355"/>
      <c r="DV20" s="355"/>
      <c r="DW20" s="355"/>
      <c r="DX20" s="355"/>
      <c r="DY20" s="355"/>
      <c r="DZ20" s="355"/>
      <c r="EA20" s="355"/>
      <c r="EB20" s="355"/>
      <c r="EC20" s="355"/>
      <c r="ED20" s="355"/>
      <c r="EE20" s="355"/>
      <c r="EF20" s="355"/>
      <c r="EG20" s="355"/>
      <c r="EH20" s="355"/>
      <c r="EI20" s="355"/>
      <c r="EJ20" s="355"/>
      <c r="EK20" s="355"/>
      <c r="EL20" s="355"/>
      <c r="EM20" s="355"/>
      <c r="EN20" s="355"/>
      <c r="EO20" s="355"/>
      <c r="EP20" s="355"/>
      <c r="EQ20" s="355"/>
      <c r="ER20" s="355"/>
      <c r="ES20" s="355"/>
      <c r="ET20" s="355"/>
      <c r="EU20" s="355"/>
      <c r="EV20" s="355"/>
      <c r="EW20" s="355"/>
      <c r="EX20" s="355"/>
      <c r="EY20" s="355"/>
      <c r="EZ20" s="355"/>
      <c r="FA20" s="355"/>
      <c r="FB20" s="355"/>
      <c r="FC20" s="355"/>
      <c r="FD20" s="355"/>
      <c r="FE20" s="355"/>
      <c r="FF20" s="355"/>
      <c r="FG20" s="355"/>
      <c r="FH20" s="355"/>
      <c r="FI20" s="355"/>
      <c r="FJ20" s="355"/>
      <c r="FK20" s="355"/>
      <c r="FL20" s="355"/>
      <c r="FM20" s="355"/>
      <c r="FN20" s="355"/>
      <c r="FO20" s="355"/>
      <c r="FP20" s="355"/>
      <c r="FQ20" s="355"/>
      <c r="FR20" s="355"/>
      <c r="FS20" s="355"/>
      <c r="FT20" s="355"/>
      <c r="FU20" s="355"/>
      <c r="FV20" s="355"/>
      <c r="FW20" s="355"/>
      <c r="FX20" s="355"/>
      <c r="FY20" s="355"/>
      <c r="FZ20" s="355"/>
      <c r="GA20" s="355"/>
      <c r="GB20" s="355"/>
      <c r="GC20" s="355"/>
      <c r="GD20" s="355"/>
      <c r="GE20" s="355"/>
      <c r="GF20" s="355"/>
      <c r="GG20" s="355"/>
      <c r="GH20" s="355"/>
      <c r="GI20" s="355"/>
      <c r="GJ20" s="355"/>
      <c r="GK20" s="355"/>
      <c r="GL20" s="355"/>
      <c r="GM20" s="355"/>
      <c r="GN20" s="355"/>
      <c r="GO20" s="355"/>
      <c r="GP20" s="355"/>
      <c r="GQ20" s="355"/>
      <c r="GR20" s="355"/>
      <c r="GS20" s="355"/>
      <c r="GT20" s="355"/>
      <c r="GU20" s="355"/>
      <c r="GV20" s="355"/>
      <c r="GW20" s="355"/>
      <c r="GX20" s="355"/>
      <c r="GY20" s="355"/>
      <c r="GZ20" s="355"/>
      <c r="HA20" s="355"/>
      <c r="HB20" s="355"/>
      <c r="HC20" s="355"/>
      <c r="HD20" s="355"/>
      <c r="HE20" s="355"/>
      <c r="HF20" s="355"/>
      <c r="HG20" s="355"/>
      <c r="HH20" s="355"/>
      <c r="HI20" s="355"/>
      <c r="HJ20" s="355"/>
      <c r="HK20" s="355"/>
      <c r="HL20" s="355"/>
      <c r="HM20" s="355"/>
      <c r="HN20" s="355"/>
      <c r="HO20" s="355"/>
      <c r="HP20" s="355"/>
      <c r="HQ20" s="355"/>
      <c r="HR20" s="355"/>
      <c r="HS20" s="355"/>
      <c r="HT20" s="355"/>
      <c r="HU20" s="355"/>
      <c r="HV20" s="355"/>
      <c r="HW20" s="355"/>
      <c r="HX20" s="355"/>
      <c r="HY20" s="355"/>
      <c r="HZ20" s="355"/>
      <c r="IA20" s="355"/>
      <c r="IB20" s="355"/>
      <c r="IC20" s="355"/>
      <c r="ID20" s="355"/>
      <c r="IE20" s="355"/>
      <c r="IF20" s="355"/>
      <c r="IG20" s="355"/>
      <c r="IH20" s="355"/>
      <c r="II20" s="355"/>
      <c r="IJ20" s="355"/>
      <c r="IK20" s="355"/>
      <c r="IL20" s="355"/>
    </row>
    <row r="21" spans="1:246" ht="17.399999999999999">
      <c r="A21" s="352"/>
      <c r="B21" s="344"/>
      <c r="C21" s="7" t="s">
        <v>18</v>
      </c>
      <c r="D21" s="8" t="s">
        <v>19</v>
      </c>
      <c r="E21" s="7">
        <v>23</v>
      </c>
      <c r="F21" s="8" t="s">
        <v>35</v>
      </c>
      <c r="G21" s="352"/>
      <c r="H21" s="352"/>
      <c r="I21" s="352"/>
      <c r="J21" s="352"/>
      <c r="K21" s="353"/>
      <c r="L21" s="354"/>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2"/>
      <c r="DL21" s="352"/>
      <c r="DM21" s="352"/>
      <c r="DN21" s="352"/>
      <c r="DO21" s="352"/>
      <c r="DP21" s="352"/>
      <c r="DQ21" s="352"/>
      <c r="DR21" s="352"/>
      <c r="DS21" s="352"/>
      <c r="DT21" s="352"/>
      <c r="DU21" s="352"/>
      <c r="DV21" s="352"/>
      <c r="DW21" s="352"/>
      <c r="DX21" s="352"/>
      <c r="DY21" s="352"/>
      <c r="DZ21" s="352"/>
      <c r="EA21" s="352"/>
      <c r="EB21" s="352"/>
      <c r="EC21" s="352"/>
      <c r="ED21" s="352"/>
      <c r="EE21" s="352"/>
      <c r="EF21" s="352"/>
      <c r="EG21" s="352"/>
      <c r="EH21" s="352"/>
      <c r="EI21" s="352"/>
      <c r="EJ21" s="352"/>
      <c r="EK21" s="352"/>
      <c r="EL21" s="352"/>
      <c r="EM21" s="352"/>
      <c r="EN21" s="352"/>
      <c r="EO21" s="352"/>
      <c r="EP21" s="352"/>
      <c r="EQ21" s="352"/>
      <c r="ER21" s="352"/>
      <c r="ES21" s="352"/>
      <c r="ET21" s="352"/>
      <c r="EU21" s="352"/>
      <c r="EV21" s="352"/>
      <c r="EW21" s="352"/>
      <c r="EX21" s="352"/>
      <c r="EY21" s="352"/>
      <c r="EZ21" s="352"/>
      <c r="FA21" s="352"/>
      <c r="FB21" s="352"/>
      <c r="FC21" s="352"/>
      <c r="FD21" s="352"/>
      <c r="FE21" s="352"/>
      <c r="FF21" s="352"/>
      <c r="FG21" s="352"/>
      <c r="FH21" s="352"/>
      <c r="FI21" s="352"/>
      <c r="FJ21" s="352"/>
      <c r="FK21" s="352"/>
      <c r="FL21" s="352"/>
      <c r="FM21" s="352"/>
      <c r="FN21" s="352"/>
      <c r="FO21" s="352"/>
      <c r="FP21" s="352"/>
      <c r="FQ21" s="352"/>
      <c r="FR21" s="352"/>
      <c r="FS21" s="352"/>
      <c r="FT21" s="352"/>
      <c r="FU21" s="352"/>
      <c r="FV21" s="352"/>
      <c r="FW21" s="352"/>
      <c r="FX21" s="352"/>
      <c r="FY21" s="352"/>
      <c r="FZ21" s="352"/>
      <c r="GA21" s="352"/>
      <c r="GB21" s="352"/>
      <c r="GC21" s="352"/>
      <c r="GD21" s="352"/>
      <c r="GE21" s="352"/>
      <c r="GF21" s="352"/>
      <c r="GG21" s="352"/>
      <c r="GH21" s="352"/>
      <c r="GI21" s="352"/>
      <c r="GJ21" s="352"/>
      <c r="GK21" s="352"/>
      <c r="GL21" s="352"/>
      <c r="GM21" s="352"/>
      <c r="GN21" s="352"/>
      <c r="GO21" s="352"/>
      <c r="GP21" s="352"/>
      <c r="GQ21" s="352"/>
      <c r="GR21" s="352"/>
      <c r="GS21" s="352"/>
      <c r="GT21" s="352"/>
      <c r="GU21" s="352"/>
      <c r="GV21" s="352"/>
      <c r="GW21" s="352"/>
      <c r="GX21" s="352"/>
      <c r="GY21" s="352"/>
      <c r="GZ21" s="352"/>
      <c r="HA21" s="352"/>
      <c r="HB21" s="352"/>
      <c r="HC21" s="352"/>
      <c r="HD21" s="352"/>
      <c r="HE21" s="352"/>
      <c r="HF21" s="352"/>
      <c r="HG21" s="352"/>
      <c r="HH21" s="352"/>
      <c r="HI21" s="352"/>
      <c r="HJ21" s="352"/>
      <c r="HK21" s="352"/>
      <c r="HL21" s="352"/>
      <c r="HM21" s="352"/>
      <c r="HN21" s="352"/>
      <c r="HO21" s="352"/>
      <c r="HP21" s="352"/>
      <c r="HQ21" s="352"/>
      <c r="HR21" s="352"/>
      <c r="HS21" s="352"/>
      <c r="HT21" s="352"/>
      <c r="HU21" s="352"/>
      <c r="HV21" s="352"/>
      <c r="HW21" s="352"/>
      <c r="HX21" s="352"/>
      <c r="HY21" s="352"/>
      <c r="HZ21" s="352"/>
      <c r="IA21" s="352"/>
      <c r="IB21" s="352"/>
      <c r="IC21" s="352"/>
      <c r="ID21" s="352"/>
      <c r="IE21" s="352"/>
      <c r="IF21" s="352"/>
      <c r="IG21" s="352"/>
      <c r="IH21" s="352"/>
      <c r="II21" s="352"/>
      <c r="IJ21" s="352"/>
      <c r="IK21" s="352"/>
      <c r="IL21" s="352"/>
    </row>
    <row r="22" spans="1:246" s="358" customFormat="1" ht="7.5" customHeight="1">
      <c r="A22" s="355"/>
      <c r="B22" s="359"/>
      <c r="C22" s="357"/>
      <c r="D22" s="8"/>
      <c r="E22" s="357"/>
      <c r="F22" s="8"/>
      <c r="G22" s="355"/>
      <c r="H22" s="355"/>
      <c r="I22" s="355"/>
      <c r="J22" s="355"/>
      <c r="K22" s="353"/>
      <c r="L22" s="354"/>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X22" s="355"/>
      <c r="FY22" s="355"/>
      <c r="FZ22" s="355"/>
      <c r="GA22" s="355"/>
      <c r="GB22" s="355"/>
      <c r="GC22" s="355"/>
      <c r="GD22" s="355"/>
      <c r="GE22" s="355"/>
      <c r="GF22" s="355"/>
      <c r="GG22" s="355"/>
      <c r="GH22" s="355"/>
      <c r="GI22" s="355"/>
      <c r="GJ22" s="355"/>
      <c r="GK22" s="355"/>
      <c r="GL22" s="355"/>
      <c r="GM22" s="355"/>
      <c r="GN22" s="355"/>
      <c r="GO22" s="355"/>
      <c r="GP22" s="355"/>
      <c r="GQ22" s="355"/>
      <c r="GR22" s="355"/>
      <c r="GS22" s="355"/>
      <c r="GT22" s="355"/>
      <c r="GU22" s="355"/>
      <c r="GV22" s="355"/>
      <c r="GW22" s="355"/>
      <c r="GX22" s="355"/>
      <c r="GY22" s="355"/>
      <c r="GZ22" s="355"/>
      <c r="HA22" s="355"/>
      <c r="HB22" s="355"/>
      <c r="HC22" s="355"/>
      <c r="HD22" s="355"/>
      <c r="HE22" s="355"/>
      <c r="HF22" s="355"/>
      <c r="HG22" s="355"/>
      <c r="HH22" s="355"/>
      <c r="HI22" s="355"/>
      <c r="HJ22" s="355"/>
      <c r="HK22" s="355"/>
      <c r="HL22" s="355"/>
      <c r="HM22" s="355"/>
      <c r="HN22" s="355"/>
      <c r="HO22" s="355"/>
      <c r="HP22" s="355"/>
      <c r="HQ22" s="355"/>
      <c r="HR22" s="355"/>
      <c r="HS22" s="355"/>
      <c r="HT22" s="355"/>
      <c r="HU22" s="355"/>
      <c r="HV22" s="355"/>
      <c r="HW22" s="355"/>
      <c r="HX22" s="355"/>
      <c r="HY22" s="355"/>
      <c r="HZ22" s="355"/>
      <c r="IA22" s="355"/>
      <c r="IB22" s="355"/>
      <c r="IC22" s="355"/>
      <c r="ID22" s="355"/>
      <c r="IE22" s="355"/>
      <c r="IF22" s="355"/>
      <c r="IG22" s="355"/>
      <c r="IH22" s="355"/>
      <c r="II22" s="355"/>
      <c r="IJ22" s="355"/>
      <c r="IK22" s="355"/>
      <c r="IL22" s="355"/>
    </row>
    <row r="23" spans="1:246" ht="15.6">
      <c r="A23" s="352"/>
      <c r="B23" s="360"/>
      <c r="C23" s="7" t="s">
        <v>21</v>
      </c>
      <c r="D23" s="8" t="s">
        <v>22</v>
      </c>
      <c r="E23" s="7">
        <v>24</v>
      </c>
      <c r="F23" s="8" t="s">
        <v>38</v>
      </c>
      <c r="G23" s="352"/>
      <c r="H23" s="352"/>
      <c r="I23" s="352"/>
      <c r="J23" s="352"/>
      <c r="K23" s="353"/>
      <c r="L23" s="354"/>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2"/>
      <c r="DL23" s="352"/>
      <c r="DM23" s="352"/>
      <c r="DN23" s="352"/>
      <c r="DO23" s="352"/>
      <c r="DP23" s="352"/>
      <c r="DQ23" s="352"/>
      <c r="DR23" s="352"/>
      <c r="DS23" s="352"/>
      <c r="DT23" s="352"/>
      <c r="DU23" s="352"/>
      <c r="DV23" s="352"/>
      <c r="DW23" s="352"/>
      <c r="DX23" s="352"/>
      <c r="DY23" s="352"/>
      <c r="DZ23" s="352"/>
      <c r="EA23" s="352"/>
      <c r="EB23" s="352"/>
      <c r="EC23" s="352"/>
      <c r="ED23" s="352"/>
      <c r="EE23" s="352"/>
      <c r="EF23" s="352"/>
      <c r="EG23" s="352"/>
      <c r="EH23" s="352"/>
      <c r="EI23" s="352"/>
      <c r="EJ23" s="352"/>
      <c r="EK23" s="352"/>
      <c r="EL23" s="352"/>
      <c r="EM23" s="352"/>
      <c r="EN23" s="352"/>
      <c r="EO23" s="352"/>
      <c r="EP23" s="352"/>
      <c r="EQ23" s="352"/>
      <c r="ER23" s="352"/>
      <c r="ES23" s="352"/>
      <c r="ET23" s="352"/>
      <c r="EU23" s="352"/>
      <c r="EV23" s="352"/>
      <c r="EW23" s="352"/>
      <c r="EX23" s="352"/>
      <c r="EY23" s="352"/>
      <c r="EZ23" s="352"/>
      <c r="FA23" s="352"/>
      <c r="FB23" s="352"/>
      <c r="FC23" s="352"/>
      <c r="FD23" s="352"/>
      <c r="FE23" s="352"/>
      <c r="FF23" s="352"/>
      <c r="FG23" s="352"/>
      <c r="FH23" s="352"/>
      <c r="FI23" s="352"/>
      <c r="FJ23" s="352"/>
      <c r="FK23" s="352"/>
      <c r="FL23" s="352"/>
      <c r="FM23" s="352"/>
      <c r="FN23" s="352"/>
      <c r="FO23" s="352"/>
      <c r="FP23" s="352"/>
      <c r="FQ23" s="352"/>
      <c r="FR23" s="352"/>
      <c r="FS23" s="352"/>
      <c r="FT23" s="352"/>
      <c r="FU23" s="352"/>
      <c r="FV23" s="352"/>
      <c r="FW23" s="352"/>
      <c r="FX23" s="352"/>
      <c r="FY23" s="352"/>
      <c r="FZ23" s="352"/>
      <c r="GA23" s="352"/>
      <c r="GB23" s="352"/>
      <c r="GC23" s="352"/>
      <c r="GD23" s="352"/>
      <c r="GE23" s="352"/>
      <c r="GF23" s="352"/>
      <c r="GG23" s="352"/>
      <c r="GH23" s="352"/>
      <c r="GI23" s="352"/>
      <c r="GJ23" s="352"/>
      <c r="GK23" s="352"/>
      <c r="GL23" s="352"/>
      <c r="GM23" s="352"/>
      <c r="GN23" s="352"/>
      <c r="GO23" s="352"/>
      <c r="GP23" s="352"/>
      <c r="GQ23" s="352"/>
      <c r="GR23" s="352"/>
      <c r="GS23" s="352"/>
      <c r="GT23" s="352"/>
      <c r="GU23" s="352"/>
      <c r="GV23" s="352"/>
      <c r="GW23" s="352"/>
      <c r="GX23" s="352"/>
      <c r="GY23" s="352"/>
      <c r="GZ23" s="352"/>
      <c r="HA23" s="352"/>
      <c r="HB23" s="352"/>
      <c r="HC23" s="352"/>
      <c r="HD23" s="352"/>
      <c r="HE23" s="352"/>
      <c r="HF23" s="352"/>
      <c r="HG23" s="352"/>
      <c r="HH23" s="352"/>
      <c r="HI23" s="352"/>
      <c r="HJ23" s="352"/>
      <c r="HK23" s="352"/>
      <c r="HL23" s="352"/>
      <c r="HM23" s="352"/>
      <c r="HN23" s="352"/>
      <c r="HO23" s="352"/>
      <c r="HP23" s="352"/>
      <c r="HQ23" s="352"/>
      <c r="HR23" s="352"/>
      <c r="HS23" s="352"/>
      <c r="HT23" s="352"/>
      <c r="HU23" s="352"/>
      <c r="HV23" s="352"/>
      <c r="HW23" s="352"/>
      <c r="HX23" s="352"/>
      <c r="HY23" s="352"/>
      <c r="HZ23" s="352"/>
      <c r="IA23" s="352"/>
      <c r="IB23" s="352"/>
      <c r="IC23" s="352"/>
      <c r="ID23" s="352"/>
      <c r="IE23" s="352"/>
      <c r="IF23" s="352"/>
      <c r="IG23" s="352"/>
      <c r="IH23" s="352"/>
      <c r="II23" s="352"/>
      <c r="IJ23" s="352"/>
      <c r="IK23" s="352"/>
      <c r="IL23" s="352"/>
    </row>
    <row r="24" spans="1:246" s="358" customFormat="1" ht="7.95" customHeight="1">
      <c r="A24" s="355"/>
      <c r="B24" s="359"/>
      <c r="C24" s="357"/>
      <c r="D24" s="8"/>
      <c r="E24" s="357"/>
      <c r="F24" s="8"/>
      <c r="G24" s="355"/>
      <c r="H24" s="355"/>
      <c r="I24" s="355"/>
      <c r="J24" s="355"/>
      <c r="K24" s="353"/>
      <c r="L24" s="354"/>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c r="CC24" s="355"/>
      <c r="CD24" s="355"/>
      <c r="CE24" s="355"/>
      <c r="CF24" s="355"/>
      <c r="CG24" s="355"/>
      <c r="CH24" s="355"/>
      <c r="CI24" s="355"/>
      <c r="CJ24" s="355"/>
      <c r="CK24" s="355"/>
      <c r="CL24" s="355"/>
      <c r="CM24" s="355"/>
      <c r="CN24" s="355"/>
      <c r="CO24" s="355"/>
      <c r="CP24" s="355"/>
      <c r="CQ24" s="355"/>
      <c r="CR24" s="355"/>
      <c r="CS24" s="355"/>
      <c r="CT24" s="355"/>
      <c r="CU24" s="355"/>
      <c r="CV24" s="355"/>
      <c r="CW24" s="355"/>
      <c r="CX24" s="355"/>
      <c r="CY24" s="355"/>
      <c r="CZ24" s="355"/>
      <c r="DA24" s="355"/>
      <c r="DB24" s="355"/>
      <c r="DC24" s="355"/>
      <c r="DD24" s="355"/>
      <c r="DE24" s="355"/>
      <c r="DF24" s="355"/>
      <c r="DG24" s="355"/>
      <c r="DH24" s="355"/>
      <c r="DI24" s="355"/>
      <c r="DJ24" s="355"/>
      <c r="DK24" s="355"/>
      <c r="DL24" s="355"/>
      <c r="DM24" s="355"/>
      <c r="DN24" s="355"/>
      <c r="DO24" s="355"/>
      <c r="DP24" s="355"/>
      <c r="DQ24" s="355"/>
      <c r="DR24" s="355"/>
      <c r="DS24" s="355"/>
      <c r="DT24" s="355"/>
      <c r="DU24" s="355"/>
      <c r="DV24" s="355"/>
      <c r="DW24" s="355"/>
      <c r="DX24" s="355"/>
      <c r="DY24" s="355"/>
      <c r="DZ24" s="355"/>
      <c r="EA24" s="355"/>
      <c r="EB24" s="355"/>
      <c r="EC24" s="355"/>
      <c r="ED24" s="355"/>
      <c r="EE24" s="355"/>
      <c r="EF24" s="355"/>
      <c r="EG24" s="355"/>
      <c r="EH24" s="355"/>
      <c r="EI24" s="355"/>
      <c r="EJ24" s="355"/>
      <c r="EK24" s="355"/>
      <c r="EL24" s="355"/>
      <c r="EM24" s="355"/>
      <c r="EN24" s="355"/>
      <c r="EO24" s="355"/>
      <c r="EP24" s="355"/>
      <c r="EQ24" s="355"/>
      <c r="ER24" s="355"/>
      <c r="ES24" s="355"/>
      <c r="ET24" s="355"/>
      <c r="EU24" s="355"/>
      <c r="EV24" s="355"/>
      <c r="EW24" s="355"/>
      <c r="EX24" s="355"/>
      <c r="EY24" s="355"/>
      <c r="EZ24" s="355"/>
      <c r="FA24" s="355"/>
      <c r="FB24" s="355"/>
      <c r="FC24" s="355"/>
      <c r="FD24" s="355"/>
      <c r="FE24" s="355"/>
      <c r="FF24" s="355"/>
      <c r="FG24" s="355"/>
      <c r="FH24" s="355"/>
      <c r="FI24" s="355"/>
      <c r="FJ24" s="355"/>
      <c r="FK24" s="355"/>
      <c r="FL24" s="355"/>
      <c r="FM24" s="355"/>
      <c r="FN24" s="355"/>
      <c r="FO24" s="355"/>
      <c r="FP24" s="355"/>
      <c r="FQ24" s="355"/>
      <c r="FR24" s="355"/>
      <c r="FS24" s="355"/>
      <c r="FT24" s="355"/>
      <c r="FU24" s="355"/>
      <c r="FV24" s="355"/>
      <c r="FW24" s="355"/>
      <c r="FX24" s="355"/>
      <c r="FY24" s="355"/>
      <c r="FZ24" s="355"/>
      <c r="GA24" s="355"/>
      <c r="GB24" s="355"/>
      <c r="GC24" s="355"/>
      <c r="GD24" s="355"/>
      <c r="GE24" s="355"/>
      <c r="GF24" s="355"/>
      <c r="GG24" s="355"/>
      <c r="GH24" s="355"/>
      <c r="GI24" s="355"/>
      <c r="GJ24" s="355"/>
      <c r="GK24" s="355"/>
      <c r="GL24" s="355"/>
      <c r="GM24" s="355"/>
      <c r="GN24" s="355"/>
      <c r="GO24" s="355"/>
      <c r="GP24" s="355"/>
      <c r="GQ24" s="355"/>
      <c r="GR24" s="355"/>
      <c r="GS24" s="355"/>
      <c r="GT24" s="355"/>
      <c r="GU24" s="355"/>
      <c r="GV24" s="355"/>
      <c r="GW24" s="355"/>
      <c r="GX24" s="355"/>
      <c r="GY24" s="355"/>
      <c r="GZ24" s="355"/>
      <c r="HA24" s="355"/>
      <c r="HB24" s="355"/>
      <c r="HC24" s="355"/>
      <c r="HD24" s="355"/>
      <c r="HE24" s="355"/>
      <c r="HF24" s="355"/>
      <c r="HG24" s="355"/>
      <c r="HH24" s="355"/>
      <c r="HI24" s="355"/>
      <c r="HJ24" s="355"/>
      <c r="HK24" s="355"/>
      <c r="HL24" s="355"/>
      <c r="HM24" s="355"/>
      <c r="HN24" s="355"/>
      <c r="HO24" s="355"/>
      <c r="HP24" s="355"/>
      <c r="HQ24" s="355"/>
      <c r="HR24" s="355"/>
      <c r="HS24" s="355"/>
      <c r="HT24" s="355"/>
      <c r="HU24" s="355"/>
      <c r="HV24" s="355"/>
      <c r="HW24" s="355"/>
      <c r="HX24" s="355"/>
      <c r="HY24" s="355"/>
      <c r="HZ24" s="355"/>
      <c r="IA24" s="355"/>
      <c r="IB24" s="355"/>
      <c r="IC24" s="355"/>
      <c r="ID24" s="355"/>
      <c r="IE24" s="355"/>
      <c r="IF24" s="355"/>
      <c r="IG24" s="355"/>
      <c r="IH24" s="355"/>
      <c r="II24" s="355"/>
      <c r="IJ24" s="355"/>
      <c r="IK24" s="355"/>
      <c r="IL24" s="355"/>
    </row>
    <row r="25" spans="1:246" ht="15.6">
      <c r="A25" s="352"/>
      <c r="B25" s="360"/>
      <c r="C25" s="7" t="s">
        <v>24</v>
      </c>
      <c r="D25" s="8" t="s">
        <v>25</v>
      </c>
      <c r="E25" s="7">
        <v>25</v>
      </c>
      <c r="F25" s="8" t="s">
        <v>41</v>
      </c>
      <c r="G25" s="352"/>
      <c r="H25" s="352"/>
      <c r="I25" s="352"/>
      <c r="J25" s="352"/>
      <c r="K25" s="353"/>
      <c r="L25" s="354"/>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2"/>
      <c r="DL25" s="352"/>
      <c r="DM25" s="352"/>
      <c r="DN25" s="352"/>
      <c r="DO25" s="352"/>
      <c r="DP25" s="352"/>
      <c r="DQ25" s="352"/>
      <c r="DR25" s="352"/>
      <c r="DS25" s="352"/>
      <c r="DT25" s="352"/>
      <c r="DU25" s="352"/>
      <c r="DV25" s="352"/>
      <c r="DW25" s="352"/>
      <c r="DX25" s="352"/>
      <c r="DY25" s="352"/>
      <c r="DZ25" s="352"/>
      <c r="EA25" s="352"/>
      <c r="EB25" s="352"/>
      <c r="EC25" s="352"/>
      <c r="ED25" s="352"/>
      <c r="EE25" s="352"/>
      <c r="EF25" s="352"/>
      <c r="EG25" s="352"/>
      <c r="EH25" s="352"/>
      <c r="EI25" s="352"/>
      <c r="EJ25" s="352"/>
      <c r="EK25" s="352"/>
      <c r="EL25" s="352"/>
      <c r="EM25" s="352"/>
      <c r="EN25" s="352"/>
      <c r="EO25" s="352"/>
      <c r="EP25" s="352"/>
      <c r="EQ25" s="352"/>
      <c r="ER25" s="352"/>
      <c r="ES25" s="352"/>
      <c r="ET25" s="352"/>
      <c r="EU25" s="352"/>
      <c r="EV25" s="352"/>
      <c r="EW25" s="352"/>
      <c r="EX25" s="352"/>
      <c r="EY25" s="352"/>
      <c r="EZ25" s="352"/>
      <c r="FA25" s="352"/>
      <c r="FB25" s="352"/>
      <c r="FC25" s="352"/>
      <c r="FD25" s="352"/>
      <c r="FE25" s="352"/>
      <c r="FF25" s="352"/>
      <c r="FG25" s="352"/>
      <c r="FH25" s="352"/>
      <c r="FI25" s="352"/>
      <c r="FJ25" s="352"/>
      <c r="FK25" s="352"/>
      <c r="FL25" s="352"/>
      <c r="FM25" s="352"/>
      <c r="FN25" s="352"/>
      <c r="FO25" s="352"/>
      <c r="FP25" s="352"/>
      <c r="FQ25" s="352"/>
      <c r="FR25" s="352"/>
      <c r="FS25" s="352"/>
      <c r="FT25" s="352"/>
      <c r="FU25" s="352"/>
      <c r="FV25" s="352"/>
      <c r="FW25" s="352"/>
      <c r="FX25" s="352"/>
      <c r="FY25" s="352"/>
      <c r="FZ25" s="352"/>
      <c r="GA25" s="352"/>
      <c r="GB25" s="352"/>
      <c r="GC25" s="352"/>
      <c r="GD25" s="352"/>
      <c r="GE25" s="352"/>
      <c r="GF25" s="352"/>
      <c r="GG25" s="352"/>
      <c r="GH25" s="352"/>
      <c r="GI25" s="352"/>
      <c r="GJ25" s="352"/>
      <c r="GK25" s="352"/>
      <c r="GL25" s="352"/>
      <c r="GM25" s="352"/>
      <c r="GN25" s="352"/>
      <c r="GO25" s="352"/>
      <c r="GP25" s="352"/>
      <c r="GQ25" s="352"/>
      <c r="GR25" s="352"/>
      <c r="GS25" s="352"/>
      <c r="GT25" s="352"/>
      <c r="GU25" s="352"/>
      <c r="GV25" s="352"/>
      <c r="GW25" s="352"/>
      <c r="GX25" s="352"/>
      <c r="GY25" s="352"/>
      <c r="GZ25" s="352"/>
      <c r="HA25" s="352"/>
      <c r="HB25" s="352"/>
      <c r="HC25" s="352"/>
      <c r="HD25" s="352"/>
      <c r="HE25" s="352"/>
      <c r="HF25" s="352"/>
      <c r="HG25" s="352"/>
      <c r="HH25" s="352"/>
      <c r="HI25" s="352"/>
      <c r="HJ25" s="352"/>
      <c r="HK25" s="352"/>
      <c r="HL25" s="352"/>
      <c r="HM25" s="352"/>
      <c r="HN25" s="352"/>
      <c r="HO25" s="352"/>
      <c r="HP25" s="352"/>
      <c r="HQ25" s="352"/>
      <c r="HR25" s="352"/>
      <c r="HS25" s="352"/>
      <c r="HT25" s="352"/>
      <c r="HU25" s="352"/>
      <c r="HV25" s="352"/>
      <c r="HW25" s="352"/>
      <c r="HX25" s="352"/>
      <c r="HY25" s="352"/>
      <c r="HZ25" s="352"/>
      <c r="IA25" s="352"/>
      <c r="IB25" s="352"/>
      <c r="IC25" s="352"/>
      <c r="ID25" s="352"/>
      <c r="IE25" s="352"/>
      <c r="IF25" s="352"/>
      <c r="IG25" s="352"/>
      <c r="IH25" s="352"/>
      <c r="II25" s="352"/>
      <c r="IJ25" s="352"/>
      <c r="IK25" s="352"/>
      <c r="IL25" s="352"/>
    </row>
    <row r="26" spans="1:246" s="358" customFormat="1" ht="9.4499999999999993" customHeight="1">
      <c r="A26" s="355"/>
      <c r="B26" s="359"/>
      <c r="C26" s="357"/>
      <c r="D26" s="8"/>
      <c r="G26" s="355"/>
      <c r="H26" s="355"/>
      <c r="I26" s="355"/>
      <c r="J26" s="355"/>
      <c r="K26" s="353"/>
      <c r="L26" s="354"/>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c r="CC26" s="355"/>
      <c r="CD26" s="355"/>
      <c r="CE26" s="355"/>
      <c r="CF26" s="355"/>
      <c r="CG26" s="355"/>
      <c r="CH26" s="355"/>
      <c r="CI26" s="355"/>
      <c r="CJ26" s="355"/>
      <c r="CK26" s="355"/>
      <c r="CL26" s="355"/>
      <c r="CM26" s="355"/>
      <c r="CN26" s="355"/>
      <c r="CO26" s="355"/>
      <c r="CP26" s="355"/>
      <c r="CQ26" s="355"/>
      <c r="CR26" s="355"/>
      <c r="CS26" s="355"/>
      <c r="CT26" s="355"/>
      <c r="CU26" s="355"/>
      <c r="CV26" s="355"/>
      <c r="CW26" s="355"/>
      <c r="CX26" s="355"/>
      <c r="CY26" s="355"/>
      <c r="CZ26" s="355"/>
      <c r="DA26" s="355"/>
      <c r="DB26" s="355"/>
      <c r="DC26" s="355"/>
      <c r="DD26" s="355"/>
      <c r="DE26" s="355"/>
      <c r="DF26" s="355"/>
      <c r="DG26" s="355"/>
      <c r="DH26" s="355"/>
      <c r="DI26" s="355"/>
      <c r="DJ26" s="355"/>
      <c r="DK26" s="355"/>
      <c r="DL26" s="355"/>
      <c r="DM26" s="355"/>
      <c r="DN26" s="355"/>
      <c r="DO26" s="355"/>
      <c r="DP26" s="355"/>
      <c r="DQ26" s="355"/>
      <c r="DR26" s="355"/>
      <c r="DS26" s="355"/>
      <c r="DT26" s="355"/>
      <c r="DU26" s="355"/>
      <c r="DV26" s="355"/>
      <c r="DW26" s="355"/>
      <c r="DX26" s="355"/>
      <c r="DY26" s="355"/>
      <c r="DZ26" s="355"/>
      <c r="EA26" s="355"/>
      <c r="EB26" s="355"/>
      <c r="EC26" s="355"/>
      <c r="ED26" s="355"/>
      <c r="EE26" s="355"/>
      <c r="EF26" s="355"/>
      <c r="EG26" s="355"/>
      <c r="EH26" s="355"/>
      <c r="EI26" s="355"/>
      <c r="EJ26" s="355"/>
      <c r="EK26" s="355"/>
      <c r="EL26" s="355"/>
      <c r="EM26" s="355"/>
      <c r="EN26" s="355"/>
      <c r="EO26" s="355"/>
      <c r="EP26" s="355"/>
      <c r="EQ26" s="355"/>
      <c r="ER26" s="355"/>
      <c r="ES26" s="355"/>
      <c r="ET26" s="355"/>
      <c r="EU26" s="355"/>
      <c r="EV26" s="355"/>
      <c r="EW26" s="355"/>
      <c r="EX26" s="355"/>
      <c r="EY26" s="355"/>
      <c r="EZ26" s="355"/>
      <c r="FA26" s="355"/>
      <c r="FB26" s="355"/>
      <c r="FC26" s="355"/>
      <c r="FD26" s="355"/>
      <c r="FE26" s="355"/>
      <c r="FF26" s="355"/>
      <c r="FG26" s="355"/>
      <c r="FH26" s="355"/>
      <c r="FI26" s="355"/>
      <c r="FJ26" s="355"/>
      <c r="FK26" s="355"/>
      <c r="FL26" s="355"/>
      <c r="FM26" s="355"/>
      <c r="FN26" s="355"/>
      <c r="FO26" s="355"/>
      <c r="FP26" s="355"/>
      <c r="FQ26" s="355"/>
      <c r="FR26" s="355"/>
      <c r="FS26" s="355"/>
      <c r="FT26" s="355"/>
      <c r="FU26" s="355"/>
      <c r="FV26" s="355"/>
      <c r="FW26" s="355"/>
      <c r="FX26" s="355"/>
      <c r="FY26" s="355"/>
      <c r="FZ26" s="355"/>
      <c r="GA26" s="355"/>
      <c r="GB26" s="355"/>
      <c r="GC26" s="355"/>
      <c r="GD26" s="355"/>
      <c r="GE26" s="355"/>
      <c r="GF26" s="355"/>
      <c r="GG26" s="355"/>
      <c r="GH26" s="355"/>
      <c r="GI26" s="355"/>
      <c r="GJ26" s="355"/>
      <c r="GK26" s="355"/>
      <c r="GL26" s="355"/>
      <c r="GM26" s="355"/>
      <c r="GN26" s="355"/>
      <c r="GO26" s="355"/>
      <c r="GP26" s="355"/>
      <c r="GQ26" s="355"/>
      <c r="GR26" s="355"/>
      <c r="GS26" s="355"/>
      <c r="GT26" s="355"/>
      <c r="GU26" s="355"/>
      <c r="GV26" s="355"/>
      <c r="GW26" s="355"/>
      <c r="GX26" s="355"/>
      <c r="GY26" s="355"/>
      <c r="GZ26" s="355"/>
      <c r="HA26" s="355"/>
      <c r="HB26" s="355"/>
      <c r="HC26" s="355"/>
      <c r="HD26" s="355"/>
      <c r="HE26" s="355"/>
      <c r="HF26" s="355"/>
      <c r="HG26" s="355"/>
      <c r="HH26" s="355"/>
      <c r="HI26" s="355"/>
      <c r="HJ26" s="355"/>
      <c r="HK26" s="355"/>
      <c r="HL26" s="355"/>
      <c r="HM26" s="355"/>
      <c r="HN26" s="355"/>
      <c r="HO26" s="355"/>
      <c r="HP26" s="355"/>
      <c r="HQ26" s="355"/>
      <c r="HR26" s="355"/>
      <c r="HS26" s="355"/>
      <c r="HT26" s="355"/>
      <c r="HU26" s="355"/>
      <c r="HV26" s="355"/>
      <c r="HW26" s="355"/>
      <c r="HX26" s="355"/>
      <c r="HY26" s="355"/>
      <c r="HZ26" s="355"/>
      <c r="IA26" s="355"/>
      <c r="IB26" s="355"/>
      <c r="IC26" s="355"/>
      <c r="ID26" s="355"/>
      <c r="IE26" s="355"/>
      <c r="IF26" s="355"/>
      <c r="IG26" s="355"/>
      <c r="IH26" s="355"/>
      <c r="II26" s="355"/>
      <c r="IJ26" s="355"/>
      <c r="IK26" s="355"/>
      <c r="IL26" s="355"/>
    </row>
    <row r="27" spans="1:246" ht="15.6">
      <c r="A27" s="352"/>
      <c r="B27" s="360"/>
      <c r="C27" s="7" t="s">
        <v>27</v>
      </c>
      <c r="D27" s="8" t="s">
        <v>28</v>
      </c>
      <c r="E27" s="7">
        <v>26</v>
      </c>
      <c r="F27" s="8" t="s">
        <v>484</v>
      </c>
      <c r="G27" s="352"/>
      <c r="H27" s="352"/>
      <c r="I27" s="352"/>
      <c r="J27" s="352"/>
      <c r="K27" s="353"/>
      <c r="L27" s="354"/>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2"/>
      <c r="DL27" s="352"/>
      <c r="DM27" s="352"/>
      <c r="DN27" s="352"/>
      <c r="DO27" s="352"/>
      <c r="DP27" s="352"/>
      <c r="DQ27" s="352"/>
      <c r="DR27" s="352"/>
      <c r="DS27" s="352"/>
      <c r="DT27" s="352"/>
      <c r="DU27" s="352"/>
      <c r="DV27" s="352"/>
      <c r="DW27" s="352"/>
      <c r="DX27" s="352"/>
      <c r="DY27" s="352"/>
      <c r="DZ27" s="352"/>
      <c r="EA27" s="352"/>
      <c r="EB27" s="352"/>
      <c r="EC27" s="352"/>
      <c r="ED27" s="352"/>
      <c r="EE27" s="352"/>
      <c r="EF27" s="352"/>
      <c r="EG27" s="352"/>
      <c r="EH27" s="352"/>
      <c r="EI27" s="352"/>
      <c r="EJ27" s="352"/>
      <c r="EK27" s="352"/>
      <c r="EL27" s="352"/>
      <c r="EM27" s="352"/>
      <c r="EN27" s="352"/>
      <c r="EO27" s="352"/>
      <c r="EP27" s="352"/>
      <c r="EQ27" s="352"/>
      <c r="ER27" s="352"/>
      <c r="ES27" s="352"/>
      <c r="ET27" s="352"/>
      <c r="EU27" s="352"/>
      <c r="EV27" s="352"/>
      <c r="EW27" s="352"/>
      <c r="EX27" s="352"/>
      <c r="EY27" s="352"/>
      <c r="EZ27" s="352"/>
      <c r="FA27" s="352"/>
      <c r="FB27" s="352"/>
      <c r="FC27" s="352"/>
      <c r="FD27" s="352"/>
      <c r="FE27" s="352"/>
      <c r="FF27" s="352"/>
      <c r="FG27" s="352"/>
      <c r="FH27" s="352"/>
      <c r="FI27" s="352"/>
      <c r="FJ27" s="352"/>
      <c r="FK27" s="352"/>
      <c r="FL27" s="352"/>
      <c r="FM27" s="352"/>
      <c r="FN27" s="352"/>
      <c r="FO27" s="352"/>
      <c r="FP27" s="352"/>
      <c r="FQ27" s="352"/>
      <c r="FR27" s="352"/>
      <c r="FS27" s="352"/>
      <c r="FT27" s="352"/>
      <c r="FU27" s="352"/>
      <c r="FV27" s="352"/>
      <c r="FW27" s="352"/>
      <c r="FX27" s="352"/>
      <c r="FY27" s="352"/>
      <c r="FZ27" s="352"/>
      <c r="GA27" s="352"/>
      <c r="GB27" s="352"/>
      <c r="GC27" s="352"/>
      <c r="GD27" s="352"/>
      <c r="GE27" s="352"/>
      <c r="GF27" s="352"/>
      <c r="GG27" s="352"/>
      <c r="GH27" s="352"/>
      <c r="GI27" s="352"/>
      <c r="GJ27" s="352"/>
      <c r="GK27" s="352"/>
      <c r="GL27" s="352"/>
      <c r="GM27" s="352"/>
      <c r="GN27" s="352"/>
      <c r="GO27" s="352"/>
      <c r="GP27" s="352"/>
      <c r="GQ27" s="352"/>
      <c r="GR27" s="352"/>
      <c r="GS27" s="352"/>
      <c r="GT27" s="352"/>
      <c r="GU27" s="352"/>
      <c r="GV27" s="352"/>
      <c r="GW27" s="352"/>
      <c r="GX27" s="352"/>
      <c r="GY27" s="352"/>
      <c r="GZ27" s="352"/>
      <c r="HA27" s="352"/>
      <c r="HB27" s="352"/>
      <c r="HC27" s="352"/>
      <c r="HD27" s="352"/>
      <c r="HE27" s="352"/>
      <c r="HF27" s="352"/>
      <c r="HG27" s="352"/>
      <c r="HH27" s="352"/>
      <c r="HI27" s="352"/>
      <c r="HJ27" s="352"/>
      <c r="HK27" s="352"/>
      <c r="HL27" s="352"/>
      <c r="HM27" s="352"/>
      <c r="HN27" s="352"/>
      <c r="HO27" s="352"/>
      <c r="HP27" s="352"/>
      <c r="HQ27" s="352"/>
      <c r="HR27" s="352"/>
      <c r="HS27" s="352"/>
      <c r="HT27" s="352"/>
      <c r="HU27" s="352"/>
      <c r="HV27" s="352"/>
      <c r="HW27" s="352"/>
      <c r="HX27" s="352"/>
      <c r="HY27" s="352"/>
      <c r="HZ27" s="352"/>
      <c r="IA27" s="352"/>
      <c r="IB27" s="352"/>
      <c r="IC27" s="352"/>
      <c r="ID27" s="352"/>
      <c r="IE27" s="352"/>
      <c r="IF27" s="352"/>
      <c r="IG27" s="352"/>
      <c r="IH27" s="352"/>
      <c r="II27" s="352"/>
      <c r="IJ27" s="352"/>
      <c r="IK27" s="352"/>
      <c r="IL27" s="352"/>
    </row>
    <row r="28" spans="1:246" s="358" customFormat="1" ht="10.5" customHeight="1">
      <c r="A28" s="355"/>
      <c r="B28" s="359"/>
      <c r="C28" s="357"/>
      <c r="D28" s="8"/>
      <c r="E28" s="357"/>
      <c r="F28" s="8"/>
      <c r="G28" s="355"/>
      <c r="H28" s="355"/>
      <c r="I28" s="355"/>
      <c r="J28" s="355"/>
      <c r="K28" s="353"/>
      <c r="L28" s="354"/>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355"/>
      <c r="DI28" s="355"/>
      <c r="DJ28" s="355"/>
      <c r="DK28" s="355"/>
      <c r="DL28" s="355"/>
      <c r="DM28" s="355"/>
      <c r="DN28" s="355"/>
      <c r="DO28" s="355"/>
      <c r="DP28" s="355"/>
      <c r="DQ28" s="355"/>
      <c r="DR28" s="355"/>
      <c r="DS28" s="355"/>
      <c r="DT28" s="355"/>
      <c r="DU28" s="355"/>
      <c r="DV28" s="355"/>
      <c r="DW28" s="355"/>
      <c r="DX28" s="355"/>
      <c r="DY28" s="355"/>
      <c r="DZ28" s="355"/>
      <c r="EA28" s="355"/>
      <c r="EB28" s="355"/>
      <c r="EC28" s="355"/>
      <c r="ED28" s="355"/>
      <c r="EE28" s="355"/>
      <c r="EF28" s="355"/>
      <c r="EG28" s="355"/>
      <c r="EH28" s="355"/>
      <c r="EI28" s="355"/>
      <c r="EJ28" s="355"/>
      <c r="EK28" s="355"/>
      <c r="EL28" s="355"/>
      <c r="EM28" s="355"/>
      <c r="EN28" s="355"/>
      <c r="EO28" s="355"/>
      <c r="EP28" s="355"/>
      <c r="EQ28" s="355"/>
      <c r="ER28" s="355"/>
      <c r="ES28" s="355"/>
      <c r="ET28" s="355"/>
      <c r="EU28" s="355"/>
      <c r="EV28" s="355"/>
      <c r="EW28" s="355"/>
      <c r="EX28" s="355"/>
      <c r="EY28" s="355"/>
      <c r="EZ28" s="355"/>
      <c r="FA28" s="355"/>
      <c r="FB28" s="355"/>
      <c r="FC28" s="355"/>
      <c r="FD28" s="355"/>
      <c r="FE28" s="355"/>
      <c r="FF28" s="355"/>
      <c r="FG28" s="355"/>
      <c r="FH28" s="355"/>
      <c r="FI28" s="355"/>
      <c r="FJ28" s="355"/>
      <c r="FK28" s="355"/>
      <c r="FL28" s="355"/>
      <c r="FM28" s="355"/>
      <c r="FN28" s="355"/>
      <c r="FO28" s="355"/>
      <c r="FP28" s="355"/>
      <c r="FQ28" s="355"/>
      <c r="FR28" s="355"/>
      <c r="FS28" s="355"/>
      <c r="FT28" s="355"/>
      <c r="FU28" s="355"/>
      <c r="FV28" s="355"/>
      <c r="FW28" s="355"/>
      <c r="FX28" s="355"/>
      <c r="FY28" s="355"/>
      <c r="FZ28" s="355"/>
      <c r="GA28" s="355"/>
      <c r="GB28" s="355"/>
      <c r="GC28" s="355"/>
      <c r="GD28" s="355"/>
      <c r="GE28" s="355"/>
      <c r="GF28" s="355"/>
      <c r="GG28" s="355"/>
      <c r="GH28" s="355"/>
      <c r="GI28" s="355"/>
      <c r="GJ28" s="355"/>
      <c r="GK28" s="355"/>
      <c r="GL28" s="355"/>
      <c r="GM28" s="355"/>
      <c r="GN28" s="355"/>
      <c r="GO28" s="355"/>
      <c r="GP28" s="355"/>
      <c r="GQ28" s="355"/>
      <c r="GR28" s="355"/>
      <c r="GS28" s="355"/>
      <c r="GT28" s="355"/>
      <c r="GU28" s="355"/>
      <c r="GV28" s="355"/>
      <c r="GW28" s="355"/>
      <c r="GX28" s="355"/>
      <c r="GY28" s="355"/>
      <c r="GZ28" s="355"/>
      <c r="HA28" s="355"/>
      <c r="HB28" s="355"/>
      <c r="HC28" s="355"/>
      <c r="HD28" s="355"/>
      <c r="HE28" s="355"/>
      <c r="HF28" s="355"/>
      <c r="HG28" s="355"/>
      <c r="HH28" s="355"/>
      <c r="HI28" s="355"/>
      <c r="HJ28" s="355"/>
      <c r="HK28" s="355"/>
      <c r="HL28" s="355"/>
      <c r="HM28" s="355"/>
      <c r="HN28" s="355"/>
      <c r="HO28" s="355"/>
      <c r="HP28" s="355"/>
      <c r="HQ28" s="355"/>
      <c r="HR28" s="355"/>
      <c r="HS28" s="355"/>
      <c r="HT28" s="355"/>
      <c r="HU28" s="355"/>
      <c r="HV28" s="355"/>
      <c r="HW28" s="355"/>
      <c r="HX28" s="355"/>
      <c r="HY28" s="355"/>
      <c r="HZ28" s="355"/>
      <c r="IA28" s="355"/>
      <c r="IB28" s="355"/>
      <c r="IC28" s="355"/>
      <c r="ID28" s="355"/>
      <c r="IE28" s="355"/>
      <c r="IF28" s="355"/>
      <c r="IG28" s="355"/>
      <c r="IH28" s="355"/>
      <c r="II28" s="355"/>
      <c r="IJ28" s="355"/>
      <c r="IK28" s="355"/>
      <c r="IL28" s="355"/>
    </row>
    <row r="29" spans="1:246" ht="12.45" customHeight="1">
      <c r="A29" s="352"/>
      <c r="B29" s="360"/>
      <c r="C29" s="7" t="s">
        <v>30</v>
      </c>
      <c r="D29" s="8" t="s">
        <v>34</v>
      </c>
      <c r="E29" s="7">
        <v>27</v>
      </c>
      <c r="F29" s="8" t="s">
        <v>47</v>
      </c>
      <c r="G29" s="352"/>
      <c r="H29" s="352"/>
      <c r="I29" s="352"/>
      <c r="J29" s="352"/>
      <c r="K29" s="353"/>
      <c r="L29" s="354"/>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2"/>
      <c r="DL29" s="352"/>
      <c r="DM29" s="352"/>
      <c r="DN29" s="352"/>
      <c r="DO29" s="352"/>
      <c r="DP29" s="352"/>
      <c r="DQ29" s="352"/>
      <c r="DR29" s="352"/>
      <c r="DS29" s="352"/>
      <c r="DT29" s="352"/>
      <c r="DU29" s="352"/>
      <c r="DV29" s="352"/>
      <c r="DW29" s="352"/>
      <c r="DX29" s="352"/>
      <c r="DY29" s="352"/>
      <c r="DZ29" s="352"/>
      <c r="EA29" s="352"/>
      <c r="EB29" s="352"/>
      <c r="EC29" s="352"/>
      <c r="ED29" s="352"/>
      <c r="EE29" s="352"/>
      <c r="EF29" s="352"/>
      <c r="EG29" s="352"/>
      <c r="EH29" s="352"/>
      <c r="EI29" s="352"/>
      <c r="EJ29" s="352"/>
      <c r="EK29" s="352"/>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2"/>
      <c r="FM29" s="352"/>
      <c r="FN29" s="352"/>
      <c r="FO29" s="352"/>
      <c r="FP29" s="352"/>
      <c r="FQ29" s="352"/>
      <c r="FR29" s="352"/>
      <c r="FS29" s="352"/>
      <c r="FT29" s="352"/>
      <c r="FU29" s="352"/>
      <c r="FV29" s="352"/>
      <c r="FW29" s="352"/>
      <c r="FX29" s="352"/>
      <c r="FY29" s="352"/>
      <c r="FZ29" s="352"/>
      <c r="GA29" s="352"/>
      <c r="GB29" s="352"/>
      <c r="GC29" s="352"/>
      <c r="GD29" s="352"/>
      <c r="GE29" s="352"/>
      <c r="GF29" s="352"/>
      <c r="GG29" s="352"/>
      <c r="GH29" s="352"/>
      <c r="GI29" s="352"/>
      <c r="GJ29" s="352"/>
      <c r="GK29" s="352"/>
      <c r="GL29" s="352"/>
      <c r="GM29" s="352"/>
      <c r="GN29" s="352"/>
      <c r="GO29" s="352"/>
      <c r="GP29" s="352"/>
      <c r="GQ29" s="352"/>
      <c r="GR29" s="352"/>
      <c r="GS29" s="352"/>
      <c r="GT29" s="352"/>
      <c r="GU29" s="352"/>
      <c r="GV29" s="352"/>
      <c r="GW29" s="352"/>
      <c r="GX29" s="352"/>
      <c r="GY29" s="352"/>
      <c r="GZ29" s="352"/>
      <c r="HA29" s="352"/>
      <c r="HB29" s="352"/>
      <c r="HC29" s="352"/>
      <c r="HD29" s="352"/>
      <c r="HE29" s="352"/>
      <c r="HF29" s="352"/>
      <c r="HG29" s="352"/>
      <c r="HH29" s="352"/>
      <c r="HI29" s="352"/>
      <c r="HJ29" s="352"/>
      <c r="HK29" s="352"/>
      <c r="HL29" s="352"/>
      <c r="HM29" s="352"/>
      <c r="HN29" s="352"/>
      <c r="HO29" s="352"/>
      <c r="HP29" s="352"/>
      <c r="HQ29" s="352"/>
      <c r="HR29" s="352"/>
      <c r="HS29" s="352"/>
      <c r="HT29" s="352"/>
      <c r="HU29" s="352"/>
      <c r="HV29" s="352"/>
      <c r="HW29" s="352"/>
      <c r="HX29" s="352"/>
      <c r="HY29" s="352"/>
      <c r="HZ29" s="352"/>
      <c r="IA29" s="352"/>
      <c r="IB29" s="352"/>
      <c r="IC29" s="352"/>
      <c r="ID29" s="352"/>
      <c r="IE29" s="352"/>
      <c r="IF29" s="352"/>
      <c r="IG29" s="352"/>
      <c r="IH29" s="352"/>
      <c r="II29" s="352"/>
      <c r="IJ29" s="352"/>
      <c r="IK29" s="352"/>
      <c r="IL29" s="352"/>
    </row>
    <row r="30" spans="1:246" s="358" customFormat="1" ht="12.45" customHeight="1">
      <c r="A30" s="355"/>
      <c r="B30" s="361"/>
      <c r="C30" s="12"/>
      <c r="D30" s="8"/>
      <c r="E30" s="357"/>
      <c r="F30" s="8"/>
      <c r="G30" s="355"/>
      <c r="H30" s="355"/>
      <c r="I30" s="355"/>
      <c r="J30" s="355"/>
      <c r="K30" s="353"/>
      <c r="L30" s="354"/>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5"/>
      <c r="FX30" s="355"/>
      <c r="FY30" s="355"/>
      <c r="FZ30" s="355"/>
      <c r="GA30" s="355"/>
      <c r="GB30" s="355"/>
      <c r="GC30" s="355"/>
      <c r="GD30" s="355"/>
      <c r="GE30" s="355"/>
      <c r="GF30" s="355"/>
      <c r="GG30" s="355"/>
      <c r="GH30" s="355"/>
      <c r="GI30" s="355"/>
      <c r="GJ30" s="355"/>
      <c r="GK30" s="355"/>
      <c r="GL30" s="355"/>
      <c r="GM30" s="355"/>
      <c r="GN30" s="355"/>
      <c r="GO30" s="355"/>
      <c r="GP30" s="355"/>
      <c r="GQ30" s="355"/>
      <c r="GR30" s="355"/>
      <c r="GS30" s="355"/>
      <c r="GT30" s="355"/>
      <c r="GU30" s="355"/>
      <c r="GV30" s="355"/>
      <c r="GW30" s="355"/>
      <c r="GX30" s="355"/>
      <c r="GY30" s="355"/>
      <c r="GZ30" s="355"/>
      <c r="HA30" s="355"/>
      <c r="HB30" s="355"/>
      <c r="HC30" s="355"/>
      <c r="HD30" s="355"/>
      <c r="HE30" s="355"/>
      <c r="HF30" s="355"/>
      <c r="HG30" s="355"/>
      <c r="HH30" s="355"/>
      <c r="HI30" s="355"/>
      <c r="HJ30" s="355"/>
      <c r="HK30" s="355"/>
      <c r="HL30" s="355"/>
      <c r="HM30" s="355"/>
      <c r="HN30" s="355"/>
      <c r="HO30" s="355"/>
      <c r="HP30" s="355"/>
      <c r="HQ30" s="355"/>
      <c r="HR30" s="355"/>
      <c r="HS30" s="355"/>
      <c r="HT30" s="355"/>
      <c r="HU30" s="355"/>
      <c r="HV30" s="355"/>
      <c r="HW30" s="355"/>
      <c r="HX30" s="355"/>
      <c r="HY30" s="355"/>
      <c r="HZ30" s="355"/>
      <c r="IA30" s="355"/>
      <c r="IB30" s="355"/>
      <c r="IC30" s="355"/>
      <c r="ID30" s="355"/>
      <c r="IE30" s="355"/>
      <c r="IF30" s="355"/>
      <c r="IG30" s="355"/>
      <c r="IH30" s="355"/>
      <c r="II30" s="355"/>
      <c r="IJ30" s="355"/>
      <c r="IK30" s="355"/>
      <c r="IL30" s="355"/>
    </row>
    <row r="31" spans="1:246" ht="15.9" customHeight="1">
      <c r="A31" s="352"/>
      <c r="B31" s="362"/>
      <c r="C31" s="7" t="s">
        <v>33</v>
      </c>
      <c r="D31" s="8" t="s">
        <v>485</v>
      </c>
      <c r="E31" s="7">
        <v>28</v>
      </c>
      <c r="F31" s="8" t="s">
        <v>49</v>
      </c>
      <c r="G31" s="352"/>
      <c r="H31" s="352"/>
      <c r="I31" s="352"/>
      <c r="J31" s="352"/>
      <c r="K31" s="353"/>
      <c r="L31" s="354"/>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c r="BV31" s="352"/>
      <c r="BW31" s="352"/>
      <c r="BX31" s="352"/>
      <c r="BY31" s="352"/>
      <c r="BZ31" s="352"/>
      <c r="CA31" s="352"/>
      <c r="CB31" s="352"/>
      <c r="CC31" s="352"/>
      <c r="CD31" s="352"/>
      <c r="CE31" s="352"/>
      <c r="CF31" s="352"/>
      <c r="CG31" s="352"/>
      <c r="CH31" s="352"/>
      <c r="CI31" s="352"/>
      <c r="CJ31" s="352"/>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2"/>
      <c r="DL31" s="352"/>
      <c r="DM31" s="352"/>
      <c r="DN31" s="352"/>
      <c r="DO31" s="352"/>
      <c r="DP31" s="352"/>
      <c r="DQ31" s="352"/>
      <c r="DR31" s="352"/>
      <c r="DS31" s="352"/>
      <c r="DT31" s="352"/>
      <c r="DU31" s="352"/>
      <c r="DV31" s="352"/>
      <c r="DW31" s="352"/>
      <c r="DX31" s="352"/>
      <c r="DY31" s="352"/>
      <c r="DZ31" s="352"/>
      <c r="EA31" s="352"/>
      <c r="EB31" s="352"/>
      <c r="EC31" s="352"/>
      <c r="ED31" s="352"/>
      <c r="EE31" s="352"/>
      <c r="EF31" s="352"/>
      <c r="EG31" s="352"/>
      <c r="EH31" s="352"/>
      <c r="EI31" s="352"/>
      <c r="EJ31" s="352"/>
      <c r="EK31" s="352"/>
      <c r="EL31" s="352"/>
      <c r="EM31" s="352"/>
      <c r="EN31" s="352"/>
      <c r="EO31" s="352"/>
      <c r="EP31" s="352"/>
      <c r="EQ31" s="352"/>
      <c r="ER31" s="352"/>
      <c r="ES31" s="352"/>
      <c r="ET31" s="352"/>
      <c r="EU31" s="352"/>
      <c r="EV31" s="352"/>
      <c r="EW31" s="352"/>
      <c r="EX31" s="352"/>
      <c r="EY31" s="352"/>
      <c r="EZ31" s="352"/>
      <c r="FA31" s="352"/>
      <c r="FB31" s="352"/>
      <c r="FC31" s="352"/>
      <c r="FD31" s="352"/>
      <c r="FE31" s="352"/>
      <c r="FF31" s="352"/>
      <c r="FG31" s="352"/>
      <c r="FH31" s="352"/>
      <c r="FI31" s="352"/>
      <c r="FJ31" s="352"/>
      <c r="FK31" s="352"/>
      <c r="FL31" s="352"/>
      <c r="FM31" s="352"/>
      <c r="FN31" s="352"/>
      <c r="FO31" s="352"/>
      <c r="FP31" s="352"/>
      <c r="FQ31" s="352"/>
      <c r="FR31" s="352"/>
      <c r="FS31" s="352"/>
      <c r="FT31" s="352"/>
      <c r="FU31" s="352"/>
      <c r="FV31" s="352"/>
      <c r="FW31" s="352"/>
      <c r="FX31" s="352"/>
      <c r="FY31" s="352"/>
      <c r="FZ31" s="352"/>
      <c r="GA31" s="352"/>
      <c r="GB31" s="352"/>
      <c r="GC31" s="352"/>
      <c r="GD31" s="352"/>
      <c r="GE31" s="352"/>
      <c r="GF31" s="352"/>
      <c r="GG31" s="352"/>
      <c r="GH31" s="352"/>
      <c r="GI31" s="352"/>
      <c r="GJ31" s="352"/>
      <c r="GK31" s="352"/>
      <c r="GL31" s="352"/>
      <c r="GM31" s="352"/>
      <c r="GN31" s="352"/>
      <c r="GO31" s="352"/>
      <c r="GP31" s="352"/>
      <c r="GQ31" s="352"/>
      <c r="GR31" s="352"/>
      <c r="GS31" s="352"/>
      <c r="GT31" s="352"/>
      <c r="GU31" s="352"/>
      <c r="GV31" s="352"/>
      <c r="GW31" s="352"/>
      <c r="GX31" s="352"/>
      <c r="GY31" s="352"/>
      <c r="GZ31" s="352"/>
      <c r="HA31" s="352"/>
      <c r="HB31" s="352"/>
      <c r="HC31" s="352"/>
      <c r="HD31" s="352"/>
      <c r="HE31" s="352"/>
      <c r="HF31" s="352"/>
      <c r="HG31" s="352"/>
      <c r="HH31" s="352"/>
      <c r="HI31" s="352"/>
      <c r="HJ31" s="352"/>
      <c r="HK31" s="352"/>
      <c r="HL31" s="352"/>
      <c r="HM31" s="352"/>
      <c r="HN31" s="352"/>
      <c r="HO31" s="352"/>
      <c r="HP31" s="352"/>
      <c r="HQ31" s="352"/>
      <c r="HR31" s="352"/>
      <c r="HS31" s="352"/>
      <c r="HT31" s="352"/>
      <c r="HU31" s="352"/>
      <c r="HV31" s="352"/>
      <c r="HW31" s="352"/>
      <c r="HX31" s="352"/>
      <c r="HY31" s="352"/>
      <c r="HZ31" s="352"/>
      <c r="IA31" s="352"/>
      <c r="IB31" s="352"/>
      <c r="IC31" s="352"/>
      <c r="ID31" s="352"/>
      <c r="IE31" s="352"/>
      <c r="IF31" s="352"/>
      <c r="IG31" s="352"/>
      <c r="IH31" s="352"/>
      <c r="II31" s="352"/>
      <c r="IJ31" s="352"/>
      <c r="IK31" s="352"/>
      <c r="IL31" s="352"/>
    </row>
    <row r="32" spans="1:246" s="358" customFormat="1" ht="8.1" customHeight="1">
      <c r="A32" s="355"/>
      <c r="B32" s="361"/>
      <c r="C32" s="357"/>
      <c r="D32" s="8"/>
      <c r="E32" s="357"/>
      <c r="F32" s="8"/>
      <c r="G32" s="355"/>
      <c r="H32" s="355"/>
      <c r="I32" s="355"/>
      <c r="J32" s="355"/>
      <c r="K32" s="353"/>
      <c r="L32" s="354"/>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c r="BE32" s="355"/>
      <c r="BF32" s="355"/>
      <c r="BG32" s="355"/>
      <c r="BH32" s="355"/>
      <c r="BI32" s="355"/>
      <c r="BJ32" s="355"/>
      <c r="BK32" s="355"/>
      <c r="BL32" s="355"/>
      <c r="BM32" s="355"/>
      <c r="BN32" s="355"/>
      <c r="BO32" s="355"/>
      <c r="BP32" s="355"/>
      <c r="BQ32" s="355"/>
      <c r="BR32" s="355"/>
      <c r="BS32" s="355"/>
      <c r="BT32" s="355"/>
      <c r="BU32" s="355"/>
      <c r="BV32" s="355"/>
      <c r="BW32" s="355"/>
      <c r="BX32" s="355"/>
      <c r="BY32" s="355"/>
      <c r="BZ32" s="355"/>
      <c r="CA32" s="355"/>
      <c r="CB32" s="355"/>
      <c r="CC32" s="355"/>
      <c r="CD32" s="355"/>
      <c r="CE32" s="355"/>
      <c r="CF32" s="355"/>
      <c r="CG32" s="355"/>
      <c r="CH32" s="355"/>
      <c r="CI32" s="355"/>
      <c r="CJ32" s="355"/>
      <c r="CK32" s="355"/>
      <c r="CL32" s="355"/>
      <c r="CM32" s="355"/>
      <c r="CN32" s="355"/>
      <c r="CO32" s="355"/>
      <c r="CP32" s="355"/>
      <c r="CQ32" s="355"/>
      <c r="CR32" s="355"/>
      <c r="CS32" s="355"/>
      <c r="CT32" s="355"/>
      <c r="CU32" s="355"/>
      <c r="CV32" s="355"/>
      <c r="CW32" s="355"/>
      <c r="CX32" s="355"/>
      <c r="CY32" s="355"/>
      <c r="CZ32" s="355"/>
      <c r="DA32" s="355"/>
      <c r="DB32" s="355"/>
      <c r="DC32" s="355"/>
      <c r="DD32" s="355"/>
      <c r="DE32" s="355"/>
      <c r="DF32" s="355"/>
      <c r="DG32" s="355"/>
      <c r="DH32" s="355"/>
      <c r="DI32" s="355"/>
      <c r="DJ32" s="355"/>
      <c r="DK32" s="355"/>
      <c r="DL32" s="355"/>
      <c r="DM32" s="355"/>
      <c r="DN32" s="355"/>
      <c r="DO32" s="355"/>
      <c r="DP32" s="355"/>
      <c r="DQ32" s="355"/>
      <c r="DR32" s="355"/>
      <c r="DS32" s="355"/>
      <c r="DT32" s="355"/>
      <c r="DU32" s="355"/>
      <c r="DV32" s="355"/>
      <c r="DW32" s="355"/>
      <c r="DX32" s="355"/>
      <c r="DY32" s="355"/>
      <c r="DZ32" s="355"/>
      <c r="EA32" s="355"/>
      <c r="EB32" s="355"/>
      <c r="EC32" s="355"/>
      <c r="ED32" s="355"/>
      <c r="EE32" s="355"/>
      <c r="EF32" s="355"/>
      <c r="EG32" s="355"/>
      <c r="EH32" s="355"/>
      <c r="EI32" s="355"/>
      <c r="EJ32" s="355"/>
      <c r="EK32" s="355"/>
      <c r="EL32" s="355"/>
      <c r="EM32" s="355"/>
      <c r="EN32" s="355"/>
      <c r="EO32" s="355"/>
      <c r="EP32" s="355"/>
      <c r="EQ32" s="355"/>
      <c r="ER32" s="355"/>
      <c r="ES32" s="355"/>
      <c r="ET32" s="355"/>
      <c r="EU32" s="355"/>
      <c r="EV32" s="355"/>
      <c r="EW32" s="355"/>
      <c r="EX32" s="355"/>
      <c r="EY32" s="355"/>
      <c r="EZ32" s="355"/>
      <c r="FA32" s="355"/>
      <c r="FB32" s="355"/>
      <c r="FC32" s="355"/>
      <c r="FD32" s="355"/>
      <c r="FE32" s="355"/>
      <c r="FF32" s="355"/>
      <c r="FG32" s="355"/>
      <c r="FH32" s="355"/>
      <c r="FI32" s="355"/>
      <c r="FJ32" s="355"/>
      <c r="FK32" s="355"/>
      <c r="FL32" s="355"/>
      <c r="FM32" s="355"/>
      <c r="FN32" s="355"/>
      <c r="FO32" s="355"/>
      <c r="FP32" s="355"/>
      <c r="FQ32" s="355"/>
      <c r="FR32" s="355"/>
      <c r="FS32" s="355"/>
      <c r="FT32" s="355"/>
      <c r="FU32" s="355"/>
      <c r="FV32" s="355"/>
      <c r="FW32" s="355"/>
      <c r="FX32" s="355"/>
      <c r="FY32" s="355"/>
      <c r="FZ32" s="355"/>
      <c r="GA32" s="355"/>
      <c r="GB32" s="355"/>
      <c r="GC32" s="355"/>
      <c r="GD32" s="355"/>
      <c r="GE32" s="355"/>
      <c r="GF32" s="355"/>
      <c r="GG32" s="355"/>
      <c r="GH32" s="355"/>
      <c r="GI32" s="355"/>
      <c r="GJ32" s="355"/>
      <c r="GK32" s="355"/>
      <c r="GL32" s="355"/>
      <c r="GM32" s="355"/>
      <c r="GN32" s="355"/>
      <c r="GO32" s="355"/>
      <c r="GP32" s="355"/>
      <c r="GQ32" s="355"/>
      <c r="GR32" s="355"/>
      <c r="GS32" s="355"/>
      <c r="GT32" s="355"/>
      <c r="GU32" s="355"/>
      <c r="GV32" s="355"/>
      <c r="GW32" s="355"/>
      <c r="GX32" s="355"/>
      <c r="GY32" s="355"/>
      <c r="GZ32" s="355"/>
      <c r="HA32" s="355"/>
      <c r="HB32" s="355"/>
      <c r="HC32" s="355"/>
      <c r="HD32" s="355"/>
      <c r="HE32" s="355"/>
      <c r="HF32" s="355"/>
      <c r="HG32" s="355"/>
      <c r="HH32" s="355"/>
      <c r="HI32" s="355"/>
      <c r="HJ32" s="355"/>
      <c r="HK32" s="355"/>
      <c r="HL32" s="355"/>
      <c r="HM32" s="355"/>
      <c r="HN32" s="355"/>
      <c r="HO32" s="355"/>
      <c r="HP32" s="355"/>
      <c r="HQ32" s="355"/>
      <c r="HR32" s="355"/>
      <c r="HS32" s="355"/>
      <c r="HT32" s="355"/>
      <c r="HU32" s="355"/>
      <c r="HV32" s="355"/>
      <c r="HW32" s="355"/>
      <c r="HX32" s="355"/>
      <c r="HY32" s="355"/>
      <c r="HZ32" s="355"/>
      <c r="IA32" s="355"/>
      <c r="IB32" s="355"/>
      <c r="IC32" s="355"/>
      <c r="ID32" s="355"/>
      <c r="IE32" s="355"/>
      <c r="IF32" s="355"/>
      <c r="IG32" s="355"/>
      <c r="IH32" s="355"/>
      <c r="II32" s="355"/>
      <c r="IJ32" s="355"/>
      <c r="IK32" s="355"/>
      <c r="IL32" s="355"/>
    </row>
    <row r="33" spans="1:246" ht="15.9" customHeight="1">
      <c r="A33" s="352"/>
      <c r="B33" s="362"/>
      <c r="C33" s="7" t="s">
        <v>36</v>
      </c>
      <c r="D33" s="8" t="s">
        <v>486</v>
      </c>
      <c r="E33" s="7">
        <v>29</v>
      </c>
      <c r="F33" s="8" t="s">
        <v>51</v>
      </c>
      <c r="G33" s="352"/>
      <c r="H33" s="352"/>
      <c r="I33" s="352"/>
      <c r="J33" s="352"/>
      <c r="K33" s="353"/>
      <c r="L33" s="354"/>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2"/>
      <c r="DL33" s="352"/>
      <c r="DM33" s="352"/>
      <c r="DN33" s="352"/>
      <c r="DO33" s="352"/>
      <c r="DP33" s="352"/>
      <c r="DQ33" s="352"/>
      <c r="DR33" s="352"/>
      <c r="DS33" s="352"/>
      <c r="DT33" s="352"/>
      <c r="DU33" s="352"/>
      <c r="DV33" s="352"/>
      <c r="DW33" s="352"/>
      <c r="DX33" s="352"/>
      <c r="DY33" s="352"/>
      <c r="DZ33" s="352"/>
      <c r="EA33" s="352"/>
      <c r="EB33" s="352"/>
      <c r="EC33" s="352"/>
      <c r="ED33" s="352"/>
      <c r="EE33" s="352"/>
      <c r="EF33" s="352"/>
      <c r="EG33" s="352"/>
      <c r="EH33" s="352"/>
      <c r="EI33" s="352"/>
      <c r="EJ33" s="352"/>
      <c r="EK33" s="352"/>
      <c r="EL33" s="352"/>
      <c r="EM33" s="352"/>
      <c r="EN33" s="352"/>
      <c r="EO33" s="352"/>
      <c r="EP33" s="352"/>
      <c r="EQ33" s="352"/>
      <c r="ER33" s="352"/>
      <c r="ES33" s="352"/>
      <c r="ET33" s="352"/>
      <c r="EU33" s="352"/>
      <c r="EV33" s="352"/>
      <c r="EW33" s="352"/>
      <c r="EX33" s="352"/>
      <c r="EY33" s="352"/>
      <c r="EZ33" s="352"/>
      <c r="FA33" s="352"/>
      <c r="FB33" s="352"/>
      <c r="FC33" s="352"/>
      <c r="FD33" s="352"/>
      <c r="FE33" s="352"/>
      <c r="FF33" s="352"/>
      <c r="FG33" s="352"/>
      <c r="FH33" s="352"/>
      <c r="FI33" s="352"/>
      <c r="FJ33" s="352"/>
      <c r="FK33" s="352"/>
      <c r="FL33" s="352"/>
      <c r="FM33" s="352"/>
      <c r="FN33" s="352"/>
      <c r="FO33" s="352"/>
      <c r="FP33" s="352"/>
      <c r="FQ33" s="352"/>
      <c r="FR33" s="352"/>
      <c r="FS33" s="352"/>
      <c r="FT33" s="352"/>
      <c r="FU33" s="352"/>
      <c r="FV33" s="352"/>
      <c r="FW33" s="352"/>
      <c r="FX33" s="352"/>
      <c r="FY33" s="352"/>
      <c r="FZ33" s="352"/>
      <c r="GA33" s="352"/>
      <c r="GB33" s="352"/>
      <c r="GC33" s="352"/>
      <c r="GD33" s="352"/>
      <c r="GE33" s="352"/>
      <c r="GF33" s="352"/>
      <c r="GG33" s="352"/>
      <c r="GH33" s="352"/>
      <c r="GI33" s="352"/>
      <c r="GJ33" s="352"/>
      <c r="GK33" s="352"/>
      <c r="GL33" s="352"/>
      <c r="GM33" s="352"/>
      <c r="GN33" s="352"/>
      <c r="GO33" s="352"/>
      <c r="GP33" s="352"/>
      <c r="GQ33" s="352"/>
      <c r="GR33" s="352"/>
      <c r="GS33" s="352"/>
      <c r="GT33" s="352"/>
      <c r="GU33" s="352"/>
      <c r="GV33" s="352"/>
      <c r="GW33" s="352"/>
      <c r="GX33" s="352"/>
      <c r="GY33" s="352"/>
      <c r="GZ33" s="352"/>
      <c r="HA33" s="352"/>
      <c r="HB33" s="352"/>
      <c r="HC33" s="352"/>
      <c r="HD33" s="352"/>
      <c r="HE33" s="352"/>
      <c r="HF33" s="352"/>
      <c r="HG33" s="352"/>
      <c r="HH33" s="352"/>
      <c r="HI33" s="352"/>
      <c r="HJ33" s="352"/>
      <c r="HK33" s="352"/>
      <c r="HL33" s="352"/>
      <c r="HM33" s="352"/>
      <c r="HN33" s="352"/>
      <c r="HO33" s="352"/>
      <c r="HP33" s="352"/>
      <c r="HQ33" s="352"/>
      <c r="HR33" s="352"/>
      <c r="HS33" s="352"/>
      <c r="HT33" s="352"/>
      <c r="HU33" s="352"/>
      <c r="HV33" s="352"/>
      <c r="HW33" s="352"/>
      <c r="HX33" s="352"/>
      <c r="HY33" s="352"/>
      <c r="HZ33" s="352"/>
      <c r="IA33" s="352"/>
      <c r="IB33" s="352"/>
      <c r="IC33" s="352"/>
      <c r="ID33" s="352"/>
      <c r="IE33" s="352"/>
      <c r="IF33" s="352"/>
      <c r="IG33" s="352"/>
      <c r="IH33" s="352"/>
      <c r="II33" s="352"/>
      <c r="IJ33" s="352"/>
      <c r="IK33" s="352"/>
      <c r="IL33" s="352"/>
    </row>
    <row r="34" spans="1:246" s="358" customFormat="1" ht="8.1" customHeight="1">
      <c r="A34" s="355"/>
      <c r="B34" s="361"/>
      <c r="C34" s="357"/>
      <c r="D34" s="8"/>
      <c r="E34" s="357"/>
      <c r="F34" s="8"/>
      <c r="G34" s="355"/>
      <c r="H34" s="355"/>
      <c r="I34" s="355"/>
      <c r="J34" s="355"/>
      <c r="K34" s="353"/>
      <c r="L34" s="354"/>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5"/>
      <c r="BK34" s="355"/>
      <c r="BL34" s="355"/>
      <c r="BM34" s="355"/>
      <c r="BN34" s="355"/>
      <c r="BO34" s="355"/>
      <c r="BP34" s="355"/>
      <c r="BQ34" s="355"/>
      <c r="BR34" s="355"/>
      <c r="BS34" s="355"/>
      <c r="BT34" s="355"/>
      <c r="BU34" s="355"/>
      <c r="BV34" s="355"/>
      <c r="BW34" s="355"/>
      <c r="BX34" s="355"/>
      <c r="BY34" s="355"/>
      <c r="BZ34" s="355"/>
      <c r="CA34" s="355"/>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35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355"/>
      <c r="EK34" s="355"/>
      <c r="EL34" s="355"/>
      <c r="EM34" s="355"/>
      <c r="EN34" s="355"/>
      <c r="EO34" s="355"/>
      <c r="EP34" s="355"/>
      <c r="EQ34" s="355"/>
      <c r="ER34" s="355"/>
      <c r="ES34" s="355"/>
      <c r="ET34" s="355"/>
      <c r="EU34" s="355"/>
      <c r="EV34" s="355"/>
      <c r="EW34" s="355"/>
      <c r="EX34" s="355"/>
      <c r="EY34" s="355"/>
      <c r="EZ34" s="355"/>
      <c r="FA34" s="355"/>
      <c r="FB34" s="355"/>
      <c r="FC34" s="355"/>
      <c r="FD34" s="355"/>
      <c r="FE34" s="355"/>
      <c r="FF34" s="355"/>
      <c r="FG34" s="355"/>
      <c r="FH34" s="355"/>
      <c r="FI34" s="355"/>
      <c r="FJ34" s="355"/>
      <c r="FK34" s="355"/>
      <c r="FL34" s="355"/>
      <c r="FM34" s="355"/>
      <c r="FN34" s="355"/>
      <c r="FO34" s="355"/>
      <c r="FP34" s="355"/>
      <c r="FQ34" s="355"/>
      <c r="FR34" s="355"/>
      <c r="FS34" s="355"/>
      <c r="FT34" s="355"/>
      <c r="FU34" s="355"/>
      <c r="FV34" s="355"/>
      <c r="FW34" s="355"/>
      <c r="FX34" s="355"/>
      <c r="FY34" s="355"/>
      <c r="FZ34" s="355"/>
      <c r="GA34" s="355"/>
      <c r="GB34" s="355"/>
      <c r="GC34" s="355"/>
      <c r="GD34" s="355"/>
      <c r="GE34" s="355"/>
      <c r="GF34" s="355"/>
      <c r="GG34" s="355"/>
      <c r="GH34" s="355"/>
      <c r="GI34" s="355"/>
      <c r="GJ34" s="355"/>
      <c r="GK34" s="355"/>
      <c r="GL34" s="355"/>
      <c r="GM34" s="355"/>
      <c r="GN34" s="355"/>
      <c r="GO34" s="355"/>
      <c r="GP34" s="355"/>
      <c r="GQ34" s="355"/>
      <c r="GR34" s="355"/>
      <c r="GS34" s="355"/>
      <c r="GT34" s="355"/>
      <c r="GU34" s="355"/>
      <c r="GV34" s="355"/>
      <c r="GW34" s="355"/>
      <c r="GX34" s="355"/>
      <c r="GY34" s="355"/>
      <c r="GZ34" s="355"/>
      <c r="HA34" s="355"/>
      <c r="HB34" s="355"/>
      <c r="HC34" s="355"/>
      <c r="HD34" s="355"/>
      <c r="HE34" s="355"/>
      <c r="HF34" s="355"/>
      <c r="HG34" s="355"/>
      <c r="HH34" s="355"/>
      <c r="HI34" s="355"/>
      <c r="HJ34" s="355"/>
      <c r="HK34" s="355"/>
      <c r="HL34" s="355"/>
      <c r="HM34" s="355"/>
      <c r="HN34" s="355"/>
      <c r="HO34" s="355"/>
      <c r="HP34" s="355"/>
      <c r="HQ34" s="355"/>
      <c r="HR34" s="355"/>
      <c r="HS34" s="355"/>
      <c r="HT34" s="355"/>
      <c r="HU34" s="355"/>
      <c r="HV34" s="355"/>
      <c r="HW34" s="355"/>
      <c r="HX34" s="355"/>
      <c r="HY34" s="355"/>
      <c r="HZ34" s="355"/>
      <c r="IA34" s="355"/>
      <c r="IB34" s="355"/>
      <c r="IC34" s="355"/>
      <c r="ID34" s="355"/>
      <c r="IE34" s="355"/>
      <c r="IF34" s="355"/>
      <c r="IG34" s="355"/>
      <c r="IH34" s="355"/>
      <c r="II34" s="355"/>
      <c r="IJ34" s="355"/>
      <c r="IK34" s="355"/>
      <c r="IL34" s="355"/>
    </row>
    <row r="35" spans="1:246" ht="15.9" customHeight="1">
      <c r="A35" s="352"/>
      <c r="B35" s="362"/>
      <c r="C35" s="7" t="s">
        <v>39</v>
      </c>
      <c r="D35" s="8" t="s">
        <v>487</v>
      </c>
      <c r="E35" s="7">
        <v>30</v>
      </c>
      <c r="F35" s="8" t="s">
        <v>53</v>
      </c>
      <c r="G35" s="352"/>
      <c r="H35" s="352"/>
      <c r="I35" s="352"/>
      <c r="J35" s="352"/>
      <c r="K35" s="353"/>
      <c r="L35" s="354"/>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2"/>
      <c r="DL35" s="352"/>
      <c r="DM35" s="352"/>
      <c r="DN35" s="352"/>
      <c r="DO35" s="352"/>
      <c r="DP35" s="352"/>
      <c r="DQ35" s="352"/>
      <c r="DR35" s="352"/>
      <c r="DS35" s="352"/>
      <c r="DT35" s="352"/>
      <c r="DU35" s="352"/>
      <c r="DV35" s="352"/>
      <c r="DW35" s="352"/>
      <c r="DX35" s="352"/>
      <c r="DY35" s="352"/>
      <c r="DZ35" s="352"/>
      <c r="EA35" s="352"/>
      <c r="EB35" s="352"/>
      <c r="EC35" s="352"/>
      <c r="ED35" s="352"/>
      <c r="EE35" s="352"/>
      <c r="EF35" s="352"/>
      <c r="EG35" s="352"/>
      <c r="EH35" s="352"/>
      <c r="EI35" s="352"/>
      <c r="EJ35" s="352"/>
      <c r="EK35" s="352"/>
      <c r="EL35" s="352"/>
      <c r="EM35" s="352"/>
      <c r="EN35" s="352"/>
      <c r="EO35" s="352"/>
      <c r="EP35" s="352"/>
      <c r="EQ35" s="352"/>
      <c r="ER35" s="352"/>
      <c r="ES35" s="352"/>
      <c r="ET35" s="352"/>
      <c r="EU35" s="352"/>
      <c r="EV35" s="352"/>
      <c r="EW35" s="352"/>
      <c r="EX35" s="352"/>
      <c r="EY35" s="352"/>
      <c r="EZ35" s="352"/>
      <c r="FA35" s="352"/>
      <c r="FB35" s="352"/>
      <c r="FC35" s="352"/>
      <c r="FD35" s="352"/>
      <c r="FE35" s="352"/>
      <c r="FF35" s="352"/>
      <c r="FG35" s="352"/>
      <c r="FH35" s="352"/>
      <c r="FI35" s="352"/>
      <c r="FJ35" s="352"/>
      <c r="FK35" s="352"/>
      <c r="FL35" s="352"/>
      <c r="FM35" s="352"/>
      <c r="FN35" s="352"/>
      <c r="FO35" s="352"/>
      <c r="FP35" s="352"/>
      <c r="FQ35" s="352"/>
      <c r="FR35" s="352"/>
      <c r="FS35" s="352"/>
      <c r="FT35" s="352"/>
      <c r="FU35" s="352"/>
      <c r="FV35" s="352"/>
      <c r="FW35" s="352"/>
      <c r="FX35" s="352"/>
      <c r="FY35" s="352"/>
      <c r="FZ35" s="352"/>
      <c r="GA35" s="352"/>
      <c r="GB35" s="352"/>
      <c r="GC35" s="352"/>
      <c r="GD35" s="352"/>
      <c r="GE35" s="352"/>
      <c r="GF35" s="352"/>
      <c r="GG35" s="352"/>
      <c r="GH35" s="352"/>
      <c r="GI35" s="352"/>
      <c r="GJ35" s="352"/>
      <c r="GK35" s="352"/>
      <c r="GL35" s="352"/>
      <c r="GM35" s="352"/>
      <c r="GN35" s="352"/>
      <c r="GO35" s="352"/>
      <c r="GP35" s="352"/>
      <c r="GQ35" s="352"/>
      <c r="GR35" s="352"/>
      <c r="GS35" s="352"/>
      <c r="GT35" s="352"/>
      <c r="GU35" s="352"/>
      <c r="GV35" s="352"/>
      <c r="GW35" s="352"/>
      <c r="GX35" s="352"/>
      <c r="GY35" s="352"/>
      <c r="GZ35" s="352"/>
      <c r="HA35" s="352"/>
      <c r="HB35" s="352"/>
      <c r="HC35" s="352"/>
      <c r="HD35" s="352"/>
      <c r="HE35" s="352"/>
      <c r="HF35" s="352"/>
      <c r="HG35" s="352"/>
      <c r="HH35" s="352"/>
      <c r="HI35" s="352"/>
      <c r="HJ35" s="352"/>
      <c r="HK35" s="352"/>
      <c r="HL35" s="352"/>
      <c r="HM35" s="352"/>
      <c r="HN35" s="352"/>
      <c r="HO35" s="352"/>
      <c r="HP35" s="352"/>
      <c r="HQ35" s="352"/>
      <c r="HR35" s="352"/>
      <c r="HS35" s="352"/>
      <c r="HT35" s="352"/>
      <c r="HU35" s="352"/>
      <c r="HV35" s="352"/>
      <c r="HW35" s="352"/>
      <c r="HX35" s="352"/>
      <c r="HY35" s="352"/>
      <c r="HZ35" s="352"/>
      <c r="IA35" s="352"/>
      <c r="IB35" s="352"/>
      <c r="IC35" s="352"/>
      <c r="ID35" s="352"/>
      <c r="IE35" s="352"/>
      <c r="IF35" s="352"/>
      <c r="IG35" s="352"/>
      <c r="IH35" s="352"/>
      <c r="II35" s="352"/>
      <c r="IJ35" s="352"/>
      <c r="IK35" s="352"/>
      <c r="IL35" s="352"/>
    </row>
    <row r="36" spans="1:246" s="358" customFormat="1" ht="8.1" customHeight="1">
      <c r="A36" s="355"/>
      <c r="B36" s="361"/>
      <c r="C36" s="357"/>
      <c r="D36" s="8"/>
      <c r="E36" s="357"/>
      <c r="F36" s="8"/>
      <c r="G36" s="355"/>
      <c r="H36" s="355"/>
      <c r="I36" s="355"/>
      <c r="J36" s="355"/>
      <c r="K36" s="353"/>
      <c r="L36" s="354"/>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5"/>
      <c r="BK36" s="355"/>
      <c r="BL36" s="355"/>
      <c r="BM36" s="355"/>
      <c r="BN36" s="355"/>
      <c r="BO36" s="355"/>
      <c r="BP36" s="355"/>
      <c r="BQ36" s="355"/>
      <c r="BR36" s="355"/>
      <c r="BS36" s="355"/>
      <c r="BT36" s="355"/>
      <c r="BU36" s="355"/>
      <c r="BV36" s="355"/>
      <c r="BW36" s="355"/>
      <c r="BX36" s="355"/>
      <c r="BY36" s="355"/>
      <c r="BZ36" s="355"/>
      <c r="CA36" s="355"/>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355"/>
      <c r="DI36" s="355"/>
      <c r="DJ36" s="355"/>
      <c r="DK36" s="355"/>
      <c r="DL36" s="355"/>
      <c r="DM36" s="355"/>
      <c r="DN36" s="355"/>
      <c r="DO36" s="355"/>
      <c r="DP36" s="355"/>
      <c r="DQ36" s="355"/>
      <c r="DR36" s="355"/>
      <c r="DS36" s="355"/>
      <c r="DT36" s="355"/>
      <c r="DU36" s="355"/>
      <c r="DV36" s="355"/>
      <c r="DW36" s="355"/>
      <c r="DX36" s="355"/>
      <c r="DY36" s="355"/>
      <c r="DZ36" s="355"/>
      <c r="EA36" s="355"/>
      <c r="EB36" s="355"/>
      <c r="EC36" s="355"/>
      <c r="ED36" s="355"/>
      <c r="EE36" s="355"/>
      <c r="EF36" s="355"/>
      <c r="EG36" s="355"/>
      <c r="EH36" s="355"/>
      <c r="EI36" s="355"/>
      <c r="EJ36" s="355"/>
      <c r="EK36" s="355"/>
      <c r="EL36" s="355"/>
      <c r="EM36" s="355"/>
      <c r="EN36" s="355"/>
      <c r="EO36" s="355"/>
      <c r="EP36" s="355"/>
      <c r="EQ36" s="355"/>
      <c r="ER36" s="355"/>
      <c r="ES36" s="355"/>
      <c r="ET36" s="355"/>
      <c r="EU36" s="355"/>
      <c r="EV36" s="355"/>
      <c r="EW36" s="355"/>
      <c r="EX36" s="355"/>
      <c r="EY36" s="355"/>
      <c r="EZ36" s="355"/>
      <c r="FA36" s="355"/>
      <c r="FB36" s="355"/>
      <c r="FC36" s="355"/>
      <c r="FD36" s="355"/>
      <c r="FE36" s="355"/>
      <c r="FF36" s="355"/>
      <c r="FG36" s="355"/>
      <c r="FH36" s="355"/>
      <c r="FI36" s="355"/>
      <c r="FJ36" s="355"/>
      <c r="FK36" s="355"/>
      <c r="FL36" s="355"/>
      <c r="FM36" s="355"/>
      <c r="FN36" s="355"/>
      <c r="FO36" s="355"/>
      <c r="FP36" s="355"/>
      <c r="FQ36" s="355"/>
      <c r="FR36" s="355"/>
      <c r="FS36" s="355"/>
      <c r="FT36" s="355"/>
      <c r="FU36" s="355"/>
      <c r="FV36" s="355"/>
      <c r="FW36" s="355"/>
      <c r="FX36" s="355"/>
      <c r="FY36" s="355"/>
      <c r="FZ36" s="355"/>
      <c r="GA36" s="355"/>
      <c r="GB36" s="355"/>
      <c r="GC36" s="355"/>
      <c r="GD36" s="355"/>
      <c r="GE36" s="355"/>
      <c r="GF36" s="355"/>
      <c r="GG36" s="355"/>
      <c r="GH36" s="355"/>
      <c r="GI36" s="355"/>
      <c r="GJ36" s="355"/>
      <c r="GK36" s="355"/>
      <c r="GL36" s="355"/>
      <c r="GM36" s="355"/>
      <c r="GN36" s="355"/>
      <c r="GO36" s="355"/>
      <c r="GP36" s="355"/>
      <c r="GQ36" s="355"/>
      <c r="GR36" s="355"/>
      <c r="GS36" s="355"/>
      <c r="GT36" s="355"/>
      <c r="GU36" s="355"/>
      <c r="GV36" s="355"/>
      <c r="GW36" s="355"/>
      <c r="GX36" s="355"/>
      <c r="GY36" s="355"/>
      <c r="GZ36" s="355"/>
      <c r="HA36" s="355"/>
      <c r="HB36" s="355"/>
      <c r="HC36" s="355"/>
      <c r="HD36" s="355"/>
      <c r="HE36" s="355"/>
      <c r="HF36" s="355"/>
      <c r="HG36" s="355"/>
      <c r="HH36" s="355"/>
      <c r="HI36" s="355"/>
      <c r="HJ36" s="355"/>
      <c r="HK36" s="355"/>
      <c r="HL36" s="355"/>
      <c r="HM36" s="355"/>
      <c r="HN36" s="355"/>
      <c r="HO36" s="355"/>
      <c r="HP36" s="355"/>
      <c r="HQ36" s="355"/>
      <c r="HR36" s="355"/>
      <c r="HS36" s="355"/>
      <c r="HT36" s="355"/>
      <c r="HU36" s="355"/>
      <c r="HV36" s="355"/>
      <c r="HW36" s="355"/>
      <c r="HX36" s="355"/>
      <c r="HY36" s="355"/>
      <c r="HZ36" s="355"/>
      <c r="IA36" s="355"/>
      <c r="IB36" s="355"/>
      <c r="IC36" s="355"/>
      <c r="ID36" s="355"/>
      <c r="IE36" s="355"/>
      <c r="IF36" s="355"/>
      <c r="IG36" s="355"/>
      <c r="IH36" s="355"/>
      <c r="II36" s="355"/>
      <c r="IJ36" s="355"/>
      <c r="IK36" s="355"/>
      <c r="IL36" s="355"/>
    </row>
    <row r="37" spans="1:246" ht="15.9" customHeight="1">
      <c r="A37" s="352"/>
      <c r="B37" s="362"/>
      <c r="C37" s="7" t="s">
        <v>42</v>
      </c>
      <c r="D37" s="8" t="s">
        <v>488</v>
      </c>
      <c r="E37" s="7">
        <v>31</v>
      </c>
      <c r="F37" s="8" t="s">
        <v>55</v>
      </c>
      <c r="G37" s="352"/>
      <c r="H37" s="352"/>
      <c r="I37" s="352"/>
      <c r="J37" s="352"/>
      <c r="K37" s="353"/>
      <c r="L37" s="354"/>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2"/>
      <c r="DL37" s="352"/>
      <c r="DM37" s="352"/>
      <c r="DN37" s="352"/>
      <c r="DO37" s="352"/>
      <c r="DP37" s="352"/>
      <c r="DQ37" s="352"/>
      <c r="DR37" s="352"/>
      <c r="DS37" s="352"/>
      <c r="DT37" s="352"/>
      <c r="DU37" s="352"/>
      <c r="DV37" s="352"/>
      <c r="DW37" s="352"/>
      <c r="DX37" s="352"/>
      <c r="DY37" s="352"/>
      <c r="DZ37" s="352"/>
      <c r="EA37" s="352"/>
      <c r="EB37" s="352"/>
      <c r="EC37" s="352"/>
      <c r="ED37" s="352"/>
      <c r="EE37" s="352"/>
      <c r="EF37" s="352"/>
      <c r="EG37" s="352"/>
      <c r="EH37" s="352"/>
      <c r="EI37" s="352"/>
      <c r="EJ37" s="352"/>
      <c r="EK37" s="352"/>
      <c r="EL37" s="352"/>
      <c r="EM37" s="352"/>
      <c r="EN37" s="352"/>
      <c r="EO37" s="352"/>
      <c r="EP37" s="352"/>
      <c r="EQ37" s="352"/>
      <c r="ER37" s="352"/>
      <c r="ES37" s="352"/>
      <c r="ET37" s="352"/>
      <c r="EU37" s="352"/>
      <c r="EV37" s="352"/>
      <c r="EW37" s="352"/>
      <c r="EX37" s="352"/>
      <c r="EY37" s="352"/>
      <c r="EZ37" s="352"/>
      <c r="FA37" s="352"/>
      <c r="FB37" s="352"/>
      <c r="FC37" s="352"/>
      <c r="FD37" s="352"/>
      <c r="FE37" s="352"/>
      <c r="FF37" s="352"/>
      <c r="FG37" s="352"/>
      <c r="FH37" s="352"/>
      <c r="FI37" s="352"/>
      <c r="FJ37" s="352"/>
      <c r="FK37" s="352"/>
      <c r="FL37" s="352"/>
      <c r="FM37" s="352"/>
      <c r="FN37" s="352"/>
      <c r="FO37" s="352"/>
      <c r="FP37" s="352"/>
      <c r="FQ37" s="352"/>
      <c r="FR37" s="352"/>
      <c r="FS37" s="352"/>
      <c r="FT37" s="352"/>
      <c r="FU37" s="352"/>
      <c r="FV37" s="352"/>
      <c r="FW37" s="352"/>
      <c r="FX37" s="352"/>
      <c r="FY37" s="352"/>
      <c r="FZ37" s="352"/>
      <c r="GA37" s="352"/>
      <c r="GB37" s="352"/>
      <c r="GC37" s="352"/>
      <c r="GD37" s="352"/>
      <c r="GE37" s="352"/>
      <c r="GF37" s="352"/>
      <c r="GG37" s="352"/>
      <c r="GH37" s="352"/>
      <c r="GI37" s="352"/>
      <c r="GJ37" s="352"/>
      <c r="GK37" s="352"/>
      <c r="GL37" s="352"/>
      <c r="GM37" s="352"/>
      <c r="GN37" s="352"/>
      <c r="GO37" s="352"/>
      <c r="GP37" s="352"/>
      <c r="GQ37" s="352"/>
      <c r="GR37" s="352"/>
      <c r="GS37" s="352"/>
      <c r="GT37" s="352"/>
      <c r="GU37" s="352"/>
      <c r="GV37" s="352"/>
      <c r="GW37" s="352"/>
      <c r="GX37" s="352"/>
      <c r="GY37" s="352"/>
      <c r="GZ37" s="352"/>
      <c r="HA37" s="352"/>
      <c r="HB37" s="352"/>
      <c r="HC37" s="352"/>
      <c r="HD37" s="352"/>
      <c r="HE37" s="352"/>
      <c r="HF37" s="352"/>
      <c r="HG37" s="352"/>
      <c r="HH37" s="352"/>
      <c r="HI37" s="352"/>
      <c r="HJ37" s="352"/>
      <c r="HK37" s="352"/>
      <c r="HL37" s="352"/>
      <c r="HM37" s="352"/>
      <c r="HN37" s="352"/>
      <c r="HO37" s="352"/>
      <c r="HP37" s="352"/>
      <c r="HQ37" s="352"/>
      <c r="HR37" s="352"/>
      <c r="HS37" s="352"/>
      <c r="HT37" s="352"/>
      <c r="HU37" s="352"/>
      <c r="HV37" s="352"/>
      <c r="HW37" s="352"/>
      <c r="HX37" s="352"/>
      <c r="HY37" s="352"/>
      <c r="HZ37" s="352"/>
      <c r="IA37" s="352"/>
      <c r="IB37" s="352"/>
      <c r="IC37" s="352"/>
      <c r="ID37" s="352"/>
      <c r="IE37" s="352"/>
      <c r="IF37" s="352"/>
      <c r="IG37" s="352"/>
      <c r="IH37" s="352"/>
      <c r="II37" s="352"/>
      <c r="IJ37" s="352"/>
      <c r="IK37" s="352"/>
      <c r="IL37" s="352"/>
    </row>
    <row r="38" spans="1:246" s="358" customFormat="1" ht="8.1" customHeight="1">
      <c r="A38" s="355"/>
      <c r="B38" s="361"/>
      <c r="C38" s="357"/>
      <c r="D38" s="8"/>
      <c r="E38" s="13"/>
      <c r="F38" s="8"/>
      <c r="G38" s="355"/>
      <c r="H38" s="355"/>
      <c r="I38" s="355"/>
      <c r="J38" s="355"/>
      <c r="K38" s="353"/>
      <c r="L38" s="354"/>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355"/>
      <c r="AJ38" s="355"/>
      <c r="AK38" s="355"/>
      <c r="AL38" s="355"/>
      <c r="AM38" s="355"/>
      <c r="AN38" s="355"/>
      <c r="AO38" s="355"/>
      <c r="AP38" s="355"/>
      <c r="AQ38" s="355"/>
      <c r="AR38" s="355"/>
      <c r="AS38" s="355"/>
      <c r="AT38" s="355"/>
      <c r="AU38" s="355"/>
      <c r="AV38" s="355"/>
      <c r="AW38" s="355"/>
      <c r="AX38" s="355"/>
      <c r="AY38" s="355"/>
      <c r="AZ38" s="355"/>
      <c r="BA38" s="355"/>
      <c r="BB38" s="355"/>
      <c r="BC38" s="355"/>
      <c r="BD38" s="355"/>
      <c r="BE38" s="355"/>
      <c r="BF38" s="355"/>
      <c r="BG38" s="355"/>
      <c r="BH38" s="355"/>
      <c r="BI38" s="355"/>
      <c r="BJ38" s="355"/>
      <c r="BK38" s="355"/>
      <c r="BL38" s="355"/>
      <c r="BM38" s="355"/>
      <c r="BN38" s="355"/>
      <c r="BO38" s="355"/>
      <c r="BP38" s="355"/>
      <c r="BQ38" s="355"/>
      <c r="BR38" s="355"/>
      <c r="BS38" s="355"/>
      <c r="BT38" s="355"/>
      <c r="BU38" s="355"/>
      <c r="BV38" s="355"/>
      <c r="BW38" s="355"/>
      <c r="BX38" s="355"/>
      <c r="BY38" s="355"/>
      <c r="BZ38" s="355"/>
      <c r="CA38" s="355"/>
      <c r="CB38" s="355"/>
      <c r="CC38" s="355"/>
      <c r="CD38" s="355"/>
      <c r="CE38" s="355"/>
      <c r="CF38" s="355"/>
      <c r="CG38" s="355"/>
      <c r="CH38" s="355"/>
      <c r="CI38" s="355"/>
      <c r="CJ38" s="355"/>
      <c r="CK38" s="355"/>
      <c r="CL38" s="355"/>
      <c r="CM38" s="355"/>
      <c r="CN38" s="355"/>
      <c r="CO38" s="355"/>
      <c r="CP38" s="355"/>
      <c r="CQ38" s="355"/>
      <c r="CR38" s="355"/>
      <c r="CS38" s="355"/>
      <c r="CT38" s="355"/>
      <c r="CU38" s="355"/>
      <c r="CV38" s="355"/>
      <c r="CW38" s="355"/>
      <c r="CX38" s="355"/>
      <c r="CY38" s="355"/>
      <c r="CZ38" s="355"/>
      <c r="DA38" s="355"/>
      <c r="DB38" s="355"/>
      <c r="DC38" s="355"/>
      <c r="DD38" s="355"/>
      <c r="DE38" s="355"/>
      <c r="DF38" s="355"/>
      <c r="DG38" s="355"/>
      <c r="DH38" s="355"/>
      <c r="DI38" s="355"/>
      <c r="DJ38" s="355"/>
      <c r="DK38" s="355"/>
      <c r="DL38" s="355"/>
      <c r="DM38" s="355"/>
      <c r="DN38" s="355"/>
      <c r="DO38" s="355"/>
      <c r="DP38" s="355"/>
      <c r="DQ38" s="355"/>
      <c r="DR38" s="355"/>
      <c r="DS38" s="355"/>
      <c r="DT38" s="355"/>
      <c r="DU38" s="355"/>
      <c r="DV38" s="355"/>
      <c r="DW38" s="355"/>
      <c r="DX38" s="355"/>
      <c r="DY38" s="355"/>
      <c r="DZ38" s="355"/>
      <c r="EA38" s="355"/>
      <c r="EB38" s="355"/>
      <c r="EC38" s="355"/>
      <c r="ED38" s="355"/>
      <c r="EE38" s="355"/>
      <c r="EF38" s="355"/>
      <c r="EG38" s="355"/>
      <c r="EH38" s="355"/>
      <c r="EI38" s="355"/>
      <c r="EJ38" s="355"/>
      <c r="EK38" s="355"/>
      <c r="EL38" s="355"/>
      <c r="EM38" s="355"/>
      <c r="EN38" s="355"/>
      <c r="EO38" s="355"/>
      <c r="EP38" s="355"/>
      <c r="EQ38" s="355"/>
      <c r="ER38" s="355"/>
      <c r="ES38" s="355"/>
      <c r="ET38" s="355"/>
      <c r="EU38" s="355"/>
      <c r="EV38" s="355"/>
      <c r="EW38" s="355"/>
      <c r="EX38" s="355"/>
      <c r="EY38" s="355"/>
      <c r="EZ38" s="355"/>
      <c r="FA38" s="355"/>
      <c r="FB38" s="355"/>
      <c r="FC38" s="355"/>
      <c r="FD38" s="355"/>
      <c r="FE38" s="355"/>
      <c r="FF38" s="355"/>
      <c r="FG38" s="355"/>
      <c r="FH38" s="355"/>
      <c r="FI38" s="355"/>
      <c r="FJ38" s="355"/>
      <c r="FK38" s="355"/>
      <c r="FL38" s="355"/>
      <c r="FM38" s="355"/>
      <c r="FN38" s="355"/>
      <c r="FO38" s="355"/>
      <c r="FP38" s="355"/>
      <c r="FQ38" s="355"/>
      <c r="FR38" s="355"/>
      <c r="FS38" s="355"/>
      <c r="FT38" s="355"/>
      <c r="FU38" s="355"/>
      <c r="FV38" s="355"/>
      <c r="FW38" s="355"/>
      <c r="FX38" s="355"/>
      <c r="FY38" s="355"/>
      <c r="FZ38" s="355"/>
      <c r="GA38" s="355"/>
      <c r="GB38" s="355"/>
      <c r="GC38" s="355"/>
      <c r="GD38" s="355"/>
      <c r="GE38" s="355"/>
      <c r="GF38" s="355"/>
      <c r="GG38" s="355"/>
      <c r="GH38" s="355"/>
      <c r="GI38" s="355"/>
      <c r="GJ38" s="355"/>
      <c r="GK38" s="355"/>
      <c r="GL38" s="355"/>
      <c r="GM38" s="355"/>
      <c r="GN38" s="355"/>
      <c r="GO38" s="355"/>
      <c r="GP38" s="355"/>
      <c r="GQ38" s="355"/>
      <c r="GR38" s="355"/>
      <c r="GS38" s="355"/>
      <c r="GT38" s="355"/>
      <c r="GU38" s="355"/>
      <c r="GV38" s="355"/>
      <c r="GW38" s="355"/>
      <c r="GX38" s="355"/>
      <c r="GY38" s="355"/>
      <c r="GZ38" s="355"/>
      <c r="HA38" s="355"/>
      <c r="HB38" s="355"/>
      <c r="HC38" s="355"/>
      <c r="HD38" s="355"/>
      <c r="HE38" s="355"/>
      <c r="HF38" s="355"/>
      <c r="HG38" s="355"/>
      <c r="HH38" s="355"/>
      <c r="HI38" s="355"/>
      <c r="HJ38" s="355"/>
      <c r="HK38" s="355"/>
      <c r="HL38" s="355"/>
      <c r="HM38" s="355"/>
      <c r="HN38" s="355"/>
      <c r="HO38" s="355"/>
      <c r="HP38" s="355"/>
      <c r="HQ38" s="355"/>
      <c r="HR38" s="355"/>
      <c r="HS38" s="355"/>
      <c r="HT38" s="355"/>
      <c r="HU38" s="355"/>
      <c r="HV38" s="355"/>
      <c r="HW38" s="355"/>
      <c r="HX38" s="355"/>
      <c r="HY38" s="355"/>
      <c r="HZ38" s="355"/>
      <c r="IA38" s="355"/>
      <c r="IB38" s="355"/>
      <c r="IC38" s="355"/>
      <c r="ID38" s="355"/>
      <c r="IE38" s="355"/>
      <c r="IF38" s="355"/>
      <c r="IG38" s="355"/>
      <c r="IH38" s="355"/>
      <c r="II38" s="355"/>
      <c r="IJ38" s="355"/>
      <c r="IK38" s="355"/>
      <c r="IL38" s="355"/>
    </row>
    <row r="39" spans="1:246" ht="15.9" customHeight="1">
      <c r="A39" s="352"/>
      <c r="B39" s="362"/>
      <c r="C39" s="7" t="s">
        <v>45</v>
      </c>
      <c r="D39" s="8" t="s">
        <v>14</v>
      </c>
      <c r="E39" s="14"/>
      <c r="F39" s="8"/>
      <c r="G39" s="352"/>
      <c r="H39" s="352"/>
      <c r="I39" s="352"/>
      <c r="J39" s="352"/>
      <c r="K39" s="353"/>
      <c r="L39" s="354"/>
      <c r="M39" s="363"/>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2"/>
      <c r="DL39" s="352"/>
      <c r="DM39" s="352"/>
      <c r="DN39" s="352"/>
      <c r="DO39" s="352"/>
      <c r="DP39" s="352"/>
      <c r="DQ39" s="352"/>
      <c r="DR39" s="352"/>
      <c r="DS39" s="352"/>
      <c r="DT39" s="352"/>
      <c r="DU39" s="352"/>
      <c r="DV39" s="352"/>
      <c r="DW39" s="352"/>
      <c r="DX39" s="352"/>
      <c r="DY39" s="352"/>
      <c r="DZ39" s="352"/>
      <c r="EA39" s="352"/>
      <c r="EB39" s="352"/>
      <c r="EC39" s="352"/>
      <c r="ED39" s="352"/>
      <c r="EE39" s="352"/>
      <c r="EF39" s="352"/>
      <c r="EG39" s="352"/>
      <c r="EH39" s="352"/>
      <c r="EI39" s="352"/>
      <c r="EJ39" s="352"/>
      <c r="EK39" s="352"/>
      <c r="EL39" s="352"/>
      <c r="EM39" s="352"/>
      <c r="EN39" s="352"/>
      <c r="EO39" s="352"/>
      <c r="EP39" s="352"/>
      <c r="EQ39" s="352"/>
      <c r="ER39" s="352"/>
      <c r="ES39" s="352"/>
      <c r="ET39" s="352"/>
      <c r="EU39" s="352"/>
      <c r="EV39" s="352"/>
      <c r="EW39" s="352"/>
      <c r="EX39" s="352"/>
      <c r="EY39" s="352"/>
      <c r="EZ39" s="352"/>
      <c r="FA39" s="352"/>
      <c r="FB39" s="352"/>
      <c r="FC39" s="352"/>
      <c r="FD39" s="352"/>
      <c r="FE39" s="352"/>
      <c r="FF39" s="352"/>
      <c r="FG39" s="352"/>
      <c r="FH39" s="352"/>
      <c r="FI39" s="352"/>
      <c r="FJ39" s="352"/>
      <c r="FK39" s="352"/>
      <c r="FL39" s="352"/>
      <c r="FM39" s="352"/>
      <c r="FN39" s="352"/>
      <c r="FO39" s="352"/>
      <c r="FP39" s="352"/>
      <c r="FQ39" s="352"/>
      <c r="FR39" s="352"/>
      <c r="FS39" s="352"/>
      <c r="FT39" s="352"/>
      <c r="FU39" s="352"/>
      <c r="FV39" s="352"/>
      <c r="FW39" s="352"/>
      <c r="FX39" s="352"/>
      <c r="FY39" s="352"/>
      <c r="FZ39" s="352"/>
      <c r="GA39" s="352"/>
      <c r="GB39" s="352"/>
      <c r="GC39" s="352"/>
      <c r="GD39" s="352"/>
      <c r="GE39" s="352"/>
      <c r="GF39" s="352"/>
      <c r="GG39" s="352"/>
      <c r="GH39" s="352"/>
      <c r="GI39" s="352"/>
      <c r="GJ39" s="352"/>
      <c r="GK39" s="352"/>
      <c r="GL39" s="352"/>
      <c r="GM39" s="352"/>
      <c r="GN39" s="352"/>
      <c r="GO39" s="352"/>
      <c r="GP39" s="352"/>
      <c r="GQ39" s="352"/>
      <c r="GR39" s="352"/>
      <c r="GS39" s="352"/>
      <c r="GT39" s="352"/>
      <c r="GU39" s="352"/>
      <c r="GV39" s="352"/>
      <c r="GW39" s="352"/>
      <c r="GX39" s="352"/>
      <c r="GY39" s="352"/>
      <c r="GZ39" s="352"/>
      <c r="HA39" s="352"/>
      <c r="HB39" s="352"/>
      <c r="HC39" s="352"/>
      <c r="HD39" s="352"/>
      <c r="HE39" s="352"/>
      <c r="HF39" s="352"/>
      <c r="HG39" s="352"/>
      <c r="HH39" s="352"/>
      <c r="HI39" s="352"/>
      <c r="HJ39" s="352"/>
      <c r="HK39" s="352"/>
      <c r="HL39" s="352"/>
      <c r="HM39" s="352"/>
      <c r="HN39" s="352"/>
      <c r="HO39" s="352"/>
      <c r="HP39" s="352"/>
      <c r="HQ39" s="352"/>
      <c r="HR39" s="352"/>
      <c r="HS39" s="352"/>
      <c r="HT39" s="352"/>
      <c r="HU39" s="352"/>
      <c r="HV39" s="352"/>
      <c r="HW39" s="352"/>
      <c r="HX39" s="352"/>
      <c r="HY39" s="352"/>
      <c r="HZ39" s="352"/>
      <c r="IA39" s="352"/>
      <c r="IB39" s="352"/>
      <c r="IC39" s="352"/>
      <c r="ID39" s="352"/>
      <c r="IE39" s="352"/>
      <c r="IF39" s="352"/>
      <c r="IG39" s="352"/>
      <c r="IH39" s="352"/>
      <c r="II39" s="352"/>
      <c r="IJ39" s="352"/>
      <c r="IK39" s="352"/>
      <c r="IL39" s="352"/>
    </row>
    <row r="40" spans="1:246" s="358" customFormat="1" ht="8.1" hidden="1" customHeight="1">
      <c r="A40" s="355"/>
      <c r="B40" s="361"/>
      <c r="C40" s="357"/>
      <c r="D40" s="364"/>
      <c r="E40" s="14"/>
      <c r="G40" s="355"/>
      <c r="H40" s="355"/>
      <c r="I40" s="355"/>
      <c r="J40" s="355"/>
      <c r="K40" s="353"/>
      <c r="L40" s="354"/>
      <c r="M40" s="36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55"/>
      <c r="BN40" s="355"/>
      <c r="BO40" s="355"/>
      <c r="BP40" s="355"/>
      <c r="BQ40" s="355"/>
      <c r="BR40" s="355"/>
      <c r="BS40" s="355"/>
      <c r="BT40" s="355"/>
      <c r="BU40" s="355"/>
      <c r="BV40" s="355"/>
      <c r="BW40" s="355"/>
      <c r="BX40" s="355"/>
      <c r="BY40" s="355"/>
      <c r="BZ40" s="355"/>
      <c r="CA40" s="355"/>
      <c r="CB40" s="355"/>
      <c r="CC40" s="355"/>
      <c r="CD40" s="355"/>
      <c r="CE40" s="355"/>
      <c r="CF40" s="355"/>
      <c r="CG40" s="355"/>
      <c r="CH40" s="355"/>
      <c r="CI40" s="355"/>
      <c r="CJ40" s="355"/>
      <c r="CK40" s="355"/>
      <c r="CL40" s="355"/>
      <c r="CM40" s="355"/>
      <c r="CN40" s="355"/>
      <c r="CO40" s="355"/>
      <c r="CP40" s="355"/>
      <c r="CQ40" s="355"/>
      <c r="CR40" s="355"/>
      <c r="CS40" s="355"/>
      <c r="CT40" s="355"/>
      <c r="CU40" s="355"/>
      <c r="CV40" s="355"/>
      <c r="CW40" s="355"/>
      <c r="CX40" s="355"/>
      <c r="CY40" s="355"/>
      <c r="CZ40" s="355"/>
      <c r="DA40" s="355"/>
      <c r="DB40" s="355"/>
      <c r="DC40" s="355"/>
      <c r="DD40" s="355"/>
      <c r="DE40" s="355"/>
      <c r="DF40" s="355"/>
      <c r="DG40" s="355"/>
      <c r="DH40" s="355"/>
      <c r="DI40" s="355"/>
      <c r="DJ40" s="355"/>
      <c r="DK40" s="355"/>
      <c r="DL40" s="355"/>
      <c r="DM40" s="355"/>
      <c r="DN40" s="355"/>
      <c r="DO40" s="355"/>
      <c r="DP40" s="355"/>
      <c r="DQ40" s="355"/>
      <c r="DR40" s="355"/>
      <c r="DS40" s="355"/>
      <c r="DT40" s="355"/>
      <c r="DU40" s="355"/>
      <c r="DV40" s="355"/>
      <c r="DW40" s="355"/>
      <c r="DX40" s="355"/>
      <c r="DY40" s="355"/>
      <c r="DZ40" s="355"/>
      <c r="EA40" s="355"/>
      <c r="EB40" s="355"/>
      <c r="EC40" s="355"/>
      <c r="ED40" s="355"/>
      <c r="EE40" s="355"/>
      <c r="EF40" s="355"/>
      <c r="EG40" s="355"/>
      <c r="EH40" s="355"/>
      <c r="EI40" s="355"/>
      <c r="EJ40" s="355"/>
      <c r="EK40" s="355"/>
      <c r="EL40" s="355"/>
      <c r="EM40" s="355"/>
      <c r="EN40" s="355"/>
      <c r="EO40" s="355"/>
      <c r="EP40" s="355"/>
      <c r="EQ40" s="355"/>
      <c r="ER40" s="355"/>
      <c r="ES40" s="355"/>
      <c r="ET40" s="355"/>
      <c r="EU40" s="355"/>
      <c r="EV40" s="355"/>
      <c r="EW40" s="355"/>
      <c r="EX40" s="355"/>
      <c r="EY40" s="355"/>
      <c r="EZ40" s="355"/>
      <c r="FA40" s="355"/>
      <c r="FB40" s="355"/>
      <c r="FC40" s="355"/>
      <c r="FD40" s="355"/>
      <c r="FE40" s="355"/>
      <c r="FF40" s="355"/>
      <c r="FG40" s="355"/>
      <c r="FH40" s="355"/>
      <c r="FI40" s="355"/>
      <c r="FJ40" s="355"/>
      <c r="FK40" s="355"/>
      <c r="FL40" s="355"/>
      <c r="FM40" s="355"/>
      <c r="FN40" s="355"/>
      <c r="FO40" s="355"/>
      <c r="FP40" s="355"/>
      <c r="FQ40" s="355"/>
      <c r="FR40" s="355"/>
      <c r="FS40" s="355"/>
      <c r="FT40" s="355"/>
      <c r="FU40" s="355"/>
      <c r="FV40" s="355"/>
      <c r="FW40" s="355"/>
      <c r="FX40" s="355"/>
      <c r="FY40" s="355"/>
      <c r="FZ40" s="355"/>
      <c r="GA40" s="355"/>
      <c r="GB40" s="355"/>
      <c r="GC40" s="355"/>
      <c r="GD40" s="355"/>
      <c r="GE40" s="355"/>
      <c r="GF40" s="355"/>
      <c r="GG40" s="355"/>
      <c r="GH40" s="355"/>
      <c r="GI40" s="355"/>
      <c r="GJ40" s="355"/>
      <c r="GK40" s="355"/>
      <c r="GL40" s="355"/>
      <c r="GM40" s="355"/>
      <c r="GN40" s="355"/>
      <c r="GO40" s="355"/>
      <c r="GP40" s="355"/>
      <c r="GQ40" s="355"/>
      <c r="GR40" s="355"/>
      <c r="GS40" s="355"/>
      <c r="GT40" s="355"/>
      <c r="GU40" s="355"/>
      <c r="GV40" s="355"/>
      <c r="GW40" s="355"/>
      <c r="GX40" s="355"/>
      <c r="GY40" s="355"/>
      <c r="GZ40" s="355"/>
      <c r="HA40" s="355"/>
      <c r="HB40" s="355"/>
      <c r="HC40" s="355"/>
      <c r="HD40" s="355"/>
      <c r="HE40" s="355"/>
      <c r="HF40" s="355"/>
      <c r="HG40" s="355"/>
      <c r="HH40" s="355"/>
      <c r="HI40" s="355"/>
      <c r="HJ40" s="355"/>
      <c r="HK40" s="355"/>
      <c r="HL40" s="355"/>
      <c r="HM40" s="355"/>
      <c r="HN40" s="355"/>
      <c r="HO40" s="355"/>
      <c r="HP40" s="355"/>
      <c r="HQ40" s="355"/>
      <c r="HR40" s="355"/>
      <c r="HS40" s="355"/>
      <c r="HT40" s="355"/>
      <c r="HU40" s="355"/>
      <c r="HV40" s="355"/>
      <c r="HW40" s="355"/>
      <c r="HX40" s="355"/>
      <c r="HY40" s="355"/>
      <c r="HZ40" s="355"/>
      <c r="IA40" s="355"/>
      <c r="IB40" s="355"/>
      <c r="IC40" s="355"/>
      <c r="ID40" s="355"/>
      <c r="IE40" s="355"/>
      <c r="IF40" s="355"/>
      <c r="IG40" s="355"/>
      <c r="IH40" s="355"/>
      <c r="II40" s="355"/>
      <c r="IJ40" s="355"/>
      <c r="IK40" s="355"/>
      <c r="IL40" s="355"/>
    </row>
    <row r="41" spans="1:246" hidden="1">
      <c r="C41" s="16"/>
    </row>
    <row r="42" spans="1:246" s="358" customFormat="1" ht="8.1" customHeight="1">
      <c r="A42" s="355"/>
      <c r="B42" s="361"/>
      <c r="C42" s="357"/>
      <c r="D42" s="8"/>
      <c r="E42" s="14"/>
      <c r="F42" s="8"/>
      <c r="G42" s="355"/>
      <c r="H42" s="355"/>
      <c r="I42" s="355"/>
      <c r="J42" s="355"/>
      <c r="K42" s="353"/>
      <c r="L42" s="354"/>
      <c r="M42" s="35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5"/>
      <c r="AP42" s="355"/>
      <c r="AQ42" s="355"/>
      <c r="AR42" s="355"/>
      <c r="AS42" s="355"/>
      <c r="AT42" s="355"/>
      <c r="AU42" s="355"/>
      <c r="AV42" s="355"/>
      <c r="AW42" s="355"/>
      <c r="AX42" s="355"/>
      <c r="AY42" s="355"/>
      <c r="AZ42" s="355"/>
      <c r="BA42" s="355"/>
      <c r="BB42" s="355"/>
      <c r="BC42" s="355"/>
      <c r="BD42" s="355"/>
      <c r="BE42" s="355"/>
      <c r="BF42" s="355"/>
      <c r="BG42" s="355"/>
      <c r="BH42" s="355"/>
      <c r="BI42" s="355"/>
      <c r="BJ42" s="355"/>
      <c r="BK42" s="355"/>
      <c r="BL42" s="355"/>
      <c r="BM42" s="355"/>
      <c r="BN42" s="355"/>
      <c r="BO42" s="355"/>
      <c r="BP42" s="355"/>
      <c r="BQ42" s="355"/>
      <c r="BR42" s="355"/>
      <c r="BS42" s="355"/>
      <c r="BT42" s="355"/>
      <c r="BU42" s="355"/>
      <c r="BV42" s="355"/>
      <c r="BW42" s="355"/>
      <c r="BX42" s="355"/>
      <c r="BY42" s="355"/>
      <c r="BZ42" s="355"/>
      <c r="CA42" s="355"/>
      <c r="CB42" s="355"/>
      <c r="CC42" s="355"/>
      <c r="CD42" s="355"/>
      <c r="CE42" s="355"/>
      <c r="CF42" s="355"/>
      <c r="CG42" s="355"/>
      <c r="CH42" s="355"/>
      <c r="CI42" s="355"/>
      <c r="CJ42" s="355"/>
      <c r="CK42" s="355"/>
      <c r="CL42" s="355"/>
      <c r="CM42" s="355"/>
      <c r="CN42" s="355"/>
      <c r="CO42" s="355"/>
      <c r="CP42" s="355"/>
      <c r="CQ42" s="355"/>
      <c r="CR42" s="355"/>
      <c r="CS42" s="355"/>
      <c r="CT42" s="355"/>
      <c r="CU42" s="355"/>
      <c r="CV42" s="355"/>
      <c r="CW42" s="355"/>
      <c r="CX42" s="355"/>
      <c r="CY42" s="355"/>
      <c r="CZ42" s="355"/>
      <c r="DA42" s="355"/>
      <c r="DB42" s="355"/>
      <c r="DC42" s="355"/>
      <c r="DD42" s="355"/>
      <c r="DE42" s="355"/>
      <c r="DF42" s="355"/>
      <c r="DG42" s="355"/>
      <c r="DH42" s="355"/>
      <c r="DI42" s="355"/>
      <c r="DJ42" s="355"/>
      <c r="DK42" s="355"/>
      <c r="DL42" s="355"/>
      <c r="DM42" s="355"/>
      <c r="DN42" s="355"/>
      <c r="DO42" s="355"/>
      <c r="DP42" s="355"/>
      <c r="DQ42" s="355"/>
      <c r="DR42" s="355"/>
      <c r="DS42" s="355"/>
      <c r="DT42" s="355"/>
      <c r="DU42" s="355"/>
      <c r="DV42" s="355"/>
      <c r="DW42" s="355"/>
      <c r="DX42" s="355"/>
      <c r="DY42" s="355"/>
      <c r="DZ42" s="355"/>
      <c r="EA42" s="355"/>
      <c r="EB42" s="355"/>
      <c r="EC42" s="355"/>
      <c r="ED42" s="355"/>
      <c r="EE42" s="355"/>
      <c r="EF42" s="355"/>
      <c r="EG42" s="355"/>
      <c r="EH42" s="355"/>
      <c r="EI42" s="355"/>
      <c r="EJ42" s="355"/>
      <c r="EK42" s="355"/>
      <c r="EL42" s="355"/>
      <c r="EM42" s="355"/>
      <c r="EN42" s="355"/>
      <c r="EO42" s="355"/>
      <c r="EP42" s="355"/>
      <c r="EQ42" s="355"/>
      <c r="ER42" s="355"/>
      <c r="ES42" s="355"/>
      <c r="ET42" s="355"/>
      <c r="EU42" s="355"/>
      <c r="EV42" s="355"/>
      <c r="EW42" s="355"/>
      <c r="EX42" s="355"/>
      <c r="EY42" s="355"/>
      <c r="EZ42" s="355"/>
      <c r="FA42" s="355"/>
      <c r="FB42" s="355"/>
      <c r="FC42" s="355"/>
      <c r="FD42" s="355"/>
      <c r="FE42" s="355"/>
      <c r="FF42" s="355"/>
      <c r="FG42" s="355"/>
      <c r="FH42" s="355"/>
      <c r="FI42" s="355"/>
      <c r="FJ42" s="355"/>
      <c r="FK42" s="355"/>
      <c r="FL42" s="355"/>
      <c r="FM42" s="355"/>
      <c r="FN42" s="355"/>
      <c r="FO42" s="355"/>
      <c r="FP42" s="355"/>
      <c r="FQ42" s="355"/>
      <c r="FR42" s="355"/>
      <c r="FS42" s="355"/>
      <c r="FT42" s="355"/>
      <c r="FU42" s="355"/>
      <c r="FV42" s="355"/>
      <c r="FW42" s="355"/>
      <c r="FX42" s="355"/>
      <c r="FY42" s="355"/>
      <c r="FZ42" s="355"/>
      <c r="GA42" s="355"/>
      <c r="GB42" s="355"/>
      <c r="GC42" s="355"/>
      <c r="GD42" s="355"/>
      <c r="GE42" s="355"/>
      <c r="GF42" s="355"/>
      <c r="GG42" s="355"/>
      <c r="GH42" s="355"/>
      <c r="GI42" s="355"/>
      <c r="GJ42" s="355"/>
      <c r="GK42" s="355"/>
      <c r="GL42" s="355"/>
      <c r="GM42" s="355"/>
      <c r="GN42" s="355"/>
      <c r="GO42" s="355"/>
      <c r="GP42" s="355"/>
      <c r="GQ42" s="355"/>
      <c r="GR42" s="355"/>
      <c r="GS42" s="355"/>
      <c r="GT42" s="355"/>
      <c r="GU42" s="355"/>
      <c r="GV42" s="355"/>
      <c r="GW42" s="355"/>
      <c r="GX42" s="355"/>
      <c r="GY42" s="355"/>
      <c r="GZ42" s="355"/>
      <c r="HA42" s="355"/>
      <c r="HB42" s="355"/>
      <c r="HC42" s="355"/>
      <c r="HD42" s="355"/>
      <c r="HE42" s="355"/>
      <c r="HF42" s="355"/>
      <c r="HG42" s="355"/>
      <c r="HH42" s="355"/>
      <c r="HI42" s="355"/>
      <c r="HJ42" s="355"/>
      <c r="HK42" s="355"/>
      <c r="HL42" s="355"/>
      <c r="HM42" s="355"/>
      <c r="HN42" s="355"/>
      <c r="HO42" s="355"/>
      <c r="HP42" s="355"/>
      <c r="HQ42" s="355"/>
      <c r="HR42" s="355"/>
      <c r="HS42" s="355"/>
      <c r="HT42" s="355"/>
      <c r="HU42" s="355"/>
      <c r="HV42" s="355"/>
      <c r="HW42" s="355"/>
      <c r="HX42" s="355"/>
      <c r="HY42" s="355"/>
      <c r="HZ42" s="355"/>
      <c r="IA42" s="355"/>
      <c r="IB42" s="355"/>
      <c r="IC42" s="355"/>
      <c r="ID42" s="355"/>
      <c r="IE42" s="355"/>
      <c r="IF42" s="355"/>
      <c r="IG42" s="355"/>
      <c r="IH42" s="355"/>
      <c r="II42" s="355"/>
      <c r="IJ42" s="355"/>
      <c r="IK42" s="355"/>
      <c r="IL42" s="355"/>
    </row>
    <row r="43" spans="1:246" s="368" customFormat="1" ht="13.2">
      <c r="B43" s="369"/>
      <c r="C43" s="16" t="s">
        <v>56</v>
      </c>
      <c r="D43" s="370"/>
      <c r="E43" s="370"/>
      <c r="F43" s="370"/>
      <c r="K43" s="371"/>
    </row>
    <row r="44" spans="1:246" s="368" customFormat="1" ht="8.1" customHeight="1">
      <c r="A44" s="372"/>
      <c r="B44" s="373"/>
      <c r="C44" s="11"/>
      <c r="D44" s="374"/>
      <c r="E44" s="375"/>
      <c r="F44" s="374"/>
      <c r="G44" s="372"/>
      <c r="H44" s="372"/>
      <c r="I44" s="372"/>
      <c r="J44" s="372"/>
      <c r="K44" s="376"/>
      <c r="L44" s="377"/>
      <c r="M44" s="372"/>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c r="BA44" s="372"/>
      <c r="BB44" s="372"/>
      <c r="BC44" s="372"/>
      <c r="BD44" s="372"/>
      <c r="BE44" s="372"/>
      <c r="BF44" s="372"/>
      <c r="BG44" s="372"/>
      <c r="BH44" s="372"/>
      <c r="BI44" s="372"/>
      <c r="BJ44" s="372"/>
      <c r="BK44" s="372"/>
      <c r="BL44" s="372"/>
      <c r="BM44" s="372"/>
      <c r="BN44" s="372"/>
      <c r="BO44" s="372"/>
      <c r="BP44" s="372"/>
      <c r="BQ44" s="372"/>
      <c r="BR44" s="372"/>
      <c r="BS44" s="372"/>
      <c r="BT44" s="372"/>
      <c r="BU44" s="372"/>
      <c r="BV44" s="372"/>
      <c r="BW44" s="372"/>
      <c r="BX44" s="372"/>
      <c r="BY44" s="372"/>
      <c r="BZ44" s="372"/>
      <c r="CA44" s="372"/>
      <c r="CB44" s="372"/>
      <c r="CC44" s="372"/>
      <c r="CD44" s="372"/>
      <c r="CE44" s="372"/>
      <c r="CF44" s="372"/>
      <c r="CG44" s="372"/>
      <c r="CH44" s="372"/>
      <c r="CI44" s="372"/>
      <c r="CJ44" s="372"/>
      <c r="CK44" s="372"/>
      <c r="CL44" s="372"/>
      <c r="CM44" s="372"/>
      <c r="CN44" s="372"/>
      <c r="CO44" s="372"/>
      <c r="CP44" s="372"/>
      <c r="CQ44" s="372"/>
      <c r="CR44" s="372"/>
      <c r="CS44" s="372"/>
      <c r="CT44" s="372"/>
      <c r="CU44" s="372"/>
      <c r="CV44" s="372"/>
      <c r="CW44" s="372"/>
      <c r="CX44" s="372"/>
      <c r="CY44" s="372"/>
      <c r="CZ44" s="372"/>
      <c r="DA44" s="372"/>
      <c r="DB44" s="372"/>
      <c r="DC44" s="372"/>
      <c r="DD44" s="372"/>
      <c r="DE44" s="372"/>
      <c r="DF44" s="372"/>
      <c r="DG44" s="372"/>
      <c r="DH44" s="372"/>
      <c r="DI44" s="372"/>
      <c r="DJ44" s="372"/>
      <c r="DK44" s="372"/>
      <c r="DL44" s="372"/>
      <c r="DM44" s="372"/>
      <c r="DN44" s="372"/>
      <c r="DO44" s="372"/>
      <c r="DP44" s="372"/>
      <c r="DQ44" s="372"/>
      <c r="DR44" s="372"/>
      <c r="DS44" s="372"/>
      <c r="DT44" s="372"/>
      <c r="DU44" s="372"/>
      <c r="DV44" s="372"/>
      <c r="DW44" s="372"/>
      <c r="DX44" s="372"/>
      <c r="DY44" s="372"/>
      <c r="DZ44" s="372"/>
      <c r="EA44" s="372"/>
      <c r="EB44" s="372"/>
      <c r="EC44" s="372"/>
      <c r="ED44" s="372"/>
      <c r="EE44" s="372"/>
      <c r="EF44" s="372"/>
      <c r="EG44" s="372"/>
      <c r="EH44" s="372"/>
      <c r="EI44" s="372"/>
      <c r="EJ44" s="372"/>
      <c r="EK44" s="372"/>
      <c r="EL44" s="372"/>
      <c r="EM44" s="372"/>
      <c r="EN44" s="372"/>
      <c r="EO44" s="372"/>
      <c r="EP44" s="372"/>
      <c r="EQ44" s="372"/>
      <c r="ER44" s="372"/>
      <c r="ES44" s="372"/>
      <c r="ET44" s="372"/>
      <c r="EU44" s="372"/>
      <c r="EV44" s="372"/>
      <c r="EW44" s="372"/>
      <c r="EX44" s="372"/>
      <c r="EY44" s="372"/>
      <c r="EZ44" s="372"/>
      <c r="FA44" s="372"/>
      <c r="FB44" s="372"/>
      <c r="FC44" s="372"/>
      <c r="FD44" s="372"/>
      <c r="FE44" s="372"/>
      <c r="FF44" s="372"/>
      <c r="FG44" s="372"/>
      <c r="FH44" s="372"/>
      <c r="FI44" s="372"/>
      <c r="FJ44" s="372"/>
      <c r="FK44" s="372"/>
      <c r="FL44" s="372"/>
      <c r="FM44" s="372"/>
      <c r="FN44" s="372"/>
      <c r="FO44" s="372"/>
      <c r="FP44" s="372"/>
      <c r="FQ44" s="372"/>
      <c r="FR44" s="372"/>
      <c r="FS44" s="372"/>
      <c r="FT44" s="372"/>
      <c r="FU44" s="372"/>
      <c r="FV44" s="372"/>
      <c r="FW44" s="372"/>
      <c r="FX44" s="372"/>
      <c r="FY44" s="372"/>
      <c r="FZ44" s="372"/>
      <c r="GA44" s="372"/>
      <c r="GB44" s="372"/>
      <c r="GC44" s="372"/>
      <c r="GD44" s="372"/>
      <c r="GE44" s="372"/>
      <c r="GF44" s="372"/>
      <c r="GG44" s="372"/>
      <c r="GH44" s="372"/>
      <c r="GI44" s="372"/>
      <c r="GJ44" s="372"/>
      <c r="GK44" s="372"/>
      <c r="GL44" s="372"/>
      <c r="GM44" s="372"/>
      <c r="GN44" s="372"/>
      <c r="GO44" s="372"/>
      <c r="GP44" s="372"/>
      <c r="GQ44" s="372"/>
      <c r="GR44" s="372"/>
      <c r="GS44" s="372"/>
      <c r="GT44" s="372"/>
      <c r="GU44" s="372"/>
      <c r="GV44" s="372"/>
      <c r="GW44" s="372"/>
      <c r="GX44" s="372"/>
      <c r="GY44" s="372"/>
      <c r="GZ44" s="372"/>
      <c r="HA44" s="372"/>
      <c r="HB44" s="372"/>
      <c r="HC44" s="372"/>
      <c r="HD44" s="372"/>
      <c r="HE44" s="372"/>
      <c r="HF44" s="372"/>
      <c r="HG44" s="372"/>
      <c r="HH44" s="372"/>
      <c r="HI44" s="372"/>
      <c r="HJ44" s="372"/>
      <c r="HK44" s="372"/>
      <c r="HL44" s="372"/>
      <c r="HM44" s="372"/>
      <c r="HN44" s="372"/>
      <c r="HO44" s="372"/>
      <c r="HP44" s="372"/>
      <c r="HQ44" s="372"/>
      <c r="HR44" s="372"/>
      <c r="HS44" s="372"/>
      <c r="HT44" s="372"/>
      <c r="HU44" s="372"/>
      <c r="HV44" s="372"/>
      <c r="HW44" s="372"/>
      <c r="HX44" s="372"/>
      <c r="HY44" s="372"/>
      <c r="HZ44" s="372"/>
      <c r="IA44" s="372"/>
      <c r="IB44" s="372"/>
      <c r="IC44" s="372"/>
      <c r="ID44" s="372"/>
      <c r="IE44" s="372"/>
      <c r="IF44" s="372"/>
      <c r="IG44" s="372"/>
      <c r="IH44" s="372"/>
      <c r="II44" s="372"/>
      <c r="IJ44" s="372"/>
      <c r="IK44" s="372"/>
      <c r="IL44" s="372"/>
    </row>
    <row r="45" spans="1:246" s="368" customFormat="1" ht="13.2">
      <c r="B45" s="369"/>
      <c r="C45" s="16" t="s">
        <v>57</v>
      </c>
      <c r="D45" s="370"/>
      <c r="E45" s="370"/>
      <c r="F45" s="370"/>
      <c r="K45" s="371"/>
    </row>
    <row r="46" spans="1:246" ht="8.1" customHeight="1">
      <c r="A46" s="352"/>
      <c r="B46" s="360"/>
      <c r="C46" s="10"/>
      <c r="D46" s="8"/>
      <c r="E46" s="14"/>
      <c r="H46" s="352"/>
      <c r="I46" s="352"/>
    </row>
    <row r="48" spans="1:246" ht="20.399999999999999">
      <c r="C48" s="17"/>
    </row>
  </sheetData>
  <mergeCells count="2">
    <mergeCell ref="C3:F3"/>
    <mergeCell ref="G8:J8"/>
  </mergeCells>
  <hyperlinks>
    <hyperlink ref="D15" location="'4- Recurring Income'!A1" display="Recurring Income Statement" xr:uid="{63BD5D73-9329-4558-9176-BE06401B0244}"/>
    <hyperlink ref="D21" location="'7- Statement Income'!A1" display="Consolidated Statement Income" xr:uid="{0C6F66BD-AEC0-4BEC-AFD5-85C3470ECB31}"/>
    <hyperlink ref="D23" location="'8- Balance Sheet by Currency'!A1" display="Balance Sheet by Currency" xr:uid="{38C3C9E9-FCAC-405F-AC70-0D983778DB64}"/>
    <hyperlink ref="D25" location="'9- Securities'!A1" display="Securities" xr:uid="{BC7CCB55-0892-4187-B58D-91FEC79E1AEB}"/>
    <hyperlink ref="D27" location="'10- Securities by Issuer'!A1" display="Securities by Issuer" xr:uid="{C7E81F47-514B-4651-B7A5-39055CB96F30}"/>
    <hyperlink ref="D39" location="'16- Tax Credits'!A1" display="Tax Credits / Deferred Tax Liabilities" xr:uid="{B3746C52-74BB-4B47-9351-05B28C6DCBD8}"/>
    <hyperlink ref="D13" location="'3- Managerial Liabilities'!A1" display="Managerial Liabilities" xr:uid="{7FA8F5EA-E85E-43F2-83E6-1137E9A9E56F}"/>
    <hyperlink ref="D11" location="'2- Managerial Assets'!A1" display="Managerial Assets" xr:uid="{A782BADB-DBE1-4AB5-910A-3AE2D0236706}"/>
    <hyperlink ref="D9" location="'1- Selected Data'!A1" display="Selected Data" xr:uid="{000A3575-7FCA-4287-B5FB-1C1D17B223E3}"/>
    <hyperlink ref="D17" location="'5- Accounting Assets'!A1" display="Consolidated Statement of Financial - Assets" xr:uid="{00BF2EED-6FD8-4126-AC56-11087B9F07CE}"/>
    <hyperlink ref="D19" location="'6-Accounting Liabilities'!A1" display="Consolidated Statement of Financial - Liabilities" xr:uid="{FF4491B7-B2EC-4512-8834-3D5F9112A0B7}"/>
    <hyperlink ref="D29" location="'11- Activity Sector'!A1" display="Activity Sector" xr:uid="{7140BE26-38CC-406A-9452-7E18910FFCEA}"/>
    <hyperlink ref="D33" location="'13- Portfolio Expanded'!A1" display="Expanded loan portfolio by client profile, product and currency" xr:uid="{277EB727-3A1F-4722-AABD-68432A07C800}"/>
    <hyperlink ref="D37" location="'15- Expense with ALL '!A1" display="Expenses with expanded loan loss provisions" xr:uid="{A51F36D7-D836-495B-A8EB-4CF1F1BE423F}"/>
    <hyperlink ref="D31" location="'12- Port segregated by modality'!A1" display="Portfolio segregated by modality" xr:uid="{B71A69A7-593B-42D7-80CC-3B2562D1E9C1}"/>
    <hyperlink ref="D35" location="'14- Chang in loan port by stage'!A1" display="Changes in loan portfolio by stage" xr:uid="{2D93938E-5767-431A-8AD4-AD8A720421A8}"/>
    <hyperlink ref="F8" location="'Index - Descontinued'!A1" display="Descontinued Historical Series" xr:uid="{D5FCDE73-A352-42B6-B0EC-DA0531B452FC}"/>
    <hyperlink ref="F9" location="'17- Funding and Assets Managed'!A1" display="Funding and Assets Managed" xr:uid="{F2156A85-3560-43F5-9E1F-C69BE525EDAF}"/>
    <hyperlink ref="F21" location="'23- Financial Margin'!A1" display="Financial Margin" xr:uid="{6F0B27BC-BECE-439C-8247-3DAA64A6E65A}"/>
    <hyperlink ref="F13" location="'19- Provisions by Account'!A1" display="Provisions by Account" xr:uid="{5E536F16-5458-4479-A6AA-A6A5C13B9503}"/>
    <hyperlink ref="F11" location="'18- Liability Contingencies'!A1" display="Liability Contingencies" xr:uid="{3B24470D-4398-48C7-9AA5-E5DD5EAF976D}"/>
    <hyperlink ref="F15" location="'20- Provisions by Product'!A1" display="Technical Provisions by Product" xr:uid="{A26570BF-0CFD-4769-9BA8-B425B4BB08EB}"/>
    <hyperlink ref="F17" location="'21- Income From Insurance'!A1" display="Income from Insurance, Pension Plans and Capitalization Bonds" xr:uid="{5998D52D-640D-4F04-8705-A60EAF7F6555}"/>
    <hyperlink ref="F19" location="'22- Income Breakdown by Segment'!A1" display="Income Breakdown by Segment" xr:uid="{5DE6F69D-DCB1-4F6F-8D0F-2D21CDABE1EB}"/>
    <hyperlink ref="F23" location="'24- Fee and Commission Income'!A1" display="Fee and Commission Income" xr:uid="{EA054EF2-7BAD-4D36-83D5-3907E3951AE1}"/>
    <hyperlink ref="F25" location="'25- Personnel Expenses'!A1" display="Personnel Expenses" xr:uid="{25A7A0E7-42B4-4242-8022-5FCFE827448D}"/>
    <hyperlink ref="F29" location="'27- Performance Ratios'!A1" display="Performance Ratios (annualized)" xr:uid="{E4E55653-E0CE-492D-A6BE-10541222F657}"/>
    <hyperlink ref="F31" location="'28- Efficiency Ratio'!A1" display="Efficiency Ratio (12 months)" xr:uid="{94F3A3EA-A3AE-436E-9DEC-15857EDA614D}"/>
    <hyperlink ref="F33" location="'29- Coverage Ratio (12 months)'!A1" display="Coverage Ratio (in the previous 12 months)" xr:uid="{42FE38C7-96F8-48CD-BA40-7767AD462E92}"/>
    <hyperlink ref="F35" location="'30- Capital Adequacy Ratio'!A1" display="Capital Adequacy Ratio" xr:uid="{62CF6F0B-4CDC-470C-A688-5DF1D1B44D26}"/>
    <hyperlink ref="F37" location="'31- Loan Portfolio - Indicators'!A1" display="Loan Portfolio - Indicators" xr:uid="{9B3E7541-78BE-4FD1-ADCD-40968639C8C4}"/>
    <hyperlink ref="F27" location="'26- Administrative Expenses'!A1" display="Total Administrative Expenses" xr:uid="{FF396537-E494-4E4F-813D-69356BBB86B2}"/>
  </hyperlinks>
  <printOptions horizontalCentered="1"/>
  <pageMargins left="0" right="0" top="0.39370078740157483" bottom="0.3937007874015748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6697-BF85-4AAC-9CFF-81D0785954F5}">
  <sheetPr>
    <tabColor rgb="FFFF0000"/>
  </sheetPr>
  <dimension ref="A1:FO60"/>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7" sqref="C7"/>
    </sheetView>
  </sheetViews>
  <sheetFormatPr defaultColWidth="11" defaultRowHeight="13.2"/>
  <cols>
    <col min="1" max="1" width="62" style="63" customWidth="1"/>
    <col min="2" max="3" width="9.44140625" style="57" customWidth="1"/>
    <col min="4" max="16384" width="11" style="47"/>
  </cols>
  <sheetData>
    <row r="1" spans="1:171" s="25" customFormat="1" ht="15" customHeight="1">
      <c r="A1" s="18"/>
      <c r="B1" s="19"/>
      <c r="C1" s="19"/>
      <c r="D1" s="21"/>
      <c r="E1" s="20"/>
      <c r="F1" s="21"/>
      <c r="G1" s="20"/>
      <c r="H1" s="21"/>
      <c r="I1" s="20"/>
      <c r="J1" s="21"/>
      <c r="K1" s="20"/>
      <c r="L1" s="21"/>
      <c r="M1" s="20"/>
      <c r="N1" s="21"/>
      <c r="O1" s="20"/>
      <c r="P1" s="21"/>
      <c r="Q1" s="20"/>
      <c r="R1" s="21"/>
      <c r="S1" s="20"/>
      <c r="T1" s="21"/>
      <c r="U1" s="20"/>
      <c r="V1" s="21"/>
      <c r="W1" s="20"/>
      <c r="X1" s="21"/>
      <c r="Y1" s="20"/>
      <c r="Z1" s="21"/>
      <c r="AA1" s="20"/>
      <c r="AB1" s="21"/>
      <c r="AC1" s="20"/>
      <c r="AD1" s="21"/>
      <c r="AE1" s="22"/>
      <c r="AF1" s="22"/>
      <c r="AG1" s="20"/>
      <c r="AH1" s="21"/>
      <c r="AI1" s="23"/>
      <c r="AJ1" s="23"/>
      <c r="AK1" s="23"/>
      <c r="AL1" s="23"/>
      <c r="AM1" s="23"/>
      <c r="AN1" s="21"/>
      <c r="AO1" s="23"/>
      <c r="AP1" s="21"/>
      <c r="AQ1" s="23"/>
      <c r="AR1" s="23"/>
      <c r="AS1" s="23"/>
      <c r="AT1" s="24"/>
      <c r="AU1" s="24"/>
      <c r="AV1" s="20"/>
      <c r="AW1" s="21"/>
      <c r="AX1" s="20"/>
      <c r="AY1" s="21"/>
      <c r="AZ1" s="20"/>
      <c r="BA1" s="21"/>
      <c r="BB1" s="20"/>
      <c r="BC1" s="21"/>
      <c r="BD1" s="20"/>
      <c r="BE1" s="21"/>
      <c r="BF1" s="20"/>
      <c r="BG1" s="21"/>
      <c r="BH1" s="20"/>
      <c r="BI1" s="21"/>
      <c r="BJ1" s="20"/>
      <c r="BK1" s="21"/>
      <c r="BL1" s="20"/>
      <c r="BM1" s="21"/>
      <c r="BN1" s="20"/>
      <c r="BO1" s="21"/>
      <c r="BP1" s="20"/>
      <c r="BQ1" s="21"/>
      <c r="BR1" s="20"/>
      <c r="BS1" s="21"/>
      <c r="BT1" s="20"/>
      <c r="BU1" s="21"/>
      <c r="BV1" s="20"/>
      <c r="BW1" s="21"/>
      <c r="BX1" s="20"/>
      <c r="BY1" s="21"/>
      <c r="BZ1" s="20"/>
      <c r="CA1" s="21"/>
      <c r="CB1" s="20"/>
      <c r="CC1" s="21"/>
      <c r="CD1" s="20"/>
      <c r="CE1" s="21"/>
      <c r="CF1" s="20"/>
      <c r="CG1" s="21"/>
      <c r="CH1" s="20"/>
      <c r="CI1" s="21"/>
      <c r="CJ1" s="22"/>
      <c r="CK1" s="22"/>
      <c r="CL1" s="20"/>
      <c r="CM1" s="21"/>
      <c r="CN1" s="23"/>
      <c r="CO1" s="23"/>
      <c r="CP1" s="23"/>
      <c r="CQ1" s="23"/>
      <c r="CR1" s="23"/>
      <c r="CS1" s="21"/>
      <c r="CT1" s="23"/>
      <c r="CU1" s="21"/>
      <c r="CV1" s="23"/>
      <c r="CW1" s="23"/>
      <c r="CX1" s="23"/>
      <c r="CY1" s="24"/>
      <c r="CZ1" s="24"/>
      <c r="DA1" s="20"/>
      <c r="DB1" s="21"/>
      <c r="DC1" s="20"/>
      <c r="DD1" s="21"/>
      <c r="DE1" s="20"/>
      <c r="DF1" s="21"/>
      <c r="DG1" s="20"/>
      <c r="DH1" s="21"/>
      <c r="DI1" s="20"/>
      <c r="DJ1" s="21"/>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2"/>
      <c r="EP1" s="22"/>
      <c r="EQ1" s="20"/>
      <c r="ER1" s="21"/>
      <c r="ES1" s="23"/>
      <c r="ET1" s="23"/>
      <c r="EU1" s="23"/>
      <c r="EV1" s="23"/>
      <c r="EW1" s="23"/>
      <c r="EX1" s="21"/>
      <c r="EY1" s="23"/>
      <c r="EZ1" s="21"/>
      <c r="FA1" s="23"/>
      <c r="FB1" s="23"/>
      <c r="FC1" s="23"/>
      <c r="FD1" s="24"/>
      <c r="FE1" s="24"/>
      <c r="FF1" s="20"/>
      <c r="FG1" s="21"/>
      <c r="FH1" s="20"/>
      <c r="FI1" s="21"/>
      <c r="FJ1" s="20"/>
      <c r="FK1" s="21"/>
      <c r="FL1" s="20"/>
      <c r="FM1" s="21"/>
      <c r="FN1" s="20"/>
      <c r="FO1" s="21"/>
    </row>
    <row r="2" spans="1:171" s="25" customFormat="1" ht="15" customHeight="1">
      <c r="A2" s="18"/>
      <c r="B2" s="19"/>
      <c r="C2" s="19"/>
      <c r="D2" s="21"/>
      <c r="E2" s="20"/>
      <c r="F2" s="21"/>
      <c r="G2" s="20"/>
      <c r="H2" s="21"/>
      <c r="I2" s="20"/>
      <c r="J2" s="21"/>
      <c r="K2" s="20"/>
      <c r="L2" s="21"/>
      <c r="M2" s="20"/>
      <c r="N2" s="21"/>
      <c r="O2" s="20"/>
      <c r="P2" s="21"/>
      <c r="Q2" s="20"/>
      <c r="R2" s="21"/>
      <c r="S2" s="20"/>
      <c r="T2" s="21"/>
      <c r="U2" s="20"/>
      <c r="V2" s="21"/>
      <c r="W2" s="20"/>
      <c r="X2" s="21"/>
      <c r="Y2" s="20"/>
      <c r="Z2" s="21"/>
      <c r="AA2" s="20"/>
      <c r="AB2" s="21"/>
      <c r="AC2" s="20"/>
      <c r="AD2" s="21"/>
      <c r="AE2" s="22"/>
      <c r="AF2" s="22"/>
      <c r="AG2" s="20"/>
      <c r="AH2" s="21"/>
      <c r="AI2" s="23"/>
      <c r="AJ2" s="23"/>
      <c r="AK2" s="23"/>
      <c r="AL2" s="23"/>
      <c r="AM2" s="23"/>
      <c r="AN2" s="21"/>
      <c r="AO2" s="23"/>
      <c r="AP2" s="21"/>
      <c r="AQ2" s="23"/>
      <c r="AR2" s="23"/>
      <c r="AS2" s="23"/>
      <c r="AT2" s="24"/>
      <c r="AU2" s="24"/>
      <c r="AV2" s="20"/>
      <c r="AW2" s="21"/>
      <c r="AX2" s="20"/>
      <c r="AY2" s="21"/>
      <c r="AZ2" s="20"/>
      <c r="BA2" s="21"/>
      <c r="BB2" s="20"/>
      <c r="BC2" s="21"/>
      <c r="BD2" s="20"/>
      <c r="BE2" s="21"/>
      <c r="BF2" s="20"/>
      <c r="BG2" s="21"/>
      <c r="BH2" s="20"/>
      <c r="BI2" s="21"/>
      <c r="BJ2" s="20"/>
      <c r="BK2" s="21"/>
      <c r="BL2" s="20"/>
      <c r="BM2" s="21"/>
      <c r="BN2" s="20"/>
      <c r="BO2" s="21"/>
      <c r="BP2" s="20"/>
      <c r="BQ2" s="21"/>
      <c r="BR2" s="20"/>
      <c r="BS2" s="21"/>
      <c r="BT2" s="20"/>
      <c r="BU2" s="21"/>
      <c r="BV2" s="20"/>
      <c r="BW2" s="21"/>
      <c r="BX2" s="20"/>
      <c r="BY2" s="21"/>
      <c r="BZ2" s="20"/>
      <c r="CA2" s="21"/>
      <c r="CB2" s="20"/>
      <c r="CC2" s="21"/>
      <c r="CD2" s="20"/>
      <c r="CE2" s="21"/>
      <c r="CF2" s="20"/>
      <c r="CG2" s="21"/>
      <c r="CH2" s="20"/>
      <c r="CI2" s="21"/>
      <c r="CJ2" s="22"/>
      <c r="CK2" s="22"/>
      <c r="CL2" s="20"/>
      <c r="CM2" s="21"/>
      <c r="CN2" s="23"/>
      <c r="CO2" s="23"/>
      <c r="CP2" s="23"/>
      <c r="CQ2" s="23"/>
      <c r="CR2" s="23"/>
      <c r="CS2" s="21"/>
      <c r="CT2" s="23"/>
      <c r="CU2" s="21"/>
      <c r="CV2" s="23"/>
      <c r="CW2" s="23"/>
      <c r="CX2" s="23"/>
      <c r="CY2" s="24"/>
      <c r="CZ2" s="24"/>
      <c r="DA2" s="20"/>
      <c r="DB2" s="21"/>
      <c r="DC2" s="20"/>
      <c r="DD2" s="21"/>
      <c r="DE2" s="20"/>
      <c r="DF2" s="21"/>
      <c r="DG2" s="20"/>
      <c r="DH2" s="21"/>
      <c r="DI2" s="20"/>
      <c r="DJ2" s="21"/>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2"/>
      <c r="EP2" s="22"/>
      <c r="EQ2" s="20"/>
      <c r="ER2" s="21"/>
      <c r="ES2" s="23"/>
      <c r="ET2" s="23"/>
      <c r="EU2" s="23"/>
      <c r="EV2" s="23"/>
      <c r="EW2" s="23"/>
      <c r="EX2" s="21"/>
      <c r="EY2" s="23"/>
      <c r="EZ2" s="21"/>
      <c r="FA2" s="23"/>
      <c r="FB2" s="23"/>
      <c r="FC2" s="23"/>
      <c r="FD2" s="24"/>
      <c r="FE2" s="24"/>
      <c r="FF2" s="20"/>
      <c r="FG2" s="21"/>
      <c r="FH2" s="20"/>
      <c r="FI2" s="21"/>
      <c r="FJ2" s="20"/>
      <c r="FK2" s="21"/>
      <c r="FL2" s="20"/>
      <c r="FM2" s="21"/>
      <c r="FN2" s="20"/>
      <c r="FO2" s="21"/>
    </row>
    <row r="3" spans="1:171" s="25" customFormat="1" ht="15" customHeight="1">
      <c r="A3" s="18"/>
      <c r="B3" s="19"/>
      <c r="C3" s="19"/>
      <c r="D3" s="21"/>
      <c r="E3" s="20"/>
      <c r="F3" s="21"/>
      <c r="G3" s="20"/>
      <c r="H3" s="21"/>
      <c r="I3" s="20"/>
      <c r="J3" s="21"/>
      <c r="K3" s="20"/>
      <c r="L3" s="21"/>
      <c r="M3" s="20"/>
      <c r="N3" s="21"/>
      <c r="O3" s="20"/>
      <c r="P3" s="21"/>
      <c r="Q3" s="20"/>
      <c r="R3" s="21"/>
      <c r="S3" s="20"/>
      <c r="T3" s="21"/>
      <c r="U3" s="20"/>
      <c r="V3" s="21"/>
      <c r="W3" s="20"/>
      <c r="X3" s="21"/>
      <c r="Y3" s="20"/>
      <c r="Z3" s="21"/>
      <c r="AA3" s="20"/>
      <c r="AB3" s="21"/>
      <c r="AC3" s="20"/>
      <c r="AD3" s="21"/>
      <c r="AE3" s="22"/>
      <c r="AF3" s="22"/>
      <c r="AG3" s="20"/>
      <c r="AH3" s="21"/>
      <c r="AI3" s="23"/>
      <c r="AJ3" s="23"/>
      <c r="AK3" s="23"/>
      <c r="AL3" s="23"/>
      <c r="AM3" s="23"/>
      <c r="AN3" s="21"/>
      <c r="AO3" s="23"/>
      <c r="AP3" s="21"/>
      <c r="AQ3" s="23"/>
      <c r="AR3" s="23"/>
      <c r="AS3" s="23"/>
      <c r="AT3" s="24"/>
      <c r="AU3" s="24"/>
      <c r="AV3" s="20"/>
      <c r="AW3" s="21"/>
      <c r="AX3" s="20"/>
      <c r="AY3" s="21"/>
      <c r="AZ3" s="20"/>
      <c r="BA3" s="21"/>
      <c r="BB3" s="20"/>
      <c r="BC3" s="21"/>
      <c r="BD3" s="20"/>
      <c r="BE3" s="21"/>
      <c r="BF3" s="20"/>
      <c r="BG3" s="21"/>
      <c r="BH3" s="20"/>
      <c r="BI3" s="21"/>
      <c r="BJ3" s="20"/>
      <c r="BK3" s="21"/>
      <c r="BL3" s="20"/>
      <c r="BM3" s="21"/>
      <c r="BN3" s="20"/>
      <c r="BO3" s="21"/>
      <c r="BP3" s="20"/>
      <c r="BQ3" s="21"/>
      <c r="BR3" s="20"/>
      <c r="BS3" s="21"/>
      <c r="BT3" s="20"/>
      <c r="BU3" s="21"/>
      <c r="BV3" s="20"/>
      <c r="BW3" s="21"/>
      <c r="BX3" s="20"/>
      <c r="BY3" s="21"/>
      <c r="BZ3" s="20"/>
      <c r="CA3" s="21"/>
      <c r="CB3" s="20"/>
      <c r="CC3" s="21"/>
      <c r="CD3" s="20"/>
      <c r="CE3" s="21"/>
      <c r="CF3" s="20"/>
      <c r="CG3" s="21"/>
      <c r="CH3" s="20"/>
      <c r="CI3" s="21"/>
      <c r="CJ3" s="22"/>
      <c r="CK3" s="22"/>
      <c r="CL3" s="20"/>
      <c r="CM3" s="21"/>
      <c r="CN3" s="23"/>
      <c r="CO3" s="23"/>
      <c r="CP3" s="23"/>
      <c r="CQ3" s="23"/>
      <c r="CR3" s="23"/>
      <c r="CS3" s="21"/>
      <c r="CT3" s="23"/>
      <c r="CU3" s="21"/>
      <c r="CV3" s="23"/>
      <c r="CW3" s="23"/>
      <c r="CX3" s="23"/>
      <c r="CY3" s="24"/>
      <c r="CZ3" s="24"/>
      <c r="DA3" s="20"/>
      <c r="DB3" s="21"/>
      <c r="DC3" s="20"/>
      <c r="DD3" s="21"/>
      <c r="DE3" s="20"/>
      <c r="DF3" s="21"/>
      <c r="DG3" s="20"/>
      <c r="DH3" s="21"/>
      <c r="DI3" s="20"/>
      <c r="DJ3" s="21"/>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2"/>
      <c r="EP3" s="22"/>
      <c r="EQ3" s="20"/>
      <c r="ER3" s="21"/>
      <c r="ES3" s="23"/>
      <c r="ET3" s="23"/>
      <c r="EU3" s="23"/>
      <c r="EV3" s="23"/>
      <c r="EW3" s="23"/>
      <c r="EX3" s="21"/>
      <c r="EY3" s="23"/>
      <c r="EZ3" s="21"/>
      <c r="FA3" s="23"/>
      <c r="FB3" s="23"/>
      <c r="FC3" s="23"/>
      <c r="FD3" s="24"/>
      <c r="FE3" s="24"/>
      <c r="FF3" s="20"/>
      <c r="FG3" s="21"/>
      <c r="FH3" s="20"/>
      <c r="FI3" s="21"/>
      <c r="FJ3" s="20"/>
      <c r="FK3" s="21"/>
      <c r="FL3" s="20"/>
      <c r="FM3" s="21"/>
      <c r="FN3" s="20"/>
      <c r="FO3" s="21"/>
    </row>
    <row r="4" spans="1:171" s="25" customFormat="1" ht="15" customHeight="1">
      <c r="A4" s="26"/>
      <c r="B4" s="27"/>
      <c r="C4" s="27"/>
      <c r="D4" s="55"/>
      <c r="E4" s="55"/>
    </row>
    <row r="5" spans="1:171" s="25" customFormat="1" ht="13.8" thickBot="1">
      <c r="A5" s="67" t="s">
        <v>477</v>
      </c>
      <c r="B5" s="69"/>
      <c r="C5" s="69"/>
      <c r="D5" s="55"/>
      <c r="E5" s="55"/>
    </row>
    <row r="6" spans="1:171" s="79" customFormat="1" ht="15" customHeight="1" thickTop="1">
      <c r="A6" s="133"/>
      <c r="B6" s="31"/>
      <c r="C6" s="31" t="s">
        <v>59</v>
      </c>
    </row>
    <row r="7" spans="1:171" s="36" customFormat="1" ht="15" customHeight="1">
      <c r="A7" s="34"/>
      <c r="B7" s="35" t="s">
        <v>60</v>
      </c>
      <c r="C7" s="35" t="s">
        <v>61</v>
      </c>
    </row>
    <row r="8" spans="1:171" s="25" customFormat="1" ht="9.9" customHeight="1">
      <c r="A8" s="37"/>
      <c r="B8" s="38"/>
      <c r="C8" s="38"/>
    </row>
    <row r="9" spans="1:171" s="41" customFormat="1" ht="5.0999999999999996" customHeight="1">
      <c r="A9" s="39"/>
      <c r="B9" s="40"/>
      <c r="C9" s="40"/>
    </row>
    <row r="10" spans="1:171" s="41" customFormat="1" ht="15" customHeight="1">
      <c r="A10" s="48" t="s">
        <v>64</v>
      </c>
      <c r="B10" s="103">
        <v>426750</v>
      </c>
      <c r="C10" s="104">
        <v>423087</v>
      </c>
    </row>
    <row r="11" spans="1:171" s="41" customFormat="1" ht="15" customHeight="1">
      <c r="A11" s="48" t="s">
        <v>65</v>
      </c>
      <c r="B11" s="103">
        <v>104119</v>
      </c>
      <c r="C11" s="104">
        <v>100283</v>
      </c>
    </row>
    <row r="12" spans="1:171" s="41" customFormat="1" ht="15" customHeight="1">
      <c r="A12" s="48" t="s">
        <v>66</v>
      </c>
      <c r="B12" s="103">
        <v>276259</v>
      </c>
      <c r="C12" s="104">
        <v>285545</v>
      </c>
    </row>
    <row r="13" spans="1:171" s="41" customFormat="1" ht="15" customHeight="1">
      <c r="A13" s="48" t="s">
        <v>173</v>
      </c>
      <c r="B13" s="103">
        <v>20247</v>
      </c>
      <c r="C13" s="104">
        <v>21855</v>
      </c>
    </row>
    <row r="14" spans="1:171" s="25" customFormat="1" ht="15" customHeight="1">
      <c r="A14" s="26" t="s">
        <v>175</v>
      </c>
      <c r="B14" s="329">
        <f>+SUM(B10:B13)</f>
        <v>827375</v>
      </c>
      <c r="C14" s="330">
        <v>830770</v>
      </c>
    </row>
    <row r="15" spans="1:171" s="41" customFormat="1" ht="15" customHeight="1">
      <c r="A15" s="48" t="s">
        <v>478</v>
      </c>
      <c r="B15" s="331">
        <v>39.1</v>
      </c>
      <c r="C15" s="332">
        <v>37.799999999999997</v>
      </c>
    </row>
    <row r="16" spans="1:171" ht="5.0999999999999996" customHeight="1">
      <c r="A16" s="333"/>
      <c r="B16" s="334"/>
      <c r="C16" s="335"/>
    </row>
    <row r="17" spans="1:3" s="41" customFormat="1" ht="15" customHeight="1">
      <c r="A17" s="48" t="s">
        <v>176</v>
      </c>
      <c r="B17" s="178">
        <v>50569</v>
      </c>
      <c r="C17" s="179">
        <v>56290</v>
      </c>
    </row>
    <row r="18" spans="1:3" s="57" customFormat="1" ht="5.0999999999999996" customHeight="1">
      <c r="A18" s="83"/>
      <c r="B18" s="336"/>
      <c r="C18" s="337"/>
    </row>
    <row r="19" spans="1:3" s="25" customFormat="1" ht="15" customHeight="1" thickBot="1">
      <c r="A19" s="51" t="s">
        <v>179</v>
      </c>
      <c r="B19" s="114">
        <f>+SUM(B17,B14)</f>
        <v>877944</v>
      </c>
      <c r="C19" s="115">
        <v>887060</v>
      </c>
    </row>
    <row r="20" spans="1:3" s="25" customFormat="1" ht="5.0999999999999996" customHeight="1" thickTop="1">
      <c r="A20" s="338"/>
      <c r="B20" s="116"/>
      <c r="C20" s="339"/>
    </row>
    <row r="21" spans="1:3" s="25" customFormat="1" ht="15" customHeight="1" thickBot="1">
      <c r="A21" s="87" t="s">
        <v>478</v>
      </c>
      <c r="B21" s="258">
        <v>41.5</v>
      </c>
      <c r="C21" s="258">
        <v>40.4</v>
      </c>
    </row>
    <row r="22" spans="1:3" ht="12.9" customHeight="1" thickTop="1">
      <c r="A22" s="59"/>
      <c r="B22" s="340"/>
      <c r="C22" s="340"/>
    </row>
    <row r="23" spans="1:3" ht="12.9" customHeight="1">
      <c r="A23" s="56"/>
      <c r="B23" s="341"/>
      <c r="C23" s="341"/>
    </row>
    <row r="24" spans="1:3" ht="12.9" customHeight="1">
      <c r="A24" s="56"/>
      <c r="B24" s="341"/>
      <c r="C24" s="341"/>
    </row>
    <row r="25" spans="1:3" ht="12.9" customHeight="1">
      <c r="A25" s="56"/>
      <c r="B25" s="342"/>
      <c r="C25" s="342"/>
    </row>
    <row r="26" spans="1:3" ht="12.9" customHeight="1">
      <c r="A26" s="56"/>
    </row>
    <row r="27" spans="1:3" ht="12.9" customHeight="1">
      <c r="A27" s="56"/>
    </row>
    <row r="28" spans="1:3" ht="12.9" customHeight="1">
      <c r="A28" s="56"/>
    </row>
    <row r="29" spans="1:3" ht="12.9" customHeight="1">
      <c r="A29" s="56"/>
    </row>
    <row r="30" spans="1:3" ht="12.9" customHeight="1">
      <c r="A30" s="56"/>
    </row>
    <row r="31" spans="1:3" ht="12.9" customHeight="1">
      <c r="A31" s="56"/>
    </row>
    <row r="32" spans="1:3" ht="12.9" customHeight="1">
      <c r="A32" s="56"/>
    </row>
    <row r="33" spans="1:1" ht="12.9" customHeight="1">
      <c r="A33" s="56"/>
    </row>
    <row r="34" spans="1:1" ht="12.9" customHeight="1">
      <c r="A34" s="56"/>
    </row>
    <row r="35" spans="1:1" ht="12.9" customHeight="1">
      <c r="A35" s="56"/>
    </row>
    <row r="36" spans="1:1" ht="12.9" customHeight="1">
      <c r="A36" s="56"/>
    </row>
    <row r="37" spans="1:1" ht="12.9" customHeight="1">
      <c r="A37" s="56"/>
    </row>
    <row r="38" spans="1:1" ht="12.9" customHeight="1">
      <c r="A38" s="56"/>
    </row>
    <row r="39" spans="1:1" ht="11.1" customHeight="1">
      <c r="A39" s="56"/>
    </row>
    <row r="40" spans="1:1" ht="11.1" customHeight="1">
      <c r="A40" s="56"/>
    </row>
    <row r="41" spans="1:1" ht="11.1" customHeight="1">
      <c r="A41" s="56"/>
    </row>
    <row r="42" spans="1:1" ht="11.1" customHeight="1">
      <c r="A42" s="56"/>
    </row>
    <row r="43" spans="1:1" ht="11.1" customHeight="1">
      <c r="A43" s="56"/>
    </row>
    <row r="44" spans="1:1" ht="11.1" customHeight="1">
      <c r="A44" s="56"/>
    </row>
    <row r="45" spans="1:1" ht="11.1" customHeight="1">
      <c r="A45" s="59"/>
    </row>
    <row r="46" spans="1:1" ht="11.1" customHeight="1">
      <c r="A46" s="59"/>
    </row>
    <row r="47" spans="1:1" ht="11.1" customHeight="1">
      <c r="A47" s="56"/>
    </row>
    <row r="48" spans="1:1" ht="11.1" customHeight="1">
      <c r="A48" s="56"/>
    </row>
    <row r="49" spans="1:1" ht="11.1" customHeight="1">
      <c r="A49" s="56"/>
    </row>
    <row r="50" spans="1:1" ht="11.1" customHeight="1">
      <c r="A50" s="56"/>
    </row>
    <row r="51" spans="1:1" ht="11.1" customHeight="1">
      <c r="A51" s="56"/>
    </row>
    <row r="52" spans="1:1" ht="11.1" customHeight="1">
      <c r="A52" s="59"/>
    </row>
    <row r="53" spans="1:1" ht="11.1" customHeight="1">
      <c r="A53" s="56"/>
    </row>
    <row r="54" spans="1:1" ht="11.1" customHeight="1">
      <c r="A54" s="59"/>
    </row>
    <row r="55" spans="1:1" ht="11.1" customHeight="1">
      <c r="A55" s="56"/>
    </row>
    <row r="56" spans="1:1" ht="11.1" customHeight="1">
      <c r="A56" s="62"/>
    </row>
    <row r="57" spans="1:1" ht="11.1" customHeight="1">
      <c r="A57" s="56"/>
    </row>
    <row r="58" spans="1:1" ht="11.1" customHeight="1">
      <c r="A58" s="62"/>
    </row>
    <row r="59" spans="1:1" ht="11.1" customHeight="1">
      <c r="A59" s="62"/>
    </row>
    <row r="60" spans="1:1" ht="11.1" customHeight="1">
      <c r="A60" s="59"/>
    </row>
  </sheetData>
  <hyperlinks>
    <hyperlink ref="C6" location="Index!A1" display="Index" xr:uid="{AB83167A-5D04-43CF-BB9A-87CF7967CF7D}"/>
  </hyperlinks>
  <printOptions horizontalCentered="1" gridLinesSet="0"/>
  <pageMargins left="0" right="0" top="0.39370078740157483" bottom="0" header="0" footer="0"/>
  <pageSetup paperSize="9" scale="45" fitToWidth="2" orientation="landscape" r:id="rId1"/>
  <headerFooter alignWithMargins="0">
    <oddHeader>&amp;R&amp;P/&amp;N</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AB1F-C909-4AA3-92E1-4798AEE8390C}">
  <sheetPr>
    <tabColor rgb="FFFF0000"/>
  </sheetPr>
  <dimension ref="A1:ID73"/>
  <sheetViews>
    <sheetView showGridLines="0" zoomScaleNormal="100" workbookViewId="0">
      <pane xSplit="1" ySplit="8" topLeftCell="BR9" activePane="bottomRight" state="frozen"/>
      <selection activeCell="C6" sqref="C6"/>
      <selection pane="topRight" activeCell="C6" sqref="C6"/>
      <selection pane="bottomLeft" activeCell="C6" sqref="C6"/>
      <selection pane="bottomRight" activeCell="BW7" sqref="BW7"/>
    </sheetView>
  </sheetViews>
  <sheetFormatPr defaultColWidth="11" defaultRowHeight="13.2"/>
  <cols>
    <col min="1" max="1" width="53.44140625" style="63" customWidth="1"/>
    <col min="2" max="33" width="9.33203125" style="63" customWidth="1"/>
    <col min="34" max="73" width="9.33203125" style="57" customWidth="1"/>
    <col min="74" max="75" width="9.44140625" style="57" customWidth="1"/>
    <col min="76" max="16384" width="11" style="47"/>
  </cols>
  <sheetData>
    <row r="1" spans="1:238"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20"/>
      <c r="BY1" s="21"/>
      <c r="BZ1" s="20"/>
      <c r="CA1" s="21"/>
      <c r="CB1" s="20"/>
      <c r="CC1" s="21"/>
      <c r="CD1" s="20"/>
      <c r="CE1" s="21"/>
      <c r="CF1" s="20"/>
      <c r="CG1" s="21"/>
      <c r="CH1" s="20"/>
      <c r="CI1" s="21"/>
      <c r="CJ1" s="20"/>
      <c r="CK1" s="21"/>
      <c r="CL1" s="20"/>
      <c r="CM1" s="21"/>
      <c r="CN1" s="20"/>
      <c r="CO1" s="21"/>
      <c r="CP1" s="20"/>
      <c r="CQ1" s="21"/>
      <c r="CR1" s="20"/>
      <c r="CS1" s="21"/>
      <c r="CT1" s="22"/>
      <c r="CU1" s="22"/>
      <c r="CV1" s="20"/>
      <c r="CW1" s="21"/>
      <c r="CX1" s="23"/>
      <c r="CY1" s="23"/>
      <c r="CZ1" s="23"/>
      <c r="DA1" s="23"/>
      <c r="DB1" s="23"/>
      <c r="DC1" s="21"/>
      <c r="DD1" s="23"/>
      <c r="DE1" s="21"/>
      <c r="DF1" s="23"/>
      <c r="DG1" s="23"/>
      <c r="DH1" s="23"/>
      <c r="DI1" s="24"/>
      <c r="DJ1" s="24"/>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2"/>
      <c r="EZ1" s="22"/>
      <c r="FA1" s="20"/>
      <c r="FB1" s="21"/>
      <c r="FC1" s="23"/>
      <c r="FD1" s="23"/>
      <c r="FE1" s="23"/>
      <c r="FF1" s="23"/>
      <c r="FG1" s="23"/>
      <c r="FH1" s="21"/>
      <c r="FI1" s="23"/>
      <c r="FJ1" s="21"/>
      <c r="FK1" s="23"/>
      <c r="FL1" s="23"/>
      <c r="FM1" s="23"/>
      <c r="FN1" s="24"/>
      <c r="FO1" s="24"/>
      <c r="FP1" s="20"/>
      <c r="FQ1" s="21"/>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2"/>
      <c r="HE1" s="22"/>
      <c r="HF1" s="20"/>
      <c r="HG1" s="21"/>
      <c r="HH1" s="23"/>
      <c r="HI1" s="23"/>
      <c r="HJ1" s="23"/>
      <c r="HK1" s="23"/>
      <c r="HL1" s="23"/>
      <c r="HM1" s="21"/>
      <c r="HN1" s="23"/>
      <c r="HO1" s="21"/>
      <c r="HP1" s="23"/>
      <c r="HQ1" s="23"/>
      <c r="HR1" s="23"/>
      <c r="HS1" s="24"/>
      <c r="HT1" s="24"/>
      <c r="HU1" s="20"/>
      <c r="HV1" s="21"/>
      <c r="HW1" s="20"/>
      <c r="HX1" s="21"/>
      <c r="HY1" s="20"/>
      <c r="HZ1" s="21"/>
      <c r="IA1" s="20"/>
      <c r="IB1" s="21"/>
      <c r="IC1" s="20"/>
      <c r="ID1" s="21"/>
    </row>
    <row r="2" spans="1:238"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20"/>
      <c r="BY2" s="21"/>
      <c r="BZ2" s="20"/>
      <c r="CA2" s="21"/>
      <c r="CB2" s="20"/>
      <c r="CC2" s="21"/>
      <c r="CD2" s="20"/>
      <c r="CE2" s="21"/>
      <c r="CF2" s="20"/>
      <c r="CG2" s="21"/>
      <c r="CH2" s="20"/>
      <c r="CI2" s="21"/>
      <c r="CJ2" s="20"/>
      <c r="CK2" s="21"/>
      <c r="CL2" s="20"/>
      <c r="CM2" s="21"/>
      <c r="CN2" s="20"/>
      <c r="CO2" s="21"/>
      <c r="CP2" s="20"/>
      <c r="CQ2" s="21"/>
      <c r="CR2" s="20"/>
      <c r="CS2" s="21"/>
      <c r="CT2" s="22"/>
      <c r="CU2" s="22"/>
      <c r="CV2" s="20"/>
      <c r="CW2" s="21"/>
      <c r="CX2" s="23"/>
      <c r="CY2" s="23"/>
      <c r="CZ2" s="23"/>
      <c r="DA2" s="23"/>
      <c r="DB2" s="23"/>
      <c r="DC2" s="21"/>
      <c r="DD2" s="23"/>
      <c r="DE2" s="21"/>
      <c r="DF2" s="23"/>
      <c r="DG2" s="23"/>
      <c r="DH2" s="23"/>
      <c r="DI2" s="24"/>
      <c r="DJ2" s="24"/>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2"/>
      <c r="EZ2" s="22"/>
      <c r="FA2" s="20"/>
      <c r="FB2" s="21"/>
      <c r="FC2" s="23"/>
      <c r="FD2" s="23"/>
      <c r="FE2" s="23"/>
      <c r="FF2" s="23"/>
      <c r="FG2" s="23"/>
      <c r="FH2" s="21"/>
      <c r="FI2" s="23"/>
      <c r="FJ2" s="21"/>
      <c r="FK2" s="23"/>
      <c r="FL2" s="23"/>
      <c r="FM2" s="23"/>
      <c r="FN2" s="24"/>
      <c r="FO2" s="24"/>
      <c r="FP2" s="20"/>
      <c r="FQ2" s="21"/>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2"/>
      <c r="HE2" s="22"/>
      <c r="HF2" s="20"/>
      <c r="HG2" s="21"/>
      <c r="HH2" s="23"/>
      <c r="HI2" s="23"/>
      <c r="HJ2" s="23"/>
      <c r="HK2" s="23"/>
      <c r="HL2" s="23"/>
      <c r="HM2" s="21"/>
      <c r="HN2" s="23"/>
      <c r="HO2" s="21"/>
      <c r="HP2" s="23"/>
      <c r="HQ2" s="23"/>
      <c r="HR2" s="23"/>
      <c r="HS2" s="24"/>
      <c r="HT2" s="24"/>
      <c r="HU2" s="20"/>
      <c r="HV2" s="21"/>
      <c r="HW2" s="20"/>
      <c r="HX2" s="21"/>
      <c r="HY2" s="20"/>
      <c r="HZ2" s="21"/>
      <c r="IA2" s="20"/>
      <c r="IB2" s="21"/>
      <c r="IC2" s="20"/>
      <c r="ID2" s="21"/>
    </row>
    <row r="3" spans="1:238"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20"/>
      <c r="BY3" s="21"/>
      <c r="BZ3" s="20"/>
      <c r="CA3" s="21"/>
      <c r="CB3" s="20"/>
      <c r="CC3" s="21"/>
      <c r="CD3" s="20"/>
      <c r="CE3" s="21"/>
      <c r="CF3" s="20"/>
      <c r="CG3" s="21"/>
      <c r="CH3" s="20"/>
      <c r="CI3" s="21"/>
      <c r="CJ3" s="20"/>
      <c r="CK3" s="21"/>
      <c r="CL3" s="20"/>
      <c r="CM3" s="21"/>
      <c r="CN3" s="20"/>
      <c r="CO3" s="21"/>
      <c r="CP3" s="20"/>
      <c r="CQ3" s="21"/>
      <c r="CR3" s="20"/>
      <c r="CS3" s="21"/>
      <c r="CT3" s="22"/>
      <c r="CU3" s="22"/>
      <c r="CV3" s="20"/>
      <c r="CW3" s="21"/>
      <c r="CX3" s="23"/>
      <c r="CY3" s="23"/>
      <c r="CZ3" s="23"/>
      <c r="DA3" s="23"/>
      <c r="DB3" s="23"/>
      <c r="DC3" s="21"/>
      <c r="DD3" s="23"/>
      <c r="DE3" s="21"/>
      <c r="DF3" s="23"/>
      <c r="DG3" s="23"/>
      <c r="DH3" s="23"/>
      <c r="DI3" s="24"/>
      <c r="DJ3" s="24"/>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2"/>
      <c r="EZ3" s="22"/>
      <c r="FA3" s="20"/>
      <c r="FB3" s="21"/>
      <c r="FC3" s="23"/>
      <c r="FD3" s="23"/>
      <c r="FE3" s="23"/>
      <c r="FF3" s="23"/>
      <c r="FG3" s="23"/>
      <c r="FH3" s="21"/>
      <c r="FI3" s="23"/>
      <c r="FJ3" s="21"/>
      <c r="FK3" s="23"/>
      <c r="FL3" s="23"/>
      <c r="FM3" s="23"/>
      <c r="FN3" s="24"/>
      <c r="FO3" s="24"/>
      <c r="FP3" s="20"/>
      <c r="FQ3" s="21"/>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2"/>
      <c r="HE3" s="22"/>
      <c r="HF3" s="20"/>
      <c r="HG3" s="21"/>
      <c r="HH3" s="23"/>
      <c r="HI3" s="23"/>
      <c r="HJ3" s="23"/>
      <c r="HK3" s="23"/>
      <c r="HL3" s="23"/>
      <c r="HM3" s="21"/>
      <c r="HN3" s="23"/>
      <c r="HO3" s="21"/>
      <c r="HP3" s="23"/>
      <c r="HQ3" s="23"/>
      <c r="HR3" s="23"/>
      <c r="HS3" s="24"/>
      <c r="HT3" s="24"/>
      <c r="HU3" s="20"/>
      <c r="HV3" s="21"/>
      <c r="HW3" s="20"/>
      <c r="HX3" s="21"/>
      <c r="HY3" s="20"/>
      <c r="HZ3" s="21"/>
      <c r="IA3" s="20"/>
      <c r="IB3" s="21"/>
      <c r="IC3" s="20"/>
      <c r="ID3" s="21"/>
    </row>
    <row r="4" spans="1:238"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38" s="25" customFormat="1" ht="27" thickBot="1">
      <c r="A5" s="67" t="s">
        <v>86</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69"/>
      <c r="BN5" s="29"/>
      <c r="BO5" s="29"/>
      <c r="BP5" s="29"/>
      <c r="BQ5" s="29"/>
      <c r="BR5" s="29"/>
      <c r="BS5" s="29"/>
      <c r="BT5" s="29"/>
      <c r="BU5" s="29"/>
      <c r="BV5" s="29"/>
      <c r="BW5" s="29"/>
    </row>
    <row r="6" spans="1:238" s="33" customFormat="1" ht="15" customHeight="1" thickTop="1">
      <c r="A6" s="30"/>
      <c r="B6" s="70"/>
      <c r="C6" s="70"/>
      <c r="D6" s="70"/>
      <c r="E6" s="70"/>
      <c r="F6" s="70"/>
      <c r="G6" s="70"/>
      <c r="H6" s="70"/>
      <c r="I6" s="70"/>
      <c r="J6" s="70"/>
      <c r="K6" s="70"/>
      <c r="L6" s="70"/>
      <c r="M6" s="70"/>
      <c r="N6" s="30"/>
      <c r="O6" s="30"/>
      <c r="P6" s="30"/>
      <c r="Q6" s="70"/>
      <c r="R6" s="70"/>
      <c r="S6" s="70"/>
      <c r="T6" s="70"/>
      <c r="U6" s="70"/>
      <c r="V6" s="70"/>
      <c r="W6" s="70"/>
      <c r="X6" s="70"/>
      <c r="Y6" s="70"/>
      <c r="Z6" s="30"/>
      <c r="AA6" s="30"/>
      <c r="AB6" s="30"/>
      <c r="AC6" s="30"/>
      <c r="AD6" s="30"/>
      <c r="AE6" s="30"/>
      <c r="AF6" s="30"/>
      <c r="AG6" s="30"/>
      <c r="AH6" s="30"/>
      <c r="AI6" s="30"/>
      <c r="AJ6" s="30"/>
      <c r="AK6" s="30"/>
      <c r="AL6" s="30"/>
      <c r="AM6" s="30"/>
      <c r="AN6" s="30"/>
      <c r="AO6" s="7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t="s">
        <v>59</v>
      </c>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row>
    <row r="7" spans="1:238"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c r="BV7" s="35" t="s">
        <v>60</v>
      </c>
      <c r="BW7" s="35" t="s">
        <v>61</v>
      </c>
    </row>
    <row r="8" spans="1:238" s="25" customFormat="1" ht="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row>
    <row r="9" spans="1:238"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40"/>
      <c r="BW9" s="40"/>
    </row>
    <row r="10" spans="1:238" s="25" customFormat="1" ht="15" customHeight="1">
      <c r="A10" s="26" t="s">
        <v>159</v>
      </c>
      <c r="B10" s="72">
        <v>49607</v>
      </c>
      <c r="C10" s="72">
        <v>49061</v>
      </c>
      <c r="D10" s="72">
        <v>51380</v>
      </c>
      <c r="E10" s="72">
        <v>58284</v>
      </c>
      <c r="F10" s="72">
        <v>46225</v>
      </c>
      <c r="G10" s="72">
        <v>56364</v>
      </c>
      <c r="H10" s="73">
        <v>63413</v>
      </c>
      <c r="I10" s="73">
        <v>60940</v>
      </c>
      <c r="J10" s="73">
        <v>57298</v>
      </c>
      <c r="K10" s="73">
        <v>66535</v>
      </c>
      <c r="L10" s="73">
        <v>66049</v>
      </c>
      <c r="M10" s="73">
        <v>61972</v>
      </c>
      <c r="N10" s="73">
        <v>68257</v>
      </c>
      <c r="O10" s="73">
        <v>69032</v>
      </c>
      <c r="P10" s="73">
        <v>101587</v>
      </c>
      <c r="Q10" s="73">
        <v>110783</v>
      </c>
      <c r="R10" s="73">
        <v>107602</v>
      </c>
      <c r="S10" s="73">
        <v>116046</v>
      </c>
      <c r="T10" s="73">
        <v>122872</v>
      </c>
      <c r="U10" s="73">
        <v>139239</v>
      </c>
      <c r="V10" s="73">
        <v>159789</v>
      </c>
      <c r="W10" s="73">
        <v>176716</v>
      </c>
      <c r="X10" s="73">
        <v>143247</v>
      </c>
      <c r="Y10" s="73">
        <v>131825</v>
      </c>
      <c r="Z10" s="73">
        <v>124374</v>
      </c>
      <c r="AA10" s="73">
        <v>132764</v>
      </c>
      <c r="AB10" s="73">
        <v>120826</v>
      </c>
      <c r="AC10" s="73">
        <v>125280</v>
      </c>
      <c r="AD10" s="73">
        <v>133951</v>
      </c>
      <c r="AE10" s="73">
        <v>129212</v>
      </c>
      <c r="AF10" s="73">
        <v>119837</v>
      </c>
      <c r="AG10" s="73">
        <v>122474</v>
      </c>
      <c r="AH10" s="73">
        <v>119662</v>
      </c>
      <c r="AI10" s="73">
        <v>118707</v>
      </c>
      <c r="AJ10" s="73">
        <v>125850</v>
      </c>
      <c r="AK10" s="73">
        <v>148915</v>
      </c>
      <c r="AL10" s="73">
        <v>130371</v>
      </c>
      <c r="AM10" s="73">
        <v>150449</v>
      </c>
      <c r="AN10" s="73">
        <v>173505</v>
      </c>
      <c r="AO10" s="73">
        <v>179262</v>
      </c>
      <c r="AP10" s="73">
        <v>179075</v>
      </c>
      <c r="AQ10" s="73">
        <v>195496</v>
      </c>
      <c r="AR10" s="73">
        <v>209662</v>
      </c>
      <c r="AS10" s="73">
        <v>223809</v>
      </c>
      <c r="AT10" s="73">
        <v>241992</v>
      </c>
      <c r="AU10" s="73">
        <v>252181</v>
      </c>
      <c r="AV10" s="73">
        <v>267876</v>
      </c>
      <c r="AW10" s="73">
        <v>273676</v>
      </c>
      <c r="AX10" s="73">
        <v>263708</v>
      </c>
      <c r="AY10" s="73">
        <v>273747</v>
      </c>
      <c r="AZ10" s="73">
        <v>291470</v>
      </c>
      <c r="BA10" s="73">
        <v>300030</v>
      </c>
      <c r="BB10" s="73">
        <v>296163</v>
      </c>
      <c r="BC10" s="73">
        <v>284129</v>
      </c>
      <c r="BD10" s="73">
        <v>289451</v>
      </c>
      <c r="BE10" s="73">
        <v>309608</v>
      </c>
      <c r="BF10" s="73">
        <v>352110</v>
      </c>
      <c r="BG10" s="73">
        <v>360364</v>
      </c>
      <c r="BH10" s="73">
        <v>367552</v>
      </c>
      <c r="BI10" s="73">
        <v>365965</v>
      </c>
      <c r="BJ10" s="73">
        <v>325846</v>
      </c>
      <c r="BK10" s="73">
        <v>348372</v>
      </c>
      <c r="BL10" s="73">
        <v>354696</v>
      </c>
      <c r="BM10" s="73">
        <v>363071</v>
      </c>
      <c r="BN10" s="73">
        <v>314500</v>
      </c>
      <c r="BO10" s="73">
        <v>335879</v>
      </c>
      <c r="BP10" s="73">
        <v>306000</v>
      </c>
      <c r="BQ10" s="73">
        <v>355860</v>
      </c>
      <c r="BR10" s="73">
        <f>SUM(BR11:BR17)</f>
        <v>340207</v>
      </c>
      <c r="BS10" s="73">
        <v>355508</v>
      </c>
      <c r="BT10" s="73">
        <v>341242</v>
      </c>
      <c r="BU10" s="73">
        <f>+SUM(BU11:BU17)</f>
        <v>349195</v>
      </c>
      <c r="BV10" s="42">
        <v>364757</v>
      </c>
      <c r="BW10" s="43">
        <v>354221</v>
      </c>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row>
    <row r="11" spans="1:238" s="41" customFormat="1" ht="15" customHeight="1">
      <c r="A11" s="48" t="s">
        <v>160</v>
      </c>
      <c r="B11" s="74">
        <v>3351</v>
      </c>
      <c r="C11" s="74">
        <v>5152</v>
      </c>
      <c r="D11" s="74">
        <v>5360</v>
      </c>
      <c r="E11" s="74">
        <v>5264</v>
      </c>
      <c r="F11" s="74">
        <v>4907</v>
      </c>
      <c r="G11" s="74">
        <v>5048</v>
      </c>
      <c r="H11" s="75">
        <v>6123</v>
      </c>
      <c r="I11" s="75">
        <v>7969</v>
      </c>
      <c r="J11" s="75">
        <v>10479</v>
      </c>
      <c r="K11" s="75">
        <v>12174</v>
      </c>
      <c r="L11" s="75">
        <v>12710</v>
      </c>
      <c r="M11" s="75">
        <v>14375</v>
      </c>
      <c r="N11" s="75">
        <v>18766</v>
      </c>
      <c r="O11" s="75">
        <v>12856</v>
      </c>
      <c r="P11" s="75">
        <v>10423</v>
      </c>
      <c r="Q11" s="75">
        <v>8688</v>
      </c>
      <c r="R11" s="75">
        <v>7966</v>
      </c>
      <c r="S11" s="75">
        <v>7265</v>
      </c>
      <c r="T11" s="75">
        <v>7487</v>
      </c>
      <c r="U11" s="75">
        <v>7737</v>
      </c>
      <c r="V11" s="75">
        <v>7709</v>
      </c>
      <c r="W11" s="75">
        <v>7927</v>
      </c>
      <c r="X11" s="75">
        <v>8163</v>
      </c>
      <c r="Y11" s="75">
        <v>7206</v>
      </c>
      <c r="Z11" s="75">
        <v>6456</v>
      </c>
      <c r="AA11" s="75">
        <v>7010</v>
      </c>
      <c r="AB11" s="75">
        <v>7057</v>
      </c>
      <c r="AC11" s="75">
        <v>6936</v>
      </c>
      <c r="AD11" s="75">
        <v>11943</v>
      </c>
      <c r="AE11" s="75">
        <v>9649</v>
      </c>
      <c r="AF11" s="75">
        <v>6903</v>
      </c>
      <c r="AG11" s="75">
        <v>6869</v>
      </c>
      <c r="AH11" s="75">
        <v>7353</v>
      </c>
      <c r="AI11" s="75">
        <v>7755</v>
      </c>
      <c r="AJ11" s="75">
        <v>14017</v>
      </c>
      <c r="AK11" s="75">
        <v>19877</v>
      </c>
      <c r="AL11" s="75">
        <v>21056</v>
      </c>
      <c r="AM11" s="75">
        <v>20411</v>
      </c>
      <c r="AN11" s="75">
        <v>24337</v>
      </c>
      <c r="AO11" s="75">
        <v>25448</v>
      </c>
      <c r="AP11" s="75">
        <v>25038</v>
      </c>
      <c r="AQ11" s="75">
        <v>28474</v>
      </c>
      <c r="AR11" s="75">
        <v>27695</v>
      </c>
      <c r="AS11" s="75">
        <v>29035</v>
      </c>
      <c r="AT11" s="75">
        <v>28391</v>
      </c>
      <c r="AU11" s="75">
        <v>28891</v>
      </c>
      <c r="AV11" s="75">
        <v>28328</v>
      </c>
      <c r="AW11" s="75">
        <v>27113</v>
      </c>
      <c r="AX11" s="75">
        <v>27981</v>
      </c>
      <c r="AY11" s="75">
        <v>29953</v>
      </c>
      <c r="AZ11" s="75">
        <v>29597</v>
      </c>
      <c r="BA11" s="75">
        <v>27375</v>
      </c>
      <c r="BB11" s="75">
        <v>22567</v>
      </c>
      <c r="BC11" s="75">
        <v>25943</v>
      </c>
      <c r="BD11" s="75">
        <v>26036</v>
      </c>
      <c r="BE11" s="75">
        <v>25538</v>
      </c>
      <c r="BF11" s="75">
        <v>50393</v>
      </c>
      <c r="BG11" s="75">
        <v>62507</v>
      </c>
      <c r="BH11" s="75">
        <v>61990</v>
      </c>
      <c r="BI11" s="75">
        <v>66358</v>
      </c>
      <c r="BJ11" s="75">
        <v>71444</v>
      </c>
      <c r="BK11" s="75">
        <v>66223</v>
      </c>
      <c r="BL11" s="75">
        <v>65689</v>
      </c>
      <c r="BM11" s="75">
        <v>58957</v>
      </c>
      <c r="BN11" s="75">
        <v>50812</v>
      </c>
      <c r="BO11" s="75">
        <v>56539</v>
      </c>
      <c r="BP11" s="75">
        <v>58232</v>
      </c>
      <c r="BQ11" s="75">
        <v>57455</v>
      </c>
      <c r="BR11" s="75">
        <v>57401</v>
      </c>
      <c r="BS11" s="75">
        <v>60067</v>
      </c>
      <c r="BT11" s="75">
        <v>58106</v>
      </c>
      <c r="BU11" s="75">
        <v>52212</v>
      </c>
      <c r="BV11" s="45">
        <v>55529</v>
      </c>
      <c r="BW11" s="46">
        <v>61567</v>
      </c>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row>
    <row r="12" spans="1:238" s="41" customFormat="1" ht="15" customHeight="1">
      <c r="A12" s="48" t="s">
        <v>161</v>
      </c>
      <c r="B12" s="74">
        <v>17168</v>
      </c>
      <c r="C12" s="74">
        <v>13967</v>
      </c>
      <c r="D12" s="74">
        <v>14473</v>
      </c>
      <c r="E12" s="74">
        <v>16023</v>
      </c>
      <c r="F12" s="74">
        <v>5517</v>
      </c>
      <c r="G12" s="74">
        <v>13714</v>
      </c>
      <c r="H12" s="75">
        <v>13199</v>
      </c>
      <c r="I12" s="75">
        <v>6411</v>
      </c>
      <c r="J12" s="75">
        <v>2819</v>
      </c>
      <c r="K12" s="75">
        <v>4032</v>
      </c>
      <c r="L12" s="75">
        <v>5080</v>
      </c>
      <c r="M12" s="75">
        <v>4336</v>
      </c>
      <c r="N12" s="75">
        <v>7570</v>
      </c>
      <c r="O12" s="75">
        <v>8958</v>
      </c>
      <c r="P12" s="75">
        <v>34269</v>
      </c>
      <c r="Q12" s="75">
        <v>34924</v>
      </c>
      <c r="R12" s="75">
        <v>33451</v>
      </c>
      <c r="S12" s="75">
        <v>35967</v>
      </c>
      <c r="T12" s="75">
        <v>43599</v>
      </c>
      <c r="U12" s="75">
        <v>53968</v>
      </c>
      <c r="V12" s="75">
        <v>66036</v>
      </c>
      <c r="W12" s="75">
        <v>89675</v>
      </c>
      <c r="X12" s="75">
        <v>61920</v>
      </c>
      <c r="Y12" s="75">
        <v>44720</v>
      </c>
      <c r="Z12" s="75">
        <v>30853</v>
      </c>
      <c r="AA12" s="75">
        <v>31136</v>
      </c>
      <c r="AB12" s="75">
        <v>23337</v>
      </c>
      <c r="AC12" s="75">
        <v>25285</v>
      </c>
      <c r="AD12" s="75">
        <v>28101</v>
      </c>
      <c r="AE12" s="75">
        <v>25184</v>
      </c>
      <c r="AF12" s="75">
        <v>23426</v>
      </c>
      <c r="AG12" s="75">
        <v>25116</v>
      </c>
      <c r="AH12" s="75">
        <v>25324</v>
      </c>
      <c r="AI12" s="75">
        <v>27710</v>
      </c>
      <c r="AJ12" s="75">
        <v>30297</v>
      </c>
      <c r="AK12" s="75">
        <v>43661</v>
      </c>
      <c r="AL12" s="75">
        <v>19768</v>
      </c>
      <c r="AM12" s="75">
        <v>34530</v>
      </c>
      <c r="AN12" s="75">
        <v>47971</v>
      </c>
      <c r="AO12" s="75">
        <v>62245</v>
      </c>
      <c r="AP12" s="75">
        <v>78767</v>
      </c>
      <c r="AQ12" s="75">
        <v>93954</v>
      </c>
      <c r="AR12" s="75">
        <v>111130</v>
      </c>
      <c r="AS12" s="75">
        <v>118608</v>
      </c>
      <c r="AT12" s="75">
        <v>133104</v>
      </c>
      <c r="AU12" s="75">
        <v>142681</v>
      </c>
      <c r="AV12" s="75">
        <v>159662</v>
      </c>
      <c r="AW12" s="75">
        <v>167270</v>
      </c>
      <c r="AX12" s="75">
        <v>139143</v>
      </c>
      <c r="AY12" s="75">
        <v>140375</v>
      </c>
      <c r="AZ12" s="75">
        <v>145599</v>
      </c>
      <c r="BA12" s="75">
        <v>150273</v>
      </c>
      <c r="BB12" s="75">
        <v>142850</v>
      </c>
      <c r="BC12" s="75">
        <v>112413</v>
      </c>
      <c r="BD12" s="75">
        <v>112263</v>
      </c>
      <c r="BE12" s="75">
        <v>117881</v>
      </c>
      <c r="BF12" s="75">
        <v>147622</v>
      </c>
      <c r="BG12" s="75">
        <v>145649</v>
      </c>
      <c r="BH12" s="75">
        <v>148093</v>
      </c>
      <c r="BI12" s="75">
        <v>135202</v>
      </c>
      <c r="BJ12" s="75">
        <v>85977</v>
      </c>
      <c r="BK12" s="75">
        <v>91106</v>
      </c>
      <c r="BL12" s="75">
        <v>85187</v>
      </c>
      <c r="BM12" s="75">
        <v>102281</v>
      </c>
      <c r="BN12" s="75">
        <v>70293</v>
      </c>
      <c r="BO12" s="75">
        <v>89123</v>
      </c>
      <c r="BP12" s="75">
        <v>55257</v>
      </c>
      <c r="BQ12" s="75">
        <v>89053</v>
      </c>
      <c r="BR12" s="75">
        <v>67485</v>
      </c>
      <c r="BS12" s="75">
        <v>71897</v>
      </c>
      <c r="BT12" s="75">
        <v>72574</v>
      </c>
      <c r="BU12" s="75">
        <v>78096</v>
      </c>
      <c r="BV12" s="45">
        <v>122776</v>
      </c>
      <c r="BW12" s="46">
        <v>94128</v>
      </c>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row>
    <row r="13" spans="1:238" s="41" customFormat="1" ht="15" customHeight="1">
      <c r="A13" s="48" t="s">
        <v>162</v>
      </c>
      <c r="B13" s="74">
        <v>24763</v>
      </c>
      <c r="C13" s="74">
        <v>26217</v>
      </c>
      <c r="D13" s="74">
        <v>28265</v>
      </c>
      <c r="E13" s="74">
        <v>31894</v>
      </c>
      <c r="F13" s="74">
        <v>29757</v>
      </c>
      <c r="G13" s="74">
        <v>31452</v>
      </c>
      <c r="H13" s="75">
        <v>36149</v>
      </c>
      <c r="I13" s="75">
        <v>41139</v>
      </c>
      <c r="J13" s="75">
        <v>39241</v>
      </c>
      <c r="K13" s="75">
        <v>45959</v>
      </c>
      <c r="L13" s="75">
        <v>43678</v>
      </c>
      <c r="M13" s="75">
        <v>40121</v>
      </c>
      <c r="N13" s="75">
        <v>39456</v>
      </c>
      <c r="O13" s="75">
        <v>44792</v>
      </c>
      <c r="P13" s="75">
        <v>54400</v>
      </c>
      <c r="Q13" s="75">
        <v>65432</v>
      </c>
      <c r="R13" s="75">
        <v>64372</v>
      </c>
      <c r="S13" s="75">
        <v>71178</v>
      </c>
      <c r="T13" s="75">
        <v>69913</v>
      </c>
      <c r="U13" s="75">
        <v>75643</v>
      </c>
      <c r="V13" s="75">
        <v>84404</v>
      </c>
      <c r="W13" s="75">
        <v>77743</v>
      </c>
      <c r="X13" s="75">
        <v>72007</v>
      </c>
      <c r="Y13" s="75">
        <v>79014</v>
      </c>
      <c r="Z13" s="75">
        <v>86184</v>
      </c>
      <c r="AA13" s="75">
        <v>94326</v>
      </c>
      <c r="AB13" s="75">
        <v>89875</v>
      </c>
      <c r="AC13" s="75">
        <v>92870</v>
      </c>
      <c r="AD13" s="75">
        <v>93558</v>
      </c>
      <c r="AE13" s="75">
        <v>93968</v>
      </c>
      <c r="AF13" s="75">
        <v>89071</v>
      </c>
      <c r="AG13" s="75">
        <v>89627</v>
      </c>
      <c r="AH13" s="75">
        <v>84347</v>
      </c>
      <c r="AI13" s="75">
        <v>80561</v>
      </c>
      <c r="AJ13" s="75">
        <v>76752</v>
      </c>
      <c r="AK13" s="75">
        <v>81622</v>
      </c>
      <c r="AL13" s="75">
        <v>86170</v>
      </c>
      <c r="AM13" s="75">
        <v>91193</v>
      </c>
      <c r="AN13" s="75">
        <v>96875</v>
      </c>
      <c r="AO13" s="75">
        <v>89256</v>
      </c>
      <c r="AP13" s="75">
        <v>72802</v>
      </c>
      <c r="AQ13" s="75">
        <v>70513</v>
      </c>
      <c r="AR13" s="75">
        <v>67172</v>
      </c>
      <c r="AS13" s="75">
        <v>71102</v>
      </c>
      <c r="AT13" s="75">
        <v>72976</v>
      </c>
      <c r="AU13" s="75">
        <v>74532</v>
      </c>
      <c r="AV13" s="75">
        <v>74151</v>
      </c>
      <c r="AW13" s="75">
        <v>76544</v>
      </c>
      <c r="AX13" s="75">
        <v>88075</v>
      </c>
      <c r="AY13" s="75">
        <v>95091</v>
      </c>
      <c r="AZ13" s="75">
        <v>107258</v>
      </c>
      <c r="BA13" s="75">
        <v>113668</v>
      </c>
      <c r="BB13" s="75">
        <v>117924</v>
      </c>
      <c r="BC13" s="75">
        <v>128049</v>
      </c>
      <c r="BD13" s="75">
        <v>131109</v>
      </c>
      <c r="BE13" s="75">
        <v>148714</v>
      </c>
      <c r="BF13" s="75">
        <v>134190</v>
      </c>
      <c r="BG13" s="75">
        <v>134789</v>
      </c>
      <c r="BH13" s="75">
        <v>140210</v>
      </c>
      <c r="BI13" s="75">
        <v>147152</v>
      </c>
      <c r="BJ13" s="75">
        <v>152466</v>
      </c>
      <c r="BK13" s="75">
        <v>172781</v>
      </c>
      <c r="BL13" s="75">
        <v>182603</v>
      </c>
      <c r="BM13" s="75">
        <v>182113</v>
      </c>
      <c r="BN13" s="75">
        <v>175737</v>
      </c>
      <c r="BO13" s="75">
        <v>173048</v>
      </c>
      <c r="BP13" s="75">
        <v>175313</v>
      </c>
      <c r="BQ13" s="75">
        <v>191900</v>
      </c>
      <c r="BR13" s="75">
        <v>199335</v>
      </c>
      <c r="BS13" s="75">
        <v>204526</v>
      </c>
      <c r="BT13" s="75">
        <v>191248</v>
      </c>
      <c r="BU13" s="75">
        <v>197514</v>
      </c>
      <c r="BV13" s="45">
        <v>165485</v>
      </c>
      <c r="BW13" s="46">
        <v>176425</v>
      </c>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row>
    <row r="14" spans="1:238" s="41" customFormat="1" ht="15" customHeight="1">
      <c r="A14" s="48" t="s">
        <v>163</v>
      </c>
      <c r="B14" s="74">
        <v>4020</v>
      </c>
      <c r="C14" s="74">
        <v>3551</v>
      </c>
      <c r="D14" s="74">
        <v>3107</v>
      </c>
      <c r="E14" s="74">
        <v>3121</v>
      </c>
      <c r="F14" s="74">
        <v>2998</v>
      </c>
      <c r="G14" s="74">
        <v>2540</v>
      </c>
      <c r="H14" s="75">
        <v>2887</v>
      </c>
      <c r="I14" s="75">
        <v>3564</v>
      </c>
      <c r="J14" s="75">
        <v>3474</v>
      </c>
      <c r="K14" s="75">
        <v>2981</v>
      </c>
      <c r="L14" s="75">
        <v>2782</v>
      </c>
      <c r="M14" s="75">
        <v>2813</v>
      </c>
      <c r="N14" s="75">
        <v>2001</v>
      </c>
      <c r="O14" s="75">
        <v>1548</v>
      </c>
      <c r="P14" s="75">
        <v>1587</v>
      </c>
      <c r="Q14" s="75">
        <v>1565</v>
      </c>
      <c r="R14" s="75">
        <v>1503</v>
      </c>
      <c r="S14" s="75">
        <v>1461</v>
      </c>
      <c r="T14" s="75">
        <v>1692</v>
      </c>
      <c r="U14" s="75">
        <v>1747</v>
      </c>
      <c r="V14" s="75">
        <v>1444</v>
      </c>
      <c r="W14" s="75">
        <v>1210</v>
      </c>
      <c r="X14" s="75">
        <v>1002</v>
      </c>
      <c r="Y14" s="75">
        <v>747</v>
      </c>
      <c r="Z14" s="75">
        <v>752</v>
      </c>
      <c r="AA14" s="75">
        <v>160</v>
      </c>
      <c r="AB14" s="75">
        <v>162</v>
      </c>
      <c r="AC14" s="75">
        <v>109</v>
      </c>
      <c r="AD14" s="75">
        <v>265</v>
      </c>
      <c r="AE14" s="75">
        <v>314</v>
      </c>
      <c r="AF14" s="75">
        <v>341</v>
      </c>
      <c r="AG14" s="75">
        <v>719</v>
      </c>
      <c r="AH14" s="75">
        <v>1130</v>
      </c>
      <c r="AI14" s="75">
        <v>1160</v>
      </c>
      <c r="AJ14" s="75">
        <v>1095</v>
      </c>
      <c r="AK14" s="75">
        <v>1472</v>
      </c>
      <c r="AL14" s="75">
        <v>1072</v>
      </c>
      <c r="AM14" s="75">
        <v>1984</v>
      </c>
      <c r="AN14" s="75">
        <v>1877</v>
      </c>
      <c r="AO14" s="75">
        <v>1883</v>
      </c>
      <c r="AP14" s="75">
        <v>517</v>
      </c>
      <c r="AQ14" s="75">
        <v>612</v>
      </c>
      <c r="AR14" s="75">
        <v>1054</v>
      </c>
      <c r="AS14" s="75">
        <v>1450</v>
      </c>
      <c r="AT14" s="75">
        <v>1882</v>
      </c>
      <c r="AU14" s="75">
        <v>1936</v>
      </c>
      <c r="AV14" s="75">
        <v>2047</v>
      </c>
      <c r="AW14" s="75">
        <v>2224</v>
      </c>
      <c r="AX14" s="75">
        <v>2088</v>
      </c>
      <c r="AY14" s="75">
        <v>1818</v>
      </c>
      <c r="AZ14" s="75">
        <v>2205</v>
      </c>
      <c r="BA14" s="75">
        <v>1794</v>
      </c>
      <c r="BB14" s="75">
        <v>5753</v>
      </c>
      <c r="BC14" s="75">
        <v>9702</v>
      </c>
      <c r="BD14" s="75">
        <v>10845</v>
      </c>
      <c r="BE14" s="75">
        <v>10298</v>
      </c>
      <c r="BF14" s="75">
        <v>9818</v>
      </c>
      <c r="BG14" s="75">
        <v>8478</v>
      </c>
      <c r="BH14" s="75">
        <v>10063</v>
      </c>
      <c r="BI14" s="75">
        <v>9193</v>
      </c>
      <c r="BJ14" s="75">
        <v>8735</v>
      </c>
      <c r="BK14" s="75">
        <v>9361</v>
      </c>
      <c r="BL14" s="75">
        <v>9530</v>
      </c>
      <c r="BM14" s="75">
        <v>9111</v>
      </c>
      <c r="BN14" s="75">
        <v>6524</v>
      </c>
      <c r="BO14" s="75">
        <v>6188</v>
      </c>
      <c r="BP14" s="75">
        <v>6596</v>
      </c>
      <c r="BQ14" s="75">
        <v>6448</v>
      </c>
      <c r="BR14" s="75">
        <v>7003</v>
      </c>
      <c r="BS14" s="75">
        <v>8226</v>
      </c>
      <c r="BT14" s="75">
        <v>8242</v>
      </c>
      <c r="BU14" s="75">
        <v>9187</v>
      </c>
      <c r="BV14" s="45">
        <v>12560</v>
      </c>
      <c r="BW14" s="46">
        <v>11337</v>
      </c>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row>
    <row r="15" spans="1:238" s="41" customFormat="1" ht="15" customHeight="1">
      <c r="A15" s="48" t="s">
        <v>164</v>
      </c>
      <c r="B15" s="74">
        <v>202</v>
      </c>
      <c r="C15" s="74">
        <v>90</v>
      </c>
      <c r="D15" s="74">
        <v>88</v>
      </c>
      <c r="E15" s="74">
        <v>79</v>
      </c>
      <c r="F15" s="74">
        <v>80</v>
      </c>
      <c r="G15" s="74">
        <v>80</v>
      </c>
      <c r="H15" s="75">
        <v>81</v>
      </c>
      <c r="I15" s="75">
        <v>100</v>
      </c>
      <c r="J15" s="75">
        <v>99</v>
      </c>
      <c r="K15" s="75">
        <v>100</v>
      </c>
      <c r="L15" s="75">
        <v>95</v>
      </c>
      <c r="M15" s="75">
        <v>94</v>
      </c>
      <c r="N15" s="75">
        <v>92</v>
      </c>
      <c r="O15" s="75">
        <v>91</v>
      </c>
      <c r="P15" s="75">
        <v>89</v>
      </c>
      <c r="Q15" s="75">
        <v>88</v>
      </c>
      <c r="R15" s="75">
        <v>85</v>
      </c>
      <c r="S15" s="75">
        <v>84</v>
      </c>
      <c r="T15" s="75">
        <v>82</v>
      </c>
      <c r="U15" s="75">
        <v>81</v>
      </c>
      <c r="V15" s="75">
        <v>79</v>
      </c>
      <c r="W15" s="75">
        <v>78</v>
      </c>
      <c r="X15" s="75">
        <v>75</v>
      </c>
      <c r="Y15" s="75">
        <v>74</v>
      </c>
      <c r="Z15" s="75">
        <v>71</v>
      </c>
      <c r="AA15" s="75">
        <v>71</v>
      </c>
      <c r="AB15" s="75">
        <v>67</v>
      </c>
      <c r="AC15" s="75">
        <v>66</v>
      </c>
      <c r="AD15" s="75">
        <v>63</v>
      </c>
      <c r="AE15" s="75">
        <v>62</v>
      </c>
      <c r="AF15" s="75">
        <v>60</v>
      </c>
      <c r="AG15" s="75">
        <v>59</v>
      </c>
      <c r="AH15" s="75">
        <v>57</v>
      </c>
      <c r="AI15" s="75">
        <v>56</v>
      </c>
      <c r="AJ15" s="75">
        <v>53</v>
      </c>
      <c r="AK15" s="75">
        <v>52</v>
      </c>
      <c r="AL15" s="75">
        <v>52</v>
      </c>
      <c r="AM15" s="75">
        <v>51</v>
      </c>
      <c r="AN15" s="75">
        <v>50</v>
      </c>
      <c r="AO15" s="75">
        <v>49</v>
      </c>
      <c r="AP15" s="75">
        <v>48</v>
      </c>
      <c r="AQ15" s="75">
        <v>47</v>
      </c>
      <c r="AR15" s="75">
        <v>46</v>
      </c>
      <c r="AS15" s="75">
        <v>45</v>
      </c>
      <c r="AT15" s="75">
        <v>44</v>
      </c>
      <c r="AU15" s="75">
        <v>42</v>
      </c>
      <c r="AV15" s="75">
        <v>41</v>
      </c>
      <c r="AW15" s="75">
        <v>40</v>
      </c>
      <c r="AX15" s="75">
        <v>39</v>
      </c>
      <c r="AY15" s="75">
        <v>38</v>
      </c>
      <c r="AZ15" s="75">
        <v>36</v>
      </c>
      <c r="BA15" s="75">
        <v>34</v>
      </c>
      <c r="BB15" s="75">
        <v>34</v>
      </c>
      <c r="BC15" s="75">
        <v>33</v>
      </c>
      <c r="BD15" s="75">
        <v>32</v>
      </c>
      <c r="BE15" s="75">
        <v>30</v>
      </c>
      <c r="BF15" s="75">
        <v>29</v>
      </c>
      <c r="BG15" s="75">
        <v>28</v>
      </c>
      <c r="BH15" s="75">
        <v>26</v>
      </c>
      <c r="BI15" s="75">
        <v>26</v>
      </c>
      <c r="BJ15" s="75">
        <v>25</v>
      </c>
      <c r="BK15" s="75">
        <v>22</v>
      </c>
      <c r="BL15" s="75">
        <v>22</v>
      </c>
      <c r="BM15" s="75">
        <v>20</v>
      </c>
      <c r="BN15" s="75">
        <v>20</v>
      </c>
      <c r="BO15" s="75">
        <v>19</v>
      </c>
      <c r="BP15" s="75">
        <v>18</v>
      </c>
      <c r="BQ15" s="75">
        <v>17</v>
      </c>
      <c r="BR15" s="75">
        <v>15</v>
      </c>
      <c r="BS15" s="75">
        <v>14</v>
      </c>
      <c r="BT15" s="75">
        <v>13</v>
      </c>
      <c r="BU15" s="75">
        <v>13</v>
      </c>
      <c r="BV15" s="45">
        <v>0</v>
      </c>
      <c r="BW15" s="46">
        <v>0</v>
      </c>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row>
    <row r="16" spans="1:238" s="41" customFormat="1" ht="15" customHeight="1">
      <c r="A16" s="48" t="s">
        <v>165</v>
      </c>
      <c r="B16" s="74">
        <v>101</v>
      </c>
      <c r="C16" s="74">
        <v>82</v>
      </c>
      <c r="D16" s="74">
        <v>85</v>
      </c>
      <c r="E16" s="74">
        <v>1901</v>
      </c>
      <c r="F16" s="74">
        <v>2964</v>
      </c>
      <c r="G16" s="74">
        <v>3528</v>
      </c>
      <c r="H16" s="75">
        <v>4972</v>
      </c>
      <c r="I16" s="75">
        <v>1755</v>
      </c>
      <c r="J16" s="75">
        <v>1178</v>
      </c>
      <c r="K16" s="75">
        <v>1276</v>
      </c>
      <c r="L16" s="75">
        <v>1692</v>
      </c>
      <c r="M16" s="75">
        <v>212</v>
      </c>
      <c r="N16" s="75">
        <v>351</v>
      </c>
      <c r="O16" s="75">
        <v>768</v>
      </c>
      <c r="P16" s="75">
        <v>804</v>
      </c>
      <c r="Q16" s="75">
        <v>71</v>
      </c>
      <c r="R16" s="75">
        <v>209</v>
      </c>
      <c r="S16" s="75">
        <v>76</v>
      </c>
      <c r="T16" s="75">
        <v>89</v>
      </c>
      <c r="U16" s="75">
        <v>50</v>
      </c>
      <c r="V16" s="75">
        <v>104</v>
      </c>
      <c r="W16" s="75">
        <v>67</v>
      </c>
      <c r="X16" s="75">
        <v>68</v>
      </c>
      <c r="Y16" s="75">
        <v>51</v>
      </c>
      <c r="Z16" s="75">
        <v>44</v>
      </c>
      <c r="AA16" s="75">
        <v>48</v>
      </c>
      <c r="AB16" s="75">
        <v>314</v>
      </c>
      <c r="AC16" s="75">
        <v>0</v>
      </c>
      <c r="AD16" s="75">
        <v>0</v>
      </c>
      <c r="AE16" s="75">
        <v>20</v>
      </c>
      <c r="AF16" s="75">
        <v>21</v>
      </c>
      <c r="AG16" s="75">
        <v>68</v>
      </c>
      <c r="AH16" s="75">
        <v>1438</v>
      </c>
      <c r="AI16" s="75">
        <v>1455</v>
      </c>
      <c r="AJ16" s="75">
        <v>3625</v>
      </c>
      <c r="AK16" s="75">
        <v>2221</v>
      </c>
      <c r="AL16" s="75">
        <v>2246</v>
      </c>
      <c r="AM16" s="75">
        <v>2267</v>
      </c>
      <c r="AN16" s="75">
        <v>2332</v>
      </c>
      <c r="AO16" s="75">
        <v>368</v>
      </c>
      <c r="AP16" s="75">
        <v>1890</v>
      </c>
      <c r="AQ16" s="75">
        <v>1882</v>
      </c>
      <c r="AR16" s="75">
        <v>2552</v>
      </c>
      <c r="AS16" s="75">
        <v>3556</v>
      </c>
      <c r="AT16" s="75">
        <v>5583</v>
      </c>
      <c r="AU16" s="75">
        <v>4088</v>
      </c>
      <c r="AV16" s="75">
        <v>3635</v>
      </c>
      <c r="AW16" s="75">
        <v>473</v>
      </c>
      <c r="AX16" s="75">
        <v>6372</v>
      </c>
      <c r="AY16" s="75">
        <v>6464</v>
      </c>
      <c r="AZ16" s="75">
        <v>6757</v>
      </c>
      <c r="BA16" s="75">
        <v>6871</v>
      </c>
      <c r="BB16" s="75">
        <v>7020</v>
      </c>
      <c r="BC16" s="75">
        <v>7985</v>
      </c>
      <c r="BD16" s="75">
        <v>9153</v>
      </c>
      <c r="BE16" s="75">
        <v>7134</v>
      </c>
      <c r="BF16" s="75">
        <v>10045</v>
      </c>
      <c r="BG16" s="75">
        <v>8899</v>
      </c>
      <c r="BH16" s="75">
        <v>7157</v>
      </c>
      <c r="BI16" s="75">
        <v>8021</v>
      </c>
      <c r="BJ16" s="75">
        <v>7199</v>
      </c>
      <c r="BK16" s="75">
        <v>8879</v>
      </c>
      <c r="BL16" s="75">
        <v>11665</v>
      </c>
      <c r="BM16" s="75">
        <v>10589</v>
      </c>
      <c r="BN16" s="75">
        <v>11114</v>
      </c>
      <c r="BO16" s="75">
        <v>10962</v>
      </c>
      <c r="BP16" s="75">
        <v>10584</v>
      </c>
      <c r="BQ16" s="75">
        <v>10987</v>
      </c>
      <c r="BR16" s="75">
        <v>8968</v>
      </c>
      <c r="BS16" s="75">
        <v>10778</v>
      </c>
      <c r="BT16" s="75">
        <v>11059</v>
      </c>
      <c r="BU16" s="75">
        <v>12173</v>
      </c>
      <c r="BV16" s="45">
        <v>8407</v>
      </c>
      <c r="BW16" s="46">
        <v>10764</v>
      </c>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row>
    <row r="17" spans="1:141" s="41" customFormat="1" ht="15" customHeight="1">
      <c r="A17" s="48" t="s">
        <v>166</v>
      </c>
      <c r="B17" s="74">
        <v>2</v>
      </c>
      <c r="C17" s="74">
        <v>2</v>
      </c>
      <c r="D17" s="74">
        <v>2</v>
      </c>
      <c r="E17" s="74">
        <v>2</v>
      </c>
      <c r="F17" s="74">
        <v>2</v>
      </c>
      <c r="G17" s="74">
        <v>2</v>
      </c>
      <c r="H17" s="75">
        <v>2</v>
      </c>
      <c r="I17" s="75">
        <v>2</v>
      </c>
      <c r="J17" s="75">
        <v>8</v>
      </c>
      <c r="K17" s="75">
        <v>13</v>
      </c>
      <c r="L17" s="75">
        <v>12</v>
      </c>
      <c r="M17" s="75">
        <v>21</v>
      </c>
      <c r="N17" s="75">
        <v>21</v>
      </c>
      <c r="O17" s="75">
        <v>19</v>
      </c>
      <c r="P17" s="75">
        <v>15</v>
      </c>
      <c r="Q17" s="75">
        <v>15</v>
      </c>
      <c r="R17" s="75">
        <v>16</v>
      </c>
      <c r="S17" s="75">
        <v>15</v>
      </c>
      <c r="T17" s="75">
        <v>10</v>
      </c>
      <c r="U17" s="75">
        <v>13</v>
      </c>
      <c r="V17" s="75">
        <v>13</v>
      </c>
      <c r="W17" s="75">
        <v>16</v>
      </c>
      <c r="X17" s="75">
        <v>12</v>
      </c>
      <c r="Y17" s="75">
        <v>13</v>
      </c>
      <c r="Z17" s="75">
        <v>14</v>
      </c>
      <c r="AA17" s="75">
        <v>13</v>
      </c>
      <c r="AB17" s="75">
        <v>14</v>
      </c>
      <c r="AC17" s="75">
        <v>14</v>
      </c>
      <c r="AD17" s="75">
        <v>21</v>
      </c>
      <c r="AE17" s="75">
        <v>15</v>
      </c>
      <c r="AF17" s="75">
        <v>15</v>
      </c>
      <c r="AG17" s="75">
        <v>16</v>
      </c>
      <c r="AH17" s="75">
        <v>13</v>
      </c>
      <c r="AI17" s="75">
        <v>10</v>
      </c>
      <c r="AJ17" s="75">
        <v>11</v>
      </c>
      <c r="AK17" s="75">
        <v>9</v>
      </c>
      <c r="AL17" s="75">
        <v>7</v>
      </c>
      <c r="AM17" s="75">
        <v>13</v>
      </c>
      <c r="AN17" s="75">
        <v>63</v>
      </c>
      <c r="AO17" s="75">
        <v>13</v>
      </c>
      <c r="AP17" s="75">
        <v>13</v>
      </c>
      <c r="AQ17" s="75">
        <v>14</v>
      </c>
      <c r="AR17" s="75">
        <v>13</v>
      </c>
      <c r="AS17" s="75">
        <v>13</v>
      </c>
      <c r="AT17" s="75">
        <v>12</v>
      </c>
      <c r="AU17" s="75">
        <v>11</v>
      </c>
      <c r="AV17" s="75">
        <v>12</v>
      </c>
      <c r="AW17" s="75">
        <v>12</v>
      </c>
      <c r="AX17" s="75">
        <v>10</v>
      </c>
      <c r="AY17" s="75">
        <v>8</v>
      </c>
      <c r="AZ17" s="75">
        <v>18</v>
      </c>
      <c r="BA17" s="75">
        <v>15</v>
      </c>
      <c r="BB17" s="75">
        <v>15</v>
      </c>
      <c r="BC17" s="75">
        <v>4</v>
      </c>
      <c r="BD17" s="75">
        <v>13</v>
      </c>
      <c r="BE17" s="75">
        <v>13</v>
      </c>
      <c r="BF17" s="75">
        <v>13</v>
      </c>
      <c r="BG17" s="75">
        <v>14</v>
      </c>
      <c r="BH17" s="75">
        <v>13</v>
      </c>
      <c r="BI17" s="75">
        <v>13</v>
      </c>
      <c r="BJ17" s="75">
        <v>0</v>
      </c>
      <c r="BK17" s="75">
        <v>0</v>
      </c>
      <c r="BL17" s="75">
        <v>0</v>
      </c>
      <c r="BM17" s="75">
        <v>0</v>
      </c>
      <c r="BN17" s="75">
        <v>0</v>
      </c>
      <c r="BO17" s="75">
        <v>0</v>
      </c>
      <c r="BP17" s="75">
        <v>0</v>
      </c>
      <c r="BQ17" s="75">
        <v>0</v>
      </c>
      <c r="BR17" s="75">
        <v>0</v>
      </c>
      <c r="BS17" s="75">
        <v>0</v>
      </c>
      <c r="BT17" s="75">
        <v>0</v>
      </c>
      <c r="BU17" s="75">
        <v>0</v>
      </c>
      <c r="BV17" s="45">
        <v>0</v>
      </c>
      <c r="BW17" s="46">
        <v>0</v>
      </c>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row>
    <row r="18" spans="1:141" ht="5.0999999999999996" customHeight="1">
      <c r="A18" s="44"/>
      <c r="B18" s="74"/>
      <c r="C18" s="74"/>
      <c r="D18" s="74"/>
      <c r="E18" s="74"/>
      <c r="F18" s="74"/>
      <c r="G18" s="74"/>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45"/>
      <c r="BW18" s="46"/>
    </row>
    <row r="19" spans="1:141" s="25" customFormat="1" ht="15" customHeight="1">
      <c r="A19" s="26" t="s">
        <v>167</v>
      </c>
      <c r="B19" s="72">
        <v>14376</v>
      </c>
      <c r="C19" s="72">
        <v>16982</v>
      </c>
      <c r="D19" s="72">
        <v>17935</v>
      </c>
      <c r="E19" s="72">
        <v>17535</v>
      </c>
      <c r="F19" s="72">
        <v>18994</v>
      </c>
      <c r="G19" s="72">
        <v>20040</v>
      </c>
      <c r="H19" s="73">
        <v>25778</v>
      </c>
      <c r="I19" s="73">
        <v>26280</v>
      </c>
      <c r="J19" s="73">
        <v>26978</v>
      </c>
      <c r="K19" s="73">
        <v>30742</v>
      </c>
      <c r="L19" s="73">
        <v>28939</v>
      </c>
      <c r="M19" s="73">
        <v>27308</v>
      </c>
      <c r="N19" s="73">
        <v>32771</v>
      </c>
      <c r="O19" s="73">
        <v>30317</v>
      </c>
      <c r="P19" s="73">
        <v>34826</v>
      </c>
      <c r="Q19" s="73">
        <v>40145</v>
      </c>
      <c r="R19" s="73">
        <v>44442</v>
      </c>
      <c r="S19" s="73">
        <v>45779</v>
      </c>
      <c r="T19" s="73">
        <v>48784</v>
      </c>
      <c r="U19" s="73">
        <v>50671</v>
      </c>
      <c r="V19" s="73">
        <v>56717</v>
      </c>
      <c r="W19" s="73">
        <v>61622</v>
      </c>
      <c r="X19" s="73">
        <v>64189</v>
      </c>
      <c r="Y19" s="73">
        <v>67169</v>
      </c>
      <c r="Z19" s="73">
        <v>63630</v>
      </c>
      <c r="AA19" s="73">
        <v>66643</v>
      </c>
      <c r="AB19" s="73">
        <v>68575</v>
      </c>
      <c r="AC19" s="73">
        <v>70634</v>
      </c>
      <c r="AD19" s="73">
        <v>76398</v>
      </c>
      <c r="AE19" s="73">
        <v>78924</v>
      </c>
      <c r="AF19" s="73">
        <v>80799</v>
      </c>
      <c r="AG19" s="73">
        <v>81302</v>
      </c>
      <c r="AH19" s="73">
        <v>82758</v>
      </c>
      <c r="AI19" s="73">
        <v>83205</v>
      </c>
      <c r="AJ19" s="73">
        <v>95931</v>
      </c>
      <c r="AK19" s="73">
        <v>96387</v>
      </c>
      <c r="AL19" s="73">
        <v>94102</v>
      </c>
      <c r="AM19" s="73">
        <v>99864</v>
      </c>
      <c r="AN19" s="73">
        <v>111216</v>
      </c>
      <c r="AO19" s="73">
        <v>111990</v>
      </c>
      <c r="AP19" s="73">
        <v>114260</v>
      </c>
      <c r="AQ19" s="73">
        <v>108980</v>
      </c>
      <c r="AR19" s="73">
        <v>113122</v>
      </c>
      <c r="AS19" s="73">
        <v>111477</v>
      </c>
      <c r="AT19" s="73">
        <v>109815</v>
      </c>
      <c r="AU19" s="73">
        <v>115787</v>
      </c>
      <c r="AV19" s="73">
        <v>116278</v>
      </c>
      <c r="AW19" s="73">
        <v>114606</v>
      </c>
      <c r="AX19" s="73">
        <v>119640</v>
      </c>
      <c r="AY19" s="73">
        <v>132515</v>
      </c>
      <c r="AZ19" s="73">
        <v>126475</v>
      </c>
      <c r="BA19" s="73">
        <v>134276</v>
      </c>
      <c r="BB19" s="73">
        <v>146004</v>
      </c>
      <c r="BC19" s="73">
        <v>163014</v>
      </c>
      <c r="BD19" s="73">
        <v>170544</v>
      </c>
      <c r="BE19" s="73">
        <v>162126</v>
      </c>
      <c r="BF19" s="73">
        <v>163844</v>
      </c>
      <c r="BG19" s="73">
        <v>167545</v>
      </c>
      <c r="BH19" s="73">
        <v>178201</v>
      </c>
      <c r="BI19" s="73">
        <v>165283</v>
      </c>
      <c r="BJ19" s="73">
        <v>178394</v>
      </c>
      <c r="BK19" s="73">
        <v>179877</v>
      </c>
      <c r="BL19" s="73">
        <v>183869</v>
      </c>
      <c r="BM19" s="73">
        <v>177008</v>
      </c>
      <c r="BN19" s="73">
        <v>199328</v>
      </c>
      <c r="BO19" s="73">
        <v>202833</v>
      </c>
      <c r="BP19" s="73">
        <v>207542</v>
      </c>
      <c r="BQ19" s="73">
        <v>194748</v>
      </c>
      <c r="BR19" s="73">
        <f>SUM(BR20:BR26)</f>
        <v>204576</v>
      </c>
      <c r="BS19" s="73">
        <v>194758</v>
      </c>
      <c r="BT19" s="73">
        <v>191903</v>
      </c>
      <c r="BU19" s="73">
        <f>+SUM(BU20:BU26)</f>
        <v>201668</v>
      </c>
      <c r="BV19" s="42">
        <v>197325</v>
      </c>
      <c r="BW19" s="43">
        <v>202499</v>
      </c>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row>
    <row r="20" spans="1:141" s="41" customFormat="1" ht="15" customHeight="1">
      <c r="A20" s="48" t="s">
        <v>168</v>
      </c>
      <c r="B20" s="74">
        <v>3114</v>
      </c>
      <c r="C20" s="74">
        <v>2955</v>
      </c>
      <c r="D20" s="74">
        <v>2581</v>
      </c>
      <c r="E20" s="74">
        <v>2484</v>
      </c>
      <c r="F20" s="74">
        <v>2402</v>
      </c>
      <c r="G20" s="74">
        <v>2085</v>
      </c>
      <c r="H20" s="75">
        <v>2064</v>
      </c>
      <c r="I20" s="75">
        <v>2032</v>
      </c>
      <c r="J20" s="75">
        <v>1886</v>
      </c>
      <c r="K20" s="75">
        <v>2065</v>
      </c>
      <c r="L20" s="75">
        <v>1801</v>
      </c>
      <c r="M20" s="75">
        <v>1097</v>
      </c>
      <c r="N20" s="75">
        <v>1083</v>
      </c>
      <c r="O20" s="75">
        <v>1028</v>
      </c>
      <c r="P20" s="75">
        <v>1477</v>
      </c>
      <c r="Q20" s="75">
        <v>1724</v>
      </c>
      <c r="R20" s="75">
        <v>1696</v>
      </c>
      <c r="S20" s="75">
        <v>1885</v>
      </c>
      <c r="T20" s="75">
        <v>1970</v>
      </c>
      <c r="U20" s="75">
        <v>1858</v>
      </c>
      <c r="V20" s="75">
        <v>2488</v>
      </c>
      <c r="W20" s="75">
        <v>2993</v>
      </c>
      <c r="X20" s="75">
        <v>2578</v>
      </c>
      <c r="Y20" s="75">
        <v>1635</v>
      </c>
      <c r="Z20" s="75">
        <v>1389</v>
      </c>
      <c r="AA20" s="75">
        <v>1402</v>
      </c>
      <c r="AB20" s="75">
        <v>1142</v>
      </c>
      <c r="AC20" s="75">
        <v>909</v>
      </c>
      <c r="AD20" s="75">
        <v>1004</v>
      </c>
      <c r="AE20" s="75">
        <v>871</v>
      </c>
      <c r="AF20" s="75">
        <v>832</v>
      </c>
      <c r="AG20" s="75">
        <v>803</v>
      </c>
      <c r="AH20" s="75">
        <v>777</v>
      </c>
      <c r="AI20" s="75">
        <v>587</v>
      </c>
      <c r="AJ20" s="75">
        <v>726</v>
      </c>
      <c r="AK20" s="75">
        <v>744</v>
      </c>
      <c r="AL20" s="75">
        <v>678</v>
      </c>
      <c r="AM20" s="75">
        <v>549</v>
      </c>
      <c r="AN20" s="75">
        <v>574</v>
      </c>
      <c r="AO20" s="75">
        <v>458</v>
      </c>
      <c r="AP20" s="75">
        <v>707</v>
      </c>
      <c r="AQ20" s="75">
        <v>681</v>
      </c>
      <c r="AR20" s="75">
        <v>546</v>
      </c>
      <c r="AS20" s="75">
        <v>567</v>
      </c>
      <c r="AT20" s="75">
        <v>459</v>
      </c>
      <c r="AU20" s="75">
        <v>722</v>
      </c>
      <c r="AV20" s="75">
        <v>869</v>
      </c>
      <c r="AW20" s="75">
        <v>661</v>
      </c>
      <c r="AX20" s="75">
        <v>655</v>
      </c>
      <c r="AY20" s="75">
        <v>579</v>
      </c>
      <c r="AZ20" s="75">
        <v>555</v>
      </c>
      <c r="BA20" s="75">
        <v>758</v>
      </c>
      <c r="BB20" s="75">
        <v>358</v>
      </c>
      <c r="BC20" s="75">
        <v>583</v>
      </c>
      <c r="BD20" s="75">
        <v>1200</v>
      </c>
      <c r="BE20" s="75">
        <v>999</v>
      </c>
      <c r="BF20" s="75">
        <v>1118</v>
      </c>
      <c r="BG20" s="75">
        <v>743</v>
      </c>
      <c r="BH20" s="75">
        <v>850</v>
      </c>
      <c r="BI20" s="75">
        <v>691</v>
      </c>
      <c r="BJ20" s="75">
        <v>509</v>
      </c>
      <c r="BK20" s="75">
        <v>415</v>
      </c>
      <c r="BL20" s="75">
        <v>466</v>
      </c>
      <c r="BM20" s="75">
        <v>363</v>
      </c>
      <c r="BN20" s="75">
        <v>122</v>
      </c>
      <c r="BO20" s="75">
        <v>244</v>
      </c>
      <c r="BP20" s="75">
        <v>306</v>
      </c>
      <c r="BQ20" s="75">
        <v>518</v>
      </c>
      <c r="BR20" s="75">
        <v>730</v>
      </c>
      <c r="BS20" s="75">
        <v>340</v>
      </c>
      <c r="BT20" s="75">
        <v>372</v>
      </c>
      <c r="BU20" s="75">
        <v>405</v>
      </c>
      <c r="BV20" s="45">
        <v>270</v>
      </c>
      <c r="BW20" s="46">
        <v>201</v>
      </c>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row>
    <row r="21" spans="1:141" s="41" customFormat="1" ht="15" customHeight="1">
      <c r="A21" s="48" t="s">
        <v>169</v>
      </c>
      <c r="B21" s="74">
        <v>3371</v>
      </c>
      <c r="C21" s="74">
        <v>3214</v>
      </c>
      <c r="D21" s="74">
        <v>3318</v>
      </c>
      <c r="E21" s="74">
        <v>3529</v>
      </c>
      <c r="F21" s="74">
        <v>4023</v>
      </c>
      <c r="G21" s="74">
        <v>4669</v>
      </c>
      <c r="H21" s="75">
        <v>4056</v>
      </c>
      <c r="I21" s="75">
        <v>3363</v>
      </c>
      <c r="J21" s="75">
        <v>3155</v>
      </c>
      <c r="K21" s="75">
        <v>3988</v>
      </c>
      <c r="L21" s="75">
        <v>3819</v>
      </c>
      <c r="M21" s="75">
        <v>3295</v>
      </c>
      <c r="N21" s="75">
        <v>4332</v>
      </c>
      <c r="O21" s="75">
        <v>3774</v>
      </c>
      <c r="P21" s="75">
        <v>4118</v>
      </c>
      <c r="Q21" s="75">
        <v>4098</v>
      </c>
      <c r="R21" s="75">
        <v>4131</v>
      </c>
      <c r="S21" s="75">
        <v>4083</v>
      </c>
      <c r="T21" s="75">
        <v>4112</v>
      </c>
      <c r="U21" s="75">
        <v>4220</v>
      </c>
      <c r="V21" s="75">
        <v>4320</v>
      </c>
      <c r="W21" s="75">
        <v>5100</v>
      </c>
      <c r="X21" s="75">
        <v>6081</v>
      </c>
      <c r="Y21" s="75">
        <v>6007</v>
      </c>
      <c r="Z21" s="75">
        <v>5195</v>
      </c>
      <c r="AA21" s="75">
        <v>4487</v>
      </c>
      <c r="AB21" s="75">
        <v>4169</v>
      </c>
      <c r="AC21" s="75">
        <v>5576</v>
      </c>
      <c r="AD21" s="75">
        <v>5702</v>
      </c>
      <c r="AE21" s="75">
        <v>5942</v>
      </c>
      <c r="AF21" s="75">
        <v>5134</v>
      </c>
      <c r="AG21" s="75">
        <v>4666</v>
      </c>
      <c r="AH21" s="75">
        <v>4314</v>
      </c>
      <c r="AI21" s="75">
        <v>4643</v>
      </c>
      <c r="AJ21" s="75">
        <v>4021</v>
      </c>
      <c r="AK21" s="75">
        <v>9020</v>
      </c>
      <c r="AL21" s="75">
        <v>9044</v>
      </c>
      <c r="AM21" s="75">
        <v>8969</v>
      </c>
      <c r="AN21" s="75">
        <v>10441</v>
      </c>
      <c r="AO21" s="75">
        <v>10479</v>
      </c>
      <c r="AP21" s="75">
        <v>10176</v>
      </c>
      <c r="AQ21" s="75">
        <v>9808</v>
      </c>
      <c r="AR21" s="75">
        <v>11151</v>
      </c>
      <c r="AS21" s="75">
        <v>10782</v>
      </c>
      <c r="AT21" s="75">
        <v>10814</v>
      </c>
      <c r="AU21" s="75">
        <v>9842</v>
      </c>
      <c r="AV21" s="75">
        <v>10239</v>
      </c>
      <c r="AW21" s="75">
        <v>11359</v>
      </c>
      <c r="AX21" s="75">
        <v>11917</v>
      </c>
      <c r="AY21" s="75">
        <v>11515</v>
      </c>
      <c r="AZ21" s="75">
        <v>12580</v>
      </c>
      <c r="BA21" s="75">
        <v>10339</v>
      </c>
      <c r="BB21" s="75">
        <v>9320</v>
      </c>
      <c r="BC21" s="75">
        <v>13486</v>
      </c>
      <c r="BD21" s="75">
        <v>12922</v>
      </c>
      <c r="BE21" s="75">
        <v>12797</v>
      </c>
      <c r="BF21" s="75">
        <v>10336</v>
      </c>
      <c r="BG21" s="75">
        <v>11098</v>
      </c>
      <c r="BH21" s="75">
        <v>10176</v>
      </c>
      <c r="BI21" s="75">
        <v>9142</v>
      </c>
      <c r="BJ21" s="75">
        <v>9524</v>
      </c>
      <c r="BK21" s="75">
        <v>9322</v>
      </c>
      <c r="BL21" s="75">
        <v>9951</v>
      </c>
      <c r="BM21" s="75">
        <v>14304</v>
      </c>
      <c r="BN21" s="75">
        <v>13988</v>
      </c>
      <c r="BO21" s="75">
        <v>17211</v>
      </c>
      <c r="BP21" s="75">
        <v>16290</v>
      </c>
      <c r="BQ21" s="75">
        <v>17482</v>
      </c>
      <c r="BR21" s="75">
        <v>17347</v>
      </c>
      <c r="BS21" s="75">
        <v>13702</v>
      </c>
      <c r="BT21" s="75">
        <v>14953</v>
      </c>
      <c r="BU21" s="75">
        <v>14555</v>
      </c>
      <c r="BV21" s="45">
        <v>15148</v>
      </c>
      <c r="BW21" s="46">
        <v>13873</v>
      </c>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row>
    <row r="22" spans="1:141" s="41" customFormat="1" ht="15" customHeight="1">
      <c r="A22" s="48" t="s">
        <v>170</v>
      </c>
      <c r="B22" s="74">
        <v>4164</v>
      </c>
      <c r="C22" s="74">
        <v>4512</v>
      </c>
      <c r="D22" s="74">
        <v>5643</v>
      </c>
      <c r="E22" s="74">
        <v>5752</v>
      </c>
      <c r="F22" s="74">
        <v>5351</v>
      </c>
      <c r="G22" s="74">
        <v>5095</v>
      </c>
      <c r="H22" s="75">
        <v>6988</v>
      </c>
      <c r="I22" s="75">
        <v>7236</v>
      </c>
      <c r="J22" s="75">
        <v>7614</v>
      </c>
      <c r="K22" s="75">
        <v>8547</v>
      </c>
      <c r="L22" s="75">
        <v>8357</v>
      </c>
      <c r="M22" s="75">
        <v>9034</v>
      </c>
      <c r="N22" s="75">
        <v>10592</v>
      </c>
      <c r="O22" s="75">
        <v>11701</v>
      </c>
      <c r="P22" s="75">
        <v>13713</v>
      </c>
      <c r="Q22" s="75">
        <v>16870</v>
      </c>
      <c r="R22" s="75">
        <v>18168</v>
      </c>
      <c r="S22" s="75">
        <v>21714</v>
      </c>
      <c r="T22" s="75">
        <v>22882</v>
      </c>
      <c r="U22" s="75">
        <v>23314</v>
      </c>
      <c r="V22" s="75">
        <v>25072</v>
      </c>
      <c r="W22" s="75">
        <v>27249</v>
      </c>
      <c r="X22" s="75">
        <v>27476</v>
      </c>
      <c r="Y22" s="75">
        <v>31282</v>
      </c>
      <c r="Z22" s="75">
        <v>30972</v>
      </c>
      <c r="AA22" s="75">
        <v>30790</v>
      </c>
      <c r="AB22" s="75">
        <v>32891</v>
      </c>
      <c r="AC22" s="75">
        <v>33139</v>
      </c>
      <c r="AD22" s="75">
        <v>33639</v>
      </c>
      <c r="AE22" s="75">
        <v>33437</v>
      </c>
      <c r="AF22" s="75">
        <v>34099</v>
      </c>
      <c r="AG22" s="75">
        <v>32993</v>
      </c>
      <c r="AH22" s="75">
        <v>33808</v>
      </c>
      <c r="AI22" s="75">
        <v>32986</v>
      </c>
      <c r="AJ22" s="75">
        <v>32582</v>
      </c>
      <c r="AK22" s="75">
        <v>33173</v>
      </c>
      <c r="AL22" s="75">
        <v>36116</v>
      </c>
      <c r="AM22" s="75">
        <v>35498</v>
      </c>
      <c r="AN22" s="75">
        <v>42338</v>
      </c>
      <c r="AO22" s="75">
        <v>40783</v>
      </c>
      <c r="AP22" s="75">
        <v>41575</v>
      </c>
      <c r="AQ22" s="75">
        <v>40217</v>
      </c>
      <c r="AR22" s="75">
        <v>40174</v>
      </c>
      <c r="AS22" s="75">
        <v>37182</v>
      </c>
      <c r="AT22" s="75">
        <v>37595</v>
      </c>
      <c r="AU22" s="75">
        <v>42041</v>
      </c>
      <c r="AV22" s="75">
        <v>43042</v>
      </c>
      <c r="AW22" s="75">
        <v>45730</v>
      </c>
      <c r="AX22" s="75">
        <v>49062</v>
      </c>
      <c r="AY22" s="75">
        <v>53125</v>
      </c>
      <c r="AZ22" s="75">
        <v>52102</v>
      </c>
      <c r="BA22" s="75">
        <v>58996</v>
      </c>
      <c r="BB22" s="75">
        <v>60358</v>
      </c>
      <c r="BC22" s="75">
        <v>65292</v>
      </c>
      <c r="BD22" s="75">
        <v>65595</v>
      </c>
      <c r="BE22" s="75">
        <v>65348</v>
      </c>
      <c r="BF22" s="75">
        <v>65471</v>
      </c>
      <c r="BG22" s="75">
        <v>67672</v>
      </c>
      <c r="BH22" s="75">
        <v>73568</v>
      </c>
      <c r="BI22" s="75">
        <v>77718</v>
      </c>
      <c r="BJ22" s="75">
        <v>79392</v>
      </c>
      <c r="BK22" s="75">
        <v>81140</v>
      </c>
      <c r="BL22" s="75">
        <v>82395</v>
      </c>
      <c r="BM22" s="75">
        <v>78469</v>
      </c>
      <c r="BN22" s="75">
        <v>78734</v>
      </c>
      <c r="BO22" s="75">
        <v>77743</v>
      </c>
      <c r="BP22" s="75">
        <v>81613</v>
      </c>
      <c r="BQ22" s="75">
        <v>74142</v>
      </c>
      <c r="BR22" s="75">
        <v>74520</v>
      </c>
      <c r="BS22" s="75">
        <v>67445</v>
      </c>
      <c r="BT22" s="75">
        <v>63389</v>
      </c>
      <c r="BU22" s="75">
        <v>65509</v>
      </c>
      <c r="BV22" s="45">
        <v>60680</v>
      </c>
      <c r="BW22" s="46">
        <v>56526</v>
      </c>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row>
    <row r="23" spans="1:141" s="41" customFormat="1" ht="15" customHeight="1">
      <c r="A23" s="48" t="s">
        <v>171</v>
      </c>
      <c r="B23" s="74">
        <v>314</v>
      </c>
      <c r="C23" s="74">
        <v>267</v>
      </c>
      <c r="D23" s="74">
        <v>187</v>
      </c>
      <c r="E23" s="74">
        <v>156</v>
      </c>
      <c r="F23" s="74">
        <v>1265</v>
      </c>
      <c r="G23" s="74">
        <v>1361</v>
      </c>
      <c r="H23" s="75">
        <v>2507</v>
      </c>
      <c r="I23" s="75">
        <v>4915</v>
      </c>
      <c r="J23" s="75">
        <v>5418</v>
      </c>
      <c r="K23" s="75">
        <v>4340</v>
      </c>
      <c r="L23" s="75">
        <v>3845</v>
      </c>
      <c r="M23" s="75">
        <v>2048</v>
      </c>
      <c r="N23" s="75">
        <v>2995</v>
      </c>
      <c r="O23" s="75">
        <v>2724</v>
      </c>
      <c r="P23" s="75">
        <v>1958</v>
      </c>
      <c r="Q23" s="75">
        <v>2864</v>
      </c>
      <c r="R23" s="75">
        <v>1911</v>
      </c>
      <c r="S23" s="75">
        <v>191</v>
      </c>
      <c r="T23" s="75">
        <v>360</v>
      </c>
      <c r="U23" s="75">
        <v>937</v>
      </c>
      <c r="V23" s="75">
        <v>808</v>
      </c>
      <c r="W23" s="75">
        <v>1189</v>
      </c>
      <c r="X23" s="75">
        <v>1400</v>
      </c>
      <c r="Y23" s="75">
        <v>468</v>
      </c>
      <c r="Z23" s="75">
        <v>737</v>
      </c>
      <c r="AA23" s="75">
        <v>1058</v>
      </c>
      <c r="AB23" s="75">
        <v>902</v>
      </c>
      <c r="AC23" s="75">
        <v>927</v>
      </c>
      <c r="AD23" s="75">
        <v>746</v>
      </c>
      <c r="AE23" s="75">
        <v>984</v>
      </c>
      <c r="AF23" s="75">
        <v>927</v>
      </c>
      <c r="AG23" s="75">
        <v>637</v>
      </c>
      <c r="AH23" s="75">
        <v>560</v>
      </c>
      <c r="AI23" s="75">
        <v>858</v>
      </c>
      <c r="AJ23" s="75">
        <v>971</v>
      </c>
      <c r="AK23" s="75">
        <v>1559</v>
      </c>
      <c r="AL23" s="75">
        <v>1842</v>
      </c>
      <c r="AM23" s="75">
        <v>1654</v>
      </c>
      <c r="AN23" s="75">
        <v>1497</v>
      </c>
      <c r="AO23" s="75">
        <v>1109</v>
      </c>
      <c r="AP23" s="75">
        <v>1124</v>
      </c>
      <c r="AQ23" s="75">
        <v>1211</v>
      </c>
      <c r="AR23" s="75">
        <v>3119</v>
      </c>
      <c r="AS23" s="75">
        <v>2866</v>
      </c>
      <c r="AT23" s="75">
        <v>805</v>
      </c>
      <c r="AU23" s="75">
        <v>5807</v>
      </c>
      <c r="AV23" s="75">
        <v>4502</v>
      </c>
      <c r="AW23" s="75">
        <v>217</v>
      </c>
      <c r="AX23" s="75">
        <v>365</v>
      </c>
      <c r="AY23" s="75">
        <v>591</v>
      </c>
      <c r="AZ23" s="75">
        <v>764</v>
      </c>
      <c r="BA23" s="75">
        <v>2882</v>
      </c>
      <c r="BB23" s="75">
        <v>2249</v>
      </c>
      <c r="BC23" s="75">
        <v>6653</v>
      </c>
      <c r="BD23" s="75">
        <v>5548</v>
      </c>
      <c r="BE23" s="75">
        <v>7180</v>
      </c>
      <c r="BF23" s="75">
        <v>6327</v>
      </c>
      <c r="BG23" s="75">
        <v>3741</v>
      </c>
      <c r="BH23" s="75">
        <v>5134</v>
      </c>
      <c r="BI23" s="75">
        <v>3931</v>
      </c>
      <c r="BJ23" s="75">
        <v>10679</v>
      </c>
      <c r="BK23" s="75">
        <v>9998</v>
      </c>
      <c r="BL23" s="75">
        <v>14048</v>
      </c>
      <c r="BM23" s="75">
        <v>12523</v>
      </c>
      <c r="BN23" s="75">
        <v>12476</v>
      </c>
      <c r="BO23" s="75">
        <v>14832</v>
      </c>
      <c r="BP23" s="75">
        <v>15605</v>
      </c>
      <c r="BQ23" s="75">
        <v>15567</v>
      </c>
      <c r="BR23" s="75">
        <v>16696</v>
      </c>
      <c r="BS23" s="75">
        <v>17322</v>
      </c>
      <c r="BT23" s="75">
        <v>18191</v>
      </c>
      <c r="BU23" s="75">
        <v>16757</v>
      </c>
      <c r="BV23" s="45">
        <v>17439</v>
      </c>
      <c r="BW23" s="46">
        <v>22105</v>
      </c>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row>
    <row r="24" spans="1:141" s="41" customFormat="1" ht="15" customHeight="1">
      <c r="A24" s="48" t="s">
        <v>172</v>
      </c>
      <c r="B24" s="74">
        <v>1459</v>
      </c>
      <c r="C24" s="74">
        <v>2156</v>
      </c>
      <c r="D24" s="74">
        <v>1657</v>
      </c>
      <c r="E24" s="74">
        <v>1841</v>
      </c>
      <c r="F24" s="74">
        <v>1655</v>
      </c>
      <c r="G24" s="74">
        <v>1996</v>
      </c>
      <c r="H24" s="75">
        <v>4826</v>
      </c>
      <c r="I24" s="75">
        <v>1900</v>
      </c>
      <c r="J24" s="75">
        <v>1897</v>
      </c>
      <c r="K24" s="75">
        <v>1796</v>
      </c>
      <c r="L24" s="75">
        <v>1860</v>
      </c>
      <c r="M24" s="75">
        <v>2223</v>
      </c>
      <c r="N24" s="75">
        <v>2912</v>
      </c>
      <c r="O24" s="75">
        <v>2122</v>
      </c>
      <c r="P24" s="75">
        <v>2782</v>
      </c>
      <c r="Q24" s="75">
        <v>2928</v>
      </c>
      <c r="R24" s="75">
        <v>3758</v>
      </c>
      <c r="S24" s="75">
        <v>3631</v>
      </c>
      <c r="T24" s="75">
        <v>4205</v>
      </c>
      <c r="U24" s="75">
        <v>4429</v>
      </c>
      <c r="V24" s="75">
        <v>5071</v>
      </c>
      <c r="W24" s="75">
        <v>7291</v>
      </c>
      <c r="X24" s="75">
        <v>8046</v>
      </c>
      <c r="Y24" s="75">
        <v>8524</v>
      </c>
      <c r="Z24" s="75">
        <v>8307</v>
      </c>
      <c r="AA24" s="75">
        <v>8891</v>
      </c>
      <c r="AB24" s="75">
        <v>8708</v>
      </c>
      <c r="AC24" s="75">
        <v>9081</v>
      </c>
      <c r="AD24" s="75">
        <v>8857</v>
      </c>
      <c r="AE24" s="75">
        <v>8583</v>
      </c>
      <c r="AF24" s="75">
        <v>9492</v>
      </c>
      <c r="AG24" s="75">
        <v>11416</v>
      </c>
      <c r="AH24" s="75">
        <v>12204</v>
      </c>
      <c r="AI24" s="75">
        <v>11600</v>
      </c>
      <c r="AJ24" s="75">
        <v>13290</v>
      </c>
      <c r="AK24" s="75">
        <v>12559</v>
      </c>
      <c r="AL24" s="75">
        <v>12300</v>
      </c>
      <c r="AM24" s="75">
        <v>11121</v>
      </c>
      <c r="AN24" s="75">
        <v>11526</v>
      </c>
      <c r="AO24" s="75">
        <v>11634</v>
      </c>
      <c r="AP24" s="75">
        <v>11179</v>
      </c>
      <c r="AQ24" s="75">
        <v>11831</v>
      </c>
      <c r="AR24" s="75">
        <v>11165</v>
      </c>
      <c r="AS24" s="75">
        <v>10484</v>
      </c>
      <c r="AT24" s="75">
        <v>10901</v>
      </c>
      <c r="AU24" s="75">
        <v>11912</v>
      </c>
      <c r="AV24" s="75">
        <v>12539</v>
      </c>
      <c r="AW24" s="75">
        <v>10292</v>
      </c>
      <c r="AX24" s="75">
        <v>10024</v>
      </c>
      <c r="AY24" s="75">
        <v>8937</v>
      </c>
      <c r="AZ24" s="75">
        <v>9140</v>
      </c>
      <c r="BA24" s="75">
        <v>8796</v>
      </c>
      <c r="BB24" s="75">
        <v>11665</v>
      </c>
      <c r="BC24" s="75">
        <v>12344</v>
      </c>
      <c r="BD24" s="75">
        <v>11262</v>
      </c>
      <c r="BE24" s="75">
        <v>8859</v>
      </c>
      <c r="BF24" s="75">
        <v>10558</v>
      </c>
      <c r="BG24" s="75">
        <v>9673</v>
      </c>
      <c r="BH24" s="75">
        <v>8899</v>
      </c>
      <c r="BI24" s="75">
        <v>8351</v>
      </c>
      <c r="BJ24" s="75">
        <v>7475</v>
      </c>
      <c r="BK24" s="75">
        <v>6399</v>
      </c>
      <c r="BL24" s="75">
        <v>6356</v>
      </c>
      <c r="BM24" s="75">
        <v>4592</v>
      </c>
      <c r="BN24" s="75">
        <v>4887</v>
      </c>
      <c r="BO24" s="75">
        <v>4314</v>
      </c>
      <c r="BP24" s="75">
        <v>2837</v>
      </c>
      <c r="BQ24" s="75">
        <v>3309</v>
      </c>
      <c r="BR24" s="75">
        <v>3801</v>
      </c>
      <c r="BS24" s="75">
        <v>3908</v>
      </c>
      <c r="BT24" s="75">
        <v>4098</v>
      </c>
      <c r="BU24" s="75">
        <v>4042</v>
      </c>
      <c r="BV24" s="45">
        <v>2959</v>
      </c>
      <c r="BW24" s="46">
        <v>3240</v>
      </c>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row>
    <row r="25" spans="1:141" s="41" customFormat="1" ht="15" customHeight="1">
      <c r="A25" s="48" t="s">
        <v>173</v>
      </c>
      <c r="B25" s="74">
        <v>1025</v>
      </c>
      <c r="C25" s="74">
        <v>2442</v>
      </c>
      <c r="D25" s="74">
        <v>2679</v>
      </c>
      <c r="E25" s="74">
        <v>1207</v>
      </c>
      <c r="F25" s="74">
        <v>2029</v>
      </c>
      <c r="G25" s="74">
        <v>2073</v>
      </c>
      <c r="H25" s="75">
        <v>1926</v>
      </c>
      <c r="I25" s="75">
        <v>2364</v>
      </c>
      <c r="J25" s="75">
        <v>2282</v>
      </c>
      <c r="K25" s="75">
        <v>3188</v>
      </c>
      <c r="L25" s="75">
        <v>2500</v>
      </c>
      <c r="M25" s="75">
        <v>1359</v>
      </c>
      <c r="N25" s="75">
        <v>3052</v>
      </c>
      <c r="O25" s="75">
        <v>1607</v>
      </c>
      <c r="P25" s="75">
        <v>2364</v>
      </c>
      <c r="Q25" s="75">
        <v>1610</v>
      </c>
      <c r="R25" s="75">
        <v>3256</v>
      </c>
      <c r="S25" s="75">
        <v>2259</v>
      </c>
      <c r="T25" s="75">
        <v>2804</v>
      </c>
      <c r="U25" s="75">
        <v>919</v>
      </c>
      <c r="V25" s="75">
        <v>2265</v>
      </c>
      <c r="W25" s="75">
        <v>3152</v>
      </c>
      <c r="X25" s="75">
        <v>3100</v>
      </c>
      <c r="Y25" s="75">
        <v>3156</v>
      </c>
      <c r="Z25" s="75">
        <v>1544</v>
      </c>
      <c r="AA25" s="75">
        <v>3238</v>
      </c>
      <c r="AB25" s="75">
        <v>3308</v>
      </c>
      <c r="AC25" s="75">
        <v>2500</v>
      </c>
      <c r="AD25" s="75">
        <v>4373</v>
      </c>
      <c r="AE25" s="75">
        <v>5734</v>
      </c>
      <c r="AF25" s="75">
        <v>5450</v>
      </c>
      <c r="AG25" s="75">
        <v>4562</v>
      </c>
      <c r="AH25" s="75">
        <v>6282</v>
      </c>
      <c r="AI25" s="75">
        <v>6261</v>
      </c>
      <c r="AJ25" s="75">
        <v>13940</v>
      </c>
      <c r="AK25" s="75">
        <v>13540</v>
      </c>
      <c r="AL25" s="75">
        <v>9882</v>
      </c>
      <c r="AM25" s="75">
        <v>17793</v>
      </c>
      <c r="AN25" s="75">
        <v>14527</v>
      </c>
      <c r="AO25" s="75">
        <v>15911</v>
      </c>
      <c r="AP25" s="75">
        <v>16650</v>
      </c>
      <c r="AQ25" s="75">
        <v>13788</v>
      </c>
      <c r="AR25" s="75">
        <v>16009</v>
      </c>
      <c r="AS25" s="75">
        <v>14173</v>
      </c>
      <c r="AT25" s="75">
        <v>17324</v>
      </c>
      <c r="AU25" s="75">
        <v>13691</v>
      </c>
      <c r="AV25" s="75">
        <v>13322</v>
      </c>
      <c r="AW25" s="75">
        <v>14576</v>
      </c>
      <c r="AX25" s="75">
        <v>16815</v>
      </c>
      <c r="AY25" s="75">
        <v>23525</v>
      </c>
      <c r="AZ25" s="75">
        <v>14693</v>
      </c>
      <c r="BA25" s="75">
        <v>14229</v>
      </c>
      <c r="BB25" s="75">
        <v>25863</v>
      </c>
      <c r="BC25" s="75">
        <v>27689</v>
      </c>
      <c r="BD25" s="75">
        <v>33261</v>
      </c>
      <c r="BE25" s="75">
        <v>25745</v>
      </c>
      <c r="BF25" s="75">
        <v>31298</v>
      </c>
      <c r="BG25" s="75">
        <v>31864</v>
      </c>
      <c r="BH25" s="75">
        <v>37937</v>
      </c>
      <c r="BI25" s="75">
        <v>24000</v>
      </c>
      <c r="BJ25" s="75">
        <v>25765</v>
      </c>
      <c r="BK25" s="75">
        <v>25158</v>
      </c>
      <c r="BL25" s="75">
        <v>21081</v>
      </c>
      <c r="BM25" s="75">
        <v>16591</v>
      </c>
      <c r="BN25" s="75">
        <v>28207</v>
      </c>
      <c r="BO25" s="75">
        <v>23512</v>
      </c>
      <c r="BP25" s="75">
        <v>22870</v>
      </c>
      <c r="BQ25" s="75">
        <v>15492</v>
      </c>
      <c r="BR25" s="75">
        <v>24593</v>
      </c>
      <c r="BS25" s="75">
        <v>21152</v>
      </c>
      <c r="BT25" s="75">
        <v>17637</v>
      </c>
      <c r="BU25" s="75">
        <v>22121</v>
      </c>
      <c r="BV25" s="45">
        <v>20247</v>
      </c>
      <c r="BW25" s="46">
        <v>21855</v>
      </c>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row>
    <row r="26" spans="1:141" s="41" customFormat="1" ht="15" customHeight="1">
      <c r="A26" s="48" t="s">
        <v>166</v>
      </c>
      <c r="B26" s="74">
        <v>929</v>
      </c>
      <c r="C26" s="74">
        <v>1436</v>
      </c>
      <c r="D26" s="74">
        <v>1870</v>
      </c>
      <c r="E26" s="74">
        <v>2566</v>
      </c>
      <c r="F26" s="74">
        <v>2269</v>
      </c>
      <c r="G26" s="74">
        <v>2761</v>
      </c>
      <c r="H26" s="75">
        <v>3411</v>
      </c>
      <c r="I26" s="75">
        <v>4470</v>
      </c>
      <c r="J26" s="75">
        <v>4726</v>
      </c>
      <c r="K26" s="75">
        <v>6818</v>
      </c>
      <c r="L26" s="75">
        <v>6757</v>
      </c>
      <c r="M26" s="75">
        <v>8252</v>
      </c>
      <c r="N26" s="75">
        <v>7805</v>
      </c>
      <c r="O26" s="75">
        <v>7361</v>
      </c>
      <c r="P26" s="75">
        <v>8414</v>
      </c>
      <c r="Q26" s="75">
        <v>10051</v>
      </c>
      <c r="R26" s="75">
        <v>11522</v>
      </c>
      <c r="S26" s="75">
        <v>12016</v>
      </c>
      <c r="T26" s="75">
        <v>12451</v>
      </c>
      <c r="U26" s="75">
        <v>14994</v>
      </c>
      <c r="V26" s="75">
        <v>16693</v>
      </c>
      <c r="W26" s="75">
        <v>14648</v>
      </c>
      <c r="X26" s="75">
        <v>15508</v>
      </c>
      <c r="Y26" s="75">
        <v>16097</v>
      </c>
      <c r="Z26" s="75">
        <v>15486</v>
      </c>
      <c r="AA26" s="75">
        <v>16777</v>
      </c>
      <c r="AB26" s="75">
        <v>17455</v>
      </c>
      <c r="AC26" s="75">
        <v>18502</v>
      </c>
      <c r="AD26" s="75">
        <v>22077</v>
      </c>
      <c r="AE26" s="75">
        <v>23373</v>
      </c>
      <c r="AF26" s="75">
        <v>24865</v>
      </c>
      <c r="AG26" s="75">
        <v>26225</v>
      </c>
      <c r="AH26" s="75">
        <v>24813</v>
      </c>
      <c r="AI26" s="75">
        <v>26270</v>
      </c>
      <c r="AJ26" s="75">
        <v>30401</v>
      </c>
      <c r="AK26" s="75">
        <v>25793</v>
      </c>
      <c r="AL26" s="75">
        <v>24240</v>
      </c>
      <c r="AM26" s="75">
        <v>24280</v>
      </c>
      <c r="AN26" s="75">
        <v>30313</v>
      </c>
      <c r="AO26" s="75">
        <v>31616</v>
      </c>
      <c r="AP26" s="75">
        <v>32849</v>
      </c>
      <c r="AQ26" s="75">
        <v>31444</v>
      </c>
      <c r="AR26" s="75">
        <v>30958</v>
      </c>
      <c r="AS26" s="75">
        <v>35423</v>
      </c>
      <c r="AT26" s="75">
        <v>31917</v>
      </c>
      <c r="AU26" s="75">
        <v>31772</v>
      </c>
      <c r="AV26" s="75">
        <v>31765</v>
      </c>
      <c r="AW26" s="75">
        <v>31771</v>
      </c>
      <c r="AX26" s="75">
        <v>30802</v>
      </c>
      <c r="AY26" s="75">
        <v>34243</v>
      </c>
      <c r="AZ26" s="75">
        <v>36641</v>
      </c>
      <c r="BA26" s="75">
        <v>38276</v>
      </c>
      <c r="BB26" s="75">
        <v>36191</v>
      </c>
      <c r="BC26" s="75">
        <v>36967</v>
      </c>
      <c r="BD26" s="75">
        <v>40756</v>
      </c>
      <c r="BE26" s="75">
        <v>41198</v>
      </c>
      <c r="BF26" s="75">
        <v>38736</v>
      </c>
      <c r="BG26" s="75">
        <v>42754</v>
      </c>
      <c r="BH26" s="75">
        <v>41637</v>
      </c>
      <c r="BI26" s="75">
        <v>41450</v>
      </c>
      <c r="BJ26" s="75">
        <v>45050</v>
      </c>
      <c r="BK26" s="75">
        <v>47445</v>
      </c>
      <c r="BL26" s="75">
        <v>49572</v>
      </c>
      <c r="BM26" s="75">
        <v>50166</v>
      </c>
      <c r="BN26" s="75">
        <v>60914</v>
      </c>
      <c r="BO26" s="75">
        <v>64977</v>
      </c>
      <c r="BP26" s="75">
        <v>68021</v>
      </c>
      <c r="BQ26" s="75">
        <v>68238</v>
      </c>
      <c r="BR26" s="75">
        <v>66889</v>
      </c>
      <c r="BS26" s="75">
        <v>70889</v>
      </c>
      <c r="BT26" s="75">
        <v>73263</v>
      </c>
      <c r="BU26" s="75">
        <v>78279</v>
      </c>
      <c r="BV26" s="45">
        <v>80582</v>
      </c>
      <c r="BW26" s="46">
        <v>84699</v>
      </c>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row>
    <row r="27" spans="1:141" ht="5.0999999999999996" customHeight="1">
      <c r="A27" s="44"/>
      <c r="B27" s="74"/>
      <c r="C27" s="74"/>
      <c r="D27" s="74"/>
      <c r="E27" s="74"/>
      <c r="F27" s="74"/>
      <c r="G27" s="74"/>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45"/>
      <c r="BW27" s="46"/>
    </row>
    <row r="28" spans="1:141" s="25" customFormat="1" ht="15" customHeight="1">
      <c r="A28" s="26" t="s">
        <v>174</v>
      </c>
      <c r="B28" s="72">
        <v>22980</v>
      </c>
      <c r="C28" s="72">
        <v>25957</v>
      </c>
      <c r="D28" s="72">
        <v>26676</v>
      </c>
      <c r="E28" s="72">
        <v>28435</v>
      </c>
      <c r="F28" s="72">
        <v>28952</v>
      </c>
      <c r="G28" s="72">
        <v>28630</v>
      </c>
      <c r="H28" s="73">
        <v>27490</v>
      </c>
      <c r="I28" s="73">
        <v>27981</v>
      </c>
      <c r="J28" s="73">
        <v>27573</v>
      </c>
      <c r="K28" s="73">
        <v>26824</v>
      </c>
      <c r="L28" s="73">
        <v>29458</v>
      </c>
      <c r="M28" s="73">
        <v>29455</v>
      </c>
      <c r="N28" s="73">
        <v>30217</v>
      </c>
      <c r="O28" s="73">
        <v>28204</v>
      </c>
      <c r="P28" s="73">
        <v>25649</v>
      </c>
      <c r="Q28" s="73">
        <v>31740</v>
      </c>
      <c r="R28" s="73">
        <v>24475</v>
      </c>
      <c r="S28" s="73">
        <v>25377</v>
      </c>
      <c r="T28" s="73">
        <v>27810</v>
      </c>
      <c r="U28" s="73">
        <v>32510</v>
      </c>
      <c r="V28" s="73">
        <v>37145</v>
      </c>
      <c r="W28" s="73">
        <v>41640</v>
      </c>
      <c r="X28" s="73">
        <v>34939</v>
      </c>
      <c r="Y28" s="73">
        <v>40742</v>
      </c>
      <c r="Z28" s="73">
        <v>41779</v>
      </c>
      <c r="AA28" s="73">
        <v>43121</v>
      </c>
      <c r="AB28" s="73">
        <v>48363</v>
      </c>
      <c r="AC28" s="73">
        <v>46945</v>
      </c>
      <c r="AD28" s="73">
        <v>45048</v>
      </c>
      <c r="AE28" s="73">
        <v>50323</v>
      </c>
      <c r="AF28" s="73">
        <v>47717</v>
      </c>
      <c r="AG28" s="73">
        <v>36343</v>
      </c>
      <c r="AH28" s="73">
        <v>73133</v>
      </c>
      <c r="AI28" s="73">
        <v>77175</v>
      </c>
      <c r="AJ28" s="73">
        <v>93408</v>
      </c>
      <c r="AK28" s="73">
        <v>101277</v>
      </c>
      <c r="AL28" s="73">
        <v>112993</v>
      </c>
      <c r="AM28" s="73">
        <v>126103</v>
      </c>
      <c r="AN28" s="73">
        <v>147853</v>
      </c>
      <c r="AO28" s="73">
        <v>154255</v>
      </c>
      <c r="AP28" s="73">
        <v>162786</v>
      </c>
      <c r="AQ28" s="73">
        <v>159528</v>
      </c>
      <c r="AR28" s="73">
        <v>165918</v>
      </c>
      <c r="AS28" s="73">
        <v>176987</v>
      </c>
      <c r="AT28" s="73">
        <v>173123</v>
      </c>
      <c r="AU28" s="73">
        <v>175720</v>
      </c>
      <c r="AV28" s="73">
        <v>187239</v>
      </c>
      <c r="AW28" s="73">
        <v>181592</v>
      </c>
      <c r="AX28" s="73">
        <v>185608</v>
      </c>
      <c r="AY28" s="73">
        <v>188085</v>
      </c>
      <c r="AZ28" s="73">
        <v>189743</v>
      </c>
      <c r="BA28" s="73">
        <v>181666</v>
      </c>
      <c r="BB28" s="73">
        <v>172433</v>
      </c>
      <c r="BC28" s="73">
        <v>175146</v>
      </c>
      <c r="BD28" s="73">
        <v>176245</v>
      </c>
      <c r="BE28" s="73">
        <v>182551</v>
      </c>
      <c r="BF28" s="73">
        <v>179971</v>
      </c>
      <c r="BG28" s="73">
        <v>184818</v>
      </c>
      <c r="BH28" s="73">
        <v>183026</v>
      </c>
      <c r="BI28" s="73">
        <v>189256</v>
      </c>
      <c r="BJ28" s="73">
        <v>187341</v>
      </c>
      <c r="BK28" s="73">
        <v>196319</v>
      </c>
      <c r="BL28" s="73">
        <v>198384</v>
      </c>
      <c r="BM28" s="73">
        <v>203557</v>
      </c>
      <c r="BN28" s="73">
        <v>204502</v>
      </c>
      <c r="BO28" s="73">
        <v>226975</v>
      </c>
      <c r="BP28" s="73">
        <v>231049</v>
      </c>
      <c r="BQ28" s="73">
        <v>244390</v>
      </c>
      <c r="BR28" s="73">
        <v>243276</v>
      </c>
      <c r="BS28" s="73">
        <v>246735</v>
      </c>
      <c r="BT28" s="73">
        <v>253829</v>
      </c>
      <c r="BU28" s="73">
        <v>264570</v>
      </c>
      <c r="BV28" s="42">
        <v>265293</v>
      </c>
      <c r="BW28" s="43">
        <v>274050</v>
      </c>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row>
    <row r="29" spans="1:141" s="79" customFormat="1" ht="5.0999999999999996" customHeight="1">
      <c r="A29" s="76"/>
      <c r="B29" s="77"/>
      <c r="C29" s="77"/>
      <c r="D29" s="77"/>
      <c r="E29" s="77"/>
      <c r="F29" s="77"/>
      <c r="G29" s="77"/>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49"/>
      <c r="BW29" s="50"/>
    </row>
    <row r="30" spans="1:141" s="25" customFormat="1" ht="15" customHeight="1">
      <c r="A30" s="26" t="s">
        <v>175</v>
      </c>
      <c r="B30" s="72">
        <v>86963</v>
      </c>
      <c r="C30" s="72">
        <v>92000</v>
      </c>
      <c r="D30" s="72">
        <v>95991</v>
      </c>
      <c r="E30" s="72">
        <v>104254</v>
      </c>
      <c r="F30" s="72">
        <v>94171</v>
      </c>
      <c r="G30" s="72">
        <v>105034</v>
      </c>
      <c r="H30" s="73">
        <v>116681</v>
      </c>
      <c r="I30" s="73">
        <v>115201</v>
      </c>
      <c r="J30" s="73">
        <v>111849</v>
      </c>
      <c r="K30" s="73">
        <v>124101</v>
      </c>
      <c r="L30" s="73">
        <v>124446</v>
      </c>
      <c r="M30" s="73">
        <v>118735</v>
      </c>
      <c r="N30" s="73">
        <v>131245</v>
      </c>
      <c r="O30" s="73">
        <v>127553</v>
      </c>
      <c r="P30" s="73">
        <v>162062</v>
      </c>
      <c r="Q30" s="73">
        <v>182668</v>
      </c>
      <c r="R30" s="73">
        <v>176519</v>
      </c>
      <c r="S30" s="73">
        <v>187202</v>
      </c>
      <c r="T30" s="73">
        <v>199466</v>
      </c>
      <c r="U30" s="73">
        <v>222420</v>
      </c>
      <c r="V30" s="73">
        <v>253651</v>
      </c>
      <c r="W30" s="73">
        <v>279978</v>
      </c>
      <c r="X30" s="73">
        <v>242375</v>
      </c>
      <c r="Y30" s="73">
        <v>239736</v>
      </c>
      <c r="Z30" s="73">
        <v>229783</v>
      </c>
      <c r="AA30" s="73">
        <v>242528</v>
      </c>
      <c r="AB30" s="73">
        <v>237764</v>
      </c>
      <c r="AC30" s="73">
        <v>242859</v>
      </c>
      <c r="AD30" s="73">
        <v>255397</v>
      </c>
      <c r="AE30" s="73">
        <v>258459</v>
      </c>
      <c r="AF30" s="73">
        <v>248353</v>
      </c>
      <c r="AG30" s="73">
        <v>240119</v>
      </c>
      <c r="AH30" s="73">
        <v>275553</v>
      </c>
      <c r="AI30" s="73">
        <v>279087</v>
      </c>
      <c r="AJ30" s="73">
        <v>315189</v>
      </c>
      <c r="AK30" s="73">
        <v>346579</v>
      </c>
      <c r="AL30" s="73">
        <v>337466</v>
      </c>
      <c r="AM30" s="73">
        <v>376416</v>
      </c>
      <c r="AN30" s="73">
        <v>432574</v>
      </c>
      <c r="AO30" s="73">
        <v>445507</v>
      </c>
      <c r="AP30" s="73">
        <v>456121</v>
      </c>
      <c r="AQ30" s="73">
        <v>464004</v>
      </c>
      <c r="AR30" s="73">
        <v>488702</v>
      </c>
      <c r="AS30" s="73">
        <v>512273</v>
      </c>
      <c r="AT30" s="73">
        <v>524930</v>
      </c>
      <c r="AU30" s="73">
        <v>543688</v>
      </c>
      <c r="AV30" s="73">
        <v>571393</v>
      </c>
      <c r="AW30" s="73">
        <v>569874</v>
      </c>
      <c r="AX30" s="73">
        <v>568956</v>
      </c>
      <c r="AY30" s="73">
        <v>594347</v>
      </c>
      <c r="AZ30" s="73">
        <v>607688</v>
      </c>
      <c r="BA30" s="73">
        <v>615972</v>
      </c>
      <c r="BB30" s="73">
        <v>614600</v>
      </c>
      <c r="BC30" s="73">
        <v>622289</v>
      </c>
      <c r="BD30" s="73">
        <v>636240</v>
      </c>
      <c r="BE30" s="73">
        <v>654285</v>
      </c>
      <c r="BF30" s="73">
        <v>695925</v>
      </c>
      <c r="BG30" s="73">
        <v>712727</v>
      </c>
      <c r="BH30" s="73">
        <v>728779</v>
      </c>
      <c r="BI30" s="73">
        <v>720504</v>
      </c>
      <c r="BJ30" s="73">
        <v>691581</v>
      </c>
      <c r="BK30" s="73">
        <v>721568</v>
      </c>
      <c r="BL30" s="73">
        <v>736949</v>
      </c>
      <c r="BM30" s="73">
        <v>743636</v>
      </c>
      <c r="BN30" s="73">
        <v>718330</v>
      </c>
      <c r="BO30" s="73">
        <v>765687</v>
      </c>
      <c r="BP30" s="73">
        <v>744591</v>
      </c>
      <c r="BQ30" s="73">
        <v>794998</v>
      </c>
      <c r="BR30" s="73">
        <f>+SUM(BR10,BR19,BR28)</f>
        <v>788059</v>
      </c>
      <c r="BS30" s="73">
        <f>SUM(BS10,BS19,BS28)</f>
        <v>797001</v>
      </c>
      <c r="BT30" s="73">
        <v>786974</v>
      </c>
      <c r="BU30" s="73">
        <f>+SUM(BU10,BU19,BU28)</f>
        <v>815433</v>
      </c>
      <c r="BV30" s="42">
        <v>827375</v>
      </c>
      <c r="BW30" s="43">
        <v>830770</v>
      </c>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row>
    <row r="31" spans="1:141" s="79" customFormat="1" ht="5.0999999999999996" customHeight="1">
      <c r="A31" s="80"/>
      <c r="B31" s="81"/>
      <c r="C31" s="81"/>
      <c r="D31" s="81"/>
      <c r="E31" s="81"/>
      <c r="F31" s="81"/>
      <c r="G31" s="81"/>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49"/>
      <c r="BW31" s="50"/>
    </row>
    <row r="32" spans="1:141" s="25" customFormat="1" ht="15" customHeight="1">
      <c r="A32" s="26" t="s">
        <v>176</v>
      </c>
      <c r="B32" s="72">
        <v>10571</v>
      </c>
      <c r="C32" s="72">
        <v>11577</v>
      </c>
      <c r="D32" s="72">
        <v>12107</v>
      </c>
      <c r="E32" s="72">
        <v>10198</v>
      </c>
      <c r="F32" s="72">
        <v>10996</v>
      </c>
      <c r="G32" s="72">
        <v>13922</v>
      </c>
      <c r="H32" s="73">
        <v>15691</v>
      </c>
      <c r="I32" s="73">
        <v>16397</v>
      </c>
      <c r="J32" s="73">
        <v>18967</v>
      </c>
      <c r="K32" s="73">
        <v>22009</v>
      </c>
      <c r="L32" s="73">
        <v>23278</v>
      </c>
      <c r="M32" s="73">
        <v>27884</v>
      </c>
      <c r="N32" s="73">
        <v>26064</v>
      </c>
      <c r="O32" s="73">
        <v>29202</v>
      </c>
      <c r="P32" s="73">
        <v>34018</v>
      </c>
      <c r="Q32" s="73">
        <v>30850</v>
      </c>
      <c r="R32" s="73">
        <v>40962</v>
      </c>
      <c r="S32" s="73">
        <v>44223</v>
      </c>
      <c r="T32" s="73">
        <v>45156</v>
      </c>
      <c r="U32" s="73">
        <v>43303</v>
      </c>
      <c r="V32" s="73">
        <v>41308</v>
      </c>
      <c r="W32" s="73">
        <v>42529</v>
      </c>
      <c r="X32" s="73">
        <v>77163</v>
      </c>
      <c r="Y32" s="73">
        <v>75751</v>
      </c>
      <c r="Z32" s="73">
        <v>70817</v>
      </c>
      <c r="AA32" s="73">
        <v>66499</v>
      </c>
      <c r="AB32" s="73">
        <v>75915</v>
      </c>
      <c r="AC32" s="73">
        <v>70468</v>
      </c>
      <c r="AD32" s="73">
        <v>66573</v>
      </c>
      <c r="AE32" s="73">
        <v>74741</v>
      </c>
      <c r="AF32" s="73">
        <v>95092</v>
      </c>
      <c r="AG32" s="73">
        <v>106239</v>
      </c>
      <c r="AH32" s="73">
        <v>68877</v>
      </c>
      <c r="AI32" s="73">
        <v>77028</v>
      </c>
      <c r="AJ32" s="73">
        <v>49282</v>
      </c>
      <c r="AK32" s="73">
        <v>61005</v>
      </c>
      <c r="AL32" s="73">
        <v>77460</v>
      </c>
      <c r="AM32" s="73">
        <v>61164</v>
      </c>
      <c r="AN32" s="73">
        <v>76610</v>
      </c>
      <c r="AO32" s="73">
        <v>104366</v>
      </c>
      <c r="AP32" s="73">
        <v>93579</v>
      </c>
      <c r="AQ32" s="73">
        <v>76102</v>
      </c>
      <c r="AR32" s="73">
        <v>83397</v>
      </c>
      <c r="AS32" s="73">
        <v>72377</v>
      </c>
      <c r="AT32" s="73">
        <v>60907</v>
      </c>
      <c r="AU32" s="73">
        <v>54440</v>
      </c>
      <c r="AV32" s="73">
        <v>62673</v>
      </c>
      <c r="AW32" s="73">
        <v>88627</v>
      </c>
      <c r="AX32" s="73">
        <v>61354</v>
      </c>
      <c r="AY32" s="73">
        <v>55765</v>
      </c>
      <c r="AZ32" s="73">
        <v>41392</v>
      </c>
      <c r="BA32" s="73">
        <v>41532</v>
      </c>
      <c r="BB32" s="73">
        <v>42119</v>
      </c>
      <c r="BC32" s="73">
        <v>47049</v>
      </c>
      <c r="BD32" s="73">
        <v>46820</v>
      </c>
      <c r="BE32" s="73">
        <v>39182</v>
      </c>
      <c r="BF32" s="73">
        <v>39871</v>
      </c>
      <c r="BG32" s="73">
        <v>36789</v>
      </c>
      <c r="BH32" s="73">
        <v>37840</v>
      </c>
      <c r="BI32" s="73">
        <v>29477</v>
      </c>
      <c r="BJ32" s="73">
        <v>36212</v>
      </c>
      <c r="BK32" s="73">
        <v>31359</v>
      </c>
      <c r="BL32" s="73">
        <v>37784</v>
      </c>
      <c r="BM32" s="73">
        <v>36246</v>
      </c>
      <c r="BN32" s="73">
        <v>40402</v>
      </c>
      <c r="BO32" s="73">
        <v>26509</v>
      </c>
      <c r="BP32" s="73">
        <v>32578</v>
      </c>
      <c r="BQ32" s="73">
        <v>29486</v>
      </c>
      <c r="BR32" s="73">
        <f>+SUM(BR33:BR34)</f>
        <v>40199</v>
      </c>
      <c r="BS32" s="73">
        <v>46098</v>
      </c>
      <c r="BT32" s="73">
        <v>50099</v>
      </c>
      <c r="BU32" s="73">
        <f>+SUM(BU33:BU34)</f>
        <v>45879</v>
      </c>
      <c r="BV32" s="42">
        <v>50569</v>
      </c>
      <c r="BW32" s="43">
        <v>56290</v>
      </c>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row>
    <row r="33" spans="1:141" s="41" customFormat="1" ht="15" customHeight="1">
      <c r="A33" s="48" t="s">
        <v>177</v>
      </c>
      <c r="B33" s="74">
        <v>5420</v>
      </c>
      <c r="C33" s="74">
        <v>7777</v>
      </c>
      <c r="D33" s="74">
        <v>7448</v>
      </c>
      <c r="E33" s="74">
        <v>4703</v>
      </c>
      <c r="F33" s="74">
        <v>5316</v>
      </c>
      <c r="G33" s="74">
        <v>6267</v>
      </c>
      <c r="H33" s="75">
        <v>6495</v>
      </c>
      <c r="I33" s="75">
        <v>6328</v>
      </c>
      <c r="J33" s="75">
        <v>7341</v>
      </c>
      <c r="K33" s="75">
        <v>7610</v>
      </c>
      <c r="L33" s="75">
        <v>9330</v>
      </c>
      <c r="M33" s="75">
        <v>10429</v>
      </c>
      <c r="N33" s="75">
        <v>7905</v>
      </c>
      <c r="O33" s="75">
        <v>8051</v>
      </c>
      <c r="P33" s="75">
        <v>7895</v>
      </c>
      <c r="Q33" s="75">
        <v>7019</v>
      </c>
      <c r="R33" s="75">
        <v>8268</v>
      </c>
      <c r="S33" s="75">
        <v>9489</v>
      </c>
      <c r="T33" s="75">
        <v>10478</v>
      </c>
      <c r="U33" s="75">
        <v>7581</v>
      </c>
      <c r="V33" s="75">
        <v>7838</v>
      </c>
      <c r="W33" s="75">
        <v>9817</v>
      </c>
      <c r="X33" s="75">
        <v>34877</v>
      </c>
      <c r="Y33" s="75">
        <v>33529</v>
      </c>
      <c r="Z33" s="75">
        <v>27878</v>
      </c>
      <c r="AA33" s="75">
        <v>21701</v>
      </c>
      <c r="AB33" s="75">
        <v>35540</v>
      </c>
      <c r="AC33" s="75">
        <v>23970</v>
      </c>
      <c r="AD33" s="75">
        <v>17291</v>
      </c>
      <c r="AE33" s="75">
        <v>26954</v>
      </c>
      <c r="AF33" s="75">
        <v>42283</v>
      </c>
      <c r="AG33" s="75">
        <v>34688</v>
      </c>
      <c r="AH33" s="75">
        <v>31409</v>
      </c>
      <c r="AI33" s="75">
        <v>37302</v>
      </c>
      <c r="AJ33" s="75">
        <v>22528</v>
      </c>
      <c r="AK33" s="75">
        <v>33418</v>
      </c>
      <c r="AL33" s="75">
        <v>57437</v>
      </c>
      <c r="AM33" s="75">
        <v>47950</v>
      </c>
      <c r="AN33" s="75">
        <v>65768</v>
      </c>
      <c r="AO33" s="75">
        <v>90283</v>
      </c>
      <c r="AP33" s="75">
        <v>82363</v>
      </c>
      <c r="AQ33" s="75">
        <v>57591</v>
      </c>
      <c r="AR33" s="75">
        <v>65342</v>
      </c>
      <c r="AS33" s="75">
        <v>58724</v>
      </c>
      <c r="AT33" s="75">
        <v>40169</v>
      </c>
      <c r="AU33" s="75">
        <v>36540</v>
      </c>
      <c r="AV33" s="75">
        <v>54995</v>
      </c>
      <c r="AW33" s="75">
        <v>71471</v>
      </c>
      <c r="AX33" s="75">
        <v>46660</v>
      </c>
      <c r="AY33" s="75">
        <v>41331</v>
      </c>
      <c r="AZ33" s="75">
        <v>25115</v>
      </c>
      <c r="BA33" s="75">
        <v>13158</v>
      </c>
      <c r="BB33" s="75">
        <v>9172</v>
      </c>
      <c r="BC33" s="75">
        <v>13645</v>
      </c>
      <c r="BD33" s="75">
        <v>13190</v>
      </c>
      <c r="BE33" s="75">
        <v>10115</v>
      </c>
      <c r="BF33" s="75">
        <v>11439</v>
      </c>
      <c r="BG33" s="75">
        <v>13484</v>
      </c>
      <c r="BH33" s="75">
        <v>13542</v>
      </c>
      <c r="BI33" s="75">
        <v>9313</v>
      </c>
      <c r="BJ33" s="75">
        <v>9209</v>
      </c>
      <c r="BK33" s="75">
        <v>9397</v>
      </c>
      <c r="BL33" s="75">
        <v>9537</v>
      </c>
      <c r="BM33" s="75">
        <v>6242</v>
      </c>
      <c r="BN33" s="75">
        <v>4137</v>
      </c>
      <c r="BO33" s="75">
        <v>3600</v>
      </c>
      <c r="BP33" s="75">
        <v>3660</v>
      </c>
      <c r="BQ33" s="75">
        <v>3652</v>
      </c>
      <c r="BR33" s="75">
        <v>4883</v>
      </c>
      <c r="BS33" s="75">
        <v>5324</v>
      </c>
      <c r="BT33" s="75">
        <v>6419</v>
      </c>
      <c r="BU33" s="75">
        <v>3266</v>
      </c>
      <c r="BV33" s="45">
        <v>2510</v>
      </c>
      <c r="BW33" s="46">
        <v>6645</v>
      </c>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row>
    <row r="34" spans="1:141" s="41" customFormat="1" ht="15" customHeight="1">
      <c r="A34" s="48" t="s">
        <v>178</v>
      </c>
      <c r="B34" s="74">
        <v>5151</v>
      </c>
      <c r="C34" s="74">
        <v>3800</v>
      </c>
      <c r="D34" s="74">
        <v>4659</v>
      </c>
      <c r="E34" s="74">
        <v>5495</v>
      </c>
      <c r="F34" s="74">
        <v>5680</v>
      </c>
      <c r="G34" s="74">
        <v>7655</v>
      </c>
      <c r="H34" s="75">
        <v>9196</v>
      </c>
      <c r="I34" s="75">
        <v>10069</v>
      </c>
      <c r="J34" s="75">
        <v>11626</v>
      </c>
      <c r="K34" s="75">
        <v>14399</v>
      </c>
      <c r="L34" s="75">
        <v>13948</v>
      </c>
      <c r="M34" s="75">
        <v>17455</v>
      </c>
      <c r="N34" s="75">
        <v>18159</v>
      </c>
      <c r="O34" s="75">
        <v>21151</v>
      </c>
      <c r="P34" s="75">
        <v>26123</v>
      </c>
      <c r="Q34" s="75">
        <v>23831</v>
      </c>
      <c r="R34" s="75">
        <v>32694</v>
      </c>
      <c r="S34" s="75">
        <v>34734</v>
      </c>
      <c r="T34" s="75">
        <v>34678</v>
      </c>
      <c r="U34" s="75">
        <v>35722</v>
      </c>
      <c r="V34" s="75">
        <v>33470</v>
      </c>
      <c r="W34" s="75">
        <v>32712</v>
      </c>
      <c r="X34" s="75">
        <v>42286</v>
      </c>
      <c r="Y34" s="75">
        <v>42222</v>
      </c>
      <c r="Z34" s="75">
        <v>42939</v>
      </c>
      <c r="AA34" s="75">
        <v>44798</v>
      </c>
      <c r="AB34" s="75">
        <v>40375</v>
      </c>
      <c r="AC34" s="75">
        <v>46498</v>
      </c>
      <c r="AD34" s="75">
        <v>49282</v>
      </c>
      <c r="AE34" s="75">
        <v>47787</v>
      </c>
      <c r="AF34" s="75">
        <v>52809</v>
      </c>
      <c r="AG34" s="75">
        <v>71551</v>
      </c>
      <c r="AH34" s="75">
        <v>37468</v>
      </c>
      <c r="AI34" s="75">
        <v>39726</v>
      </c>
      <c r="AJ34" s="75">
        <v>26754</v>
      </c>
      <c r="AK34" s="75">
        <v>27587</v>
      </c>
      <c r="AL34" s="75">
        <v>20023</v>
      </c>
      <c r="AM34" s="75">
        <v>13214</v>
      </c>
      <c r="AN34" s="75">
        <v>10842</v>
      </c>
      <c r="AO34" s="75">
        <v>14083</v>
      </c>
      <c r="AP34" s="75">
        <v>11216</v>
      </c>
      <c r="AQ34" s="75">
        <v>18511</v>
      </c>
      <c r="AR34" s="75">
        <v>18055</v>
      </c>
      <c r="AS34" s="75">
        <v>13653</v>
      </c>
      <c r="AT34" s="75">
        <v>20738</v>
      </c>
      <c r="AU34" s="75">
        <v>17900</v>
      </c>
      <c r="AV34" s="75">
        <v>7678</v>
      </c>
      <c r="AW34" s="75">
        <v>17156</v>
      </c>
      <c r="AX34" s="75">
        <v>14694</v>
      </c>
      <c r="AY34" s="75">
        <v>14434</v>
      </c>
      <c r="AZ34" s="75">
        <v>16277</v>
      </c>
      <c r="BA34" s="75">
        <v>28374</v>
      </c>
      <c r="BB34" s="75">
        <v>32947</v>
      </c>
      <c r="BC34" s="75">
        <v>33404</v>
      </c>
      <c r="BD34" s="75">
        <v>33630</v>
      </c>
      <c r="BE34" s="75">
        <v>29067</v>
      </c>
      <c r="BF34" s="75">
        <v>28432</v>
      </c>
      <c r="BG34" s="75">
        <v>23305</v>
      </c>
      <c r="BH34" s="75">
        <v>24298</v>
      </c>
      <c r="BI34" s="75">
        <v>20164</v>
      </c>
      <c r="BJ34" s="75">
        <v>27003</v>
      </c>
      <c r="BK34" s="75">
        <v>21962</v>
      </c>
      <c r="BL34" s="75">
        <v>28247</v>
      </c>
      <c r="BM34" s="75">
        <v>30004</v>
      </c>
      <c r="BN34" s="75">
        <v>36265</v>
      </c>
      <c r="BO34" s="75">
        <v>22909</v>
      </c>
      <c r="BP34" s="75">
        <v>29918</v>
      </c>
      <c r="BQ34" s="75">
        <v>25834</v>
      </c>
      <c r="BR34" s="75">
        <v>35316</v>
      </c>
      <c r="BS34" s="75">
        <v>40774</v>
      </c>
      <c r="BT34" s="75">
        <v>43680</v>
      </c>
      <c r="BU34" s="75">
        <v>42613</v>
      </c>
      <c r="BV34" s="45">
        <v>48059</v>
      </c>
      <c r="BW34" s="46">
        <v>49645</v>
      </c>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row>
    <row r="35" spans="1:141" s="57" customFormat="1" ht="5.0999999999999996" customHeight="1">
      <c r="A35" s="83"/>
      <c r="B35" s="84"/>
      <c r="C35" s="84"/>
      <c r="D35" s="84"/>
      <c r="E35" s="84"/>
      <c r="F35" s="84"/>
      <c r="G35" s="84"/>
      <c r="H35" s="75"/>
      <c r="I35" s="75"/>
      <c r="J35" s="75"/>
      <c r="K35" s="75"/>
      <c r="L35" s="75"/>
      <c r="M35" s="75"/>
      <c r="N35" s="75"/>
      <c r="O35" s="75"/>
      <c r="P35" s="75"/>
      <c r="Q35" s="75"/>
      <c r="R35" s="75"/>
      <c r="S35" s="75"/>
      <c r="T35" s="75"/>
      <c r="U35" s="75"/>
      <c r="V35" s="75"/>
      <c r="W35" s="75"/>
      <c r="X35" s="85"/>
      <c r="Y35" s="85"/>
      <c r="Z35" s="75"/>
      <c r="AA35" s="7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6"/>
      <c r="BW35" s="85"/>
    </row>
    <row r="36" spans="1:141" s="25" customFormat="1" ht="15" customHeight="1" thickBot="1">
      <c r="A36" s="87" t="s">
        <v>179</v>
      </c>
      <c r="B36" s="53">
        <v>97534</v>
      </c>
      <c r="C36" s="53">
        <v>103577</v>
      </c>
      <c r="D36" s="53">
        <v>108098</v>
      </c>
      <c r="E36" s="53">
        <v>114452</v>
      </c>
      <c r="F36" s="53">
        <v>105167</v>
      </c>
      <c r="G36" s="53">
        <v>118956</v>
      </c>
      <c r="H36" s="53">
        <v>132372</v>
      </c>
      <c r="I36" s="53">
        <v>131598</v>
      </c>
      <c r="J36" s="53">
        <v>130816</v>
      </c>
      <c r="K36" s="53">
        <v>146110</v>
      </c>
      <c r="L36" s="53">
        <v>147724</v>
      </c>
      <c r="M36" s="53">
        <v>146619</v>
      </c>
      <c r="N36" s="53">
        <v>157309</v>
      </c>
      <c r="O36" s="53">
        <v>156755</v>
      </c>
      <c r="P36" s="53">
        <v>196080</v>
      </c>
      <c r="Q36" s="53">
        <v>213518</v>
      </c>
      <c r="R36" s="53">
        <v>217481</v>
      </c>
      <c r="S36" s="53">
        <v>231425</v>
      </c>
      <c r="T36" s="53">
        <v>244622</v>
      </c>
      <c r="U36" s="53">
        <v>265723</v>
      </c>
      <c r="V36" s="53">
        <v>294959</v>
      </c>
      <c r="W36" s="53">
        <v>322507</v>
      </c>
      <c r="X36" s="53">
        <v>319538</v>
      </c>
      <c r="Y36" s="53">
        <v>315487</v>
      </c>
      <c r="Z36" s="53">
        <v>300600</v>
      </c>
      <c r="AA36" s="53">
        <v>309027</v>
      </c>
      <c r="AB36" s="53">
        <v>313679</v>
      </c>
      <c r="AC36" s="53">
        <v>313327</v>
      </c>
      <c r="AD36" s="53">
        <v>321970</v>
      </c>
      <c r="AE36" s="53">
        <v>333200</v>
      </c>
      <c r="AF36" s="53">
        <v>343445</v>
      </c>
      <c r="AG36" s="53">
        <v>346358</v>
      </c>
      <c r="AH36" s="53">
        <v>344430</v>
      </c>
      <c r="AI36" s="53">
        <v>356115</v>
      </c>
      <c r="AJ36" s="53">
        <v>364471</v>
      </c>
      <c r="AK36" s="53">
        <v>407584</v>
      </c>
      <c r="AL36" s="53">
        <v>414926</v>
      </c>
      <c r="AM36" s="53">
        <v>437580</v>
      </c>
      <c r="AN36" s="53">
        <v>509184</v>
      </c>
      <c r="AO36" s="53">
        <v>549873</v>
      </c>
      <c r="AP36" s="53">
        <v>549700</v>
      </c>
      <c r="AQ36" s="53">
        <v>540106</v>
      </c>
      <c r="AR36" s="53">
        <v>572099</v>
      </c>
      <c r="AS36" s="53">
        <v>584650</v>
      </c>
      <c r="AT36" s="53">
        <v>585837</v>
      </c>
      <c r="AU36" s="53">
        <v>598128</v>
      </c>
      <c r="AV36" s="53">
        <v>634066</v>
      </c>
      <c r="AW36" s="53">
        <v>658501</v>
      </c>
      <c r="AX36" s="53">
        <v>630310</v>
      </c>
      <c r="AY36" s="53">
        <v>650112</v>
      </c>
      <c r="AZ36" s="53">
        <v>649080</v>
      </c>
      <c r="BA36" s="53">
        <v>657504</v>
      </c>
      <c r="BB36" s="53">
        <v>656719</v>
      </c>
      <c r="BC36" s="53">
        <v>669338</v>
      </c>
      <c r="BD36" s="53">
        <v>683060</v>
      </c>
      <c r="BE36" s="53">
        <v>693467</v>
      </c>
      <c r="BF36" s="53">
        <v>735796</v>
      </c>
      <c r="BG36" s="53">
        <v>749516</v>
      </c>
      <c r="BH36" s="53">
        <v>766619</v>
      </c>
      <c r="BI36" s="53">
        <v>749981</v>
      </c>
      <c r="BJ36" s="53">
        <v>727793</v>
      </c>
      <c r="BK36" s="53">
        <v>755927</v>
      </c>
      <c r="BL36" s="53">
        <v>774733</v>
      </c>
      <c r="BM36" s="53">
        <v>779883</v>
      </c>
      <c r="BN36" s="53">
        <v>758732</v>
      </c>
      <c r="BO36" s="53">
        <v>792196</v>
      </c>
      <c r="BP36" s="53">
        <v>777169</v>
      </c>
      <c r="BQ36" s="53">
        <v>824484</v>
      </c>
      <c r="BR36" s="53">
        <f>+SUM(BR30,BR32)</f>
        <v>828258</v>
      </c>
      <c r="BS36" s="53">
        <f>+SUM(BS32,BS30)</f>
        <v>843099</v>
      </c>
      <c r="BT36" s="53">
        <v>837073</v>
      </c>
      <c r="BU36" s="53">
        <f>+SUM(BU30,BU32)</f>
        <v>861312</v>
      </c>
      <c r="BV36" s="53">
        <v>877944</v>
      </c>
      <c r="BW36" s="53">
        <v>887060</v>
      </c>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row>
    <row r="37" spans="1:141" ht="12.9" customHeight="1" thickTop="1">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89"/>
      <c r="AC37" s="89"/>
      <c r="AD37" s="89"/>
      <c r="AE37" s="89"/>
      <c r="AF37" s="89"/>
      <c r="AG37" s="89"/>
    </row>
    <row r="38" spans="1:141" ht="12.9" customHeight="1">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89"/>
      <c r="AC38" s="89"/>
      <c r="AD38" s="89"/>
      <c r="AE38" s="89"/>
      <c r="AF38" s="89"/>
      <c r="AG38" s="89"/>
    </row>
    <row r="39" spans="1:141" ht="12.9"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89"/>
      <c r="AC39" s="89"/>
      <c r="AD39" s="89"/>
      <c r="AE39" s="89"/>
      <c r="AF39" s="89"/>
      <c r="AG39" s="89"/>
    </row>
    <row r="40" spans="1:141" ht="12.9" customHeight="1">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90"/>
      <c r="AC40" s="90"/>
      <c r="AD40" s="90"/>
      <c r="AE40" s="90"/>
      <c r="AF40" s="90"/>
      <c r="AG40" s="90"/>
    </row>
    <row r="41" spans="1:141" ht="12.9" customHeight="1">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90"/>
      <c r="AC41" s="90"/>
      <c r="AD41" s="90"/>
      <c r="AE41" s="90"/>
      <c r="AF41" s="90"/>
      <c r="AG41" s="90"/>
    </row>
    <row r="42" spans="1:141" ht="12.9" customHeight="1">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89"/>
      <c r="AC42" s="89"/>
      <c r="AD42" s="89"/>
      <c r="AE42" s="89"/>
      <c r="AF42" s="89"/>
      <c r="AG42" s="89"/>
    </row>
    <row r="43" spans="1:141" ht="12.9"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89"/>
      <c r="AC43" s="89"/>
      <c r="AD43" s="89"/>
      <c r="AE43" s="89"/>
      <c r="AF43" s="89"/>
      <c r="AG43" s="89"/>
    </row>
    <row r="44" spans="1:141" ht="12.9"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90"/>
      <c r="AC44" s="90"/>
      <c r="AD44" s="90"/>
      <c r="AE44" s="90"/>
      <c r="AF44" s="90"/>
      <c r="AG44" s="90"/>
    </row>
    <row r="45" spans="1:141" ht="12.9" customHeight="1">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89"/>
      <c r="AC45" s="89"/>
      <c r="AD45" s="89"/>
      <c r="AE45" s="89"/>
      <c r="AF45" s="89"/>
      <c r="AG45" s="89"/>
    </row>
    <row r="46" spans="1:141" ht="12.9" customHeight="1">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90"/>
      <c r="AC46" s="90"/>
      <c r="AD46" s="90"/>
      <c r="AE46" s="90"/>
      <c r="AF46" s="90"/>
      <c r="AG46" s="90"/>
    </row>
    <row r="47" spans="1:141" ht="12.9" customHeight="1">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89"/>
      <c r="AC47" s="89"/>
      <c r="AD47" s="89"/>
      <c r="AE47" s="89"/>
      <c r="AF47" s="89"/>
      <c r="AG47" s="89"/>
    </row>
    <row r="48" spans="1:141" ht="12.9" customHeight="1">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89"/>
      <c r="AC48" s="89"/>
      <c r="AD48" s="89"/>
      <c r="AE48" s="89"/>
      <c r="AF48" s="89"/>
      <c r="AG48" s="89"/>
    </row>
    <row r="49" spans="1:33" ht="12.9" customHeight="1">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89"/>
      <c r="AC49" s="89"/>
      <c r="AD49" s="89"/>
      <c r="AE49" s="89"/>
      <c r="AF49" s="89"/>
      <c r="AG49" s="89"/>
    </row>
    <row r="50" spans="1:33" ht="12.9" customHeight="1">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90"/>
      <c r="AC50" s="90"/>
      <c r="AD50" s="90"/>
      <c r="AE50" s="90"/>
      <c r="AF50" s="90"/>
      <c r="AG50" s="90"/>
    </row>
    <row r="51" spans="1:33" ht="12.9" customHeight="1">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89"/>
      <c r="AC51" s="89"/>
      <c r="AD51" s="89"/>
      <c r="AE51" s="89"/>
      <c r="AF51" s="89"/>
      <c r="AG51" s="89"/>
    </row>
    <row r="52" spans="1:33" ht="11.1" customHeight="1">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89"/>
      <c r="AC52" s="89"/>
      <c r="AD52" s="89"/>
      <c r="AE52" s="89"/>
      <c r="AF52" s="89"/>
      <c r="AG52" s="89"/>
    </row>
    <row r="53" spans="1:33" ht="11.1" customHeight="1">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89"/>
      <c r="AC53" s="89"/>
      <c r="AD53" s="89"/>
      <c r="AE53" s="89"/>
      <c r="AF53" s="89"/>
      <c r="AG53" s="89"/>
    </row>
    <row r="54" spans="1:33" ht="11.1" customHeight="1">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89"/>
      <c r="AC54" s="89"/>
      <c r="AD54" s="89"/>
      <c r="AE54" s="89"/>
      <c r="AF54" s="89"/>
      <c r="AG54" s="89"/>
    </row>
    <row r="55" spans="1:33" ht="11.1" customHeight="1">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89"/>
      <c r="AC55" s="89"/>
      <c r="AD55" s="89"/>
      <c r="AE55" s="89"/>
      <c r="AF55" s="89"/>
      <c r="AG55" s="89"/>
    </row>
    <row r="56" spans="1:33" ht="11.1" customHeight="1">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90"/>
      <c r="AC56" s="90"/>
      <c r="AD56" s="90"/>
      <c r="AE56" s="90"/>
      <c r="AF56" s="90"/>
      <c r="AG56" s="90"/>
    </row>
    <row r="57" spans="1:33" ht="11.1" customHeight="1">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89"/>
      <c r="AC57" s="89"/>
      <c r="AD57" s="89"/>
      <c r="AE57" s="89"/>
      <c r="AF57" s="89"/>
      <c r="AG57" s="89"/>
    </row>
    <row r="58" spans="1:33" ht="11.1" customHeight="1">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90"/>
      <c r="AC58" s="90"/>
      <c r="AD58" s="90"/>
      <c r="AE58" s="90"/>
      <c r="AF58" s="90"/>
      <c r="AG58" s="90"/>
    </row>
    <row r="59" spans="1:33" ht="11.1" customHeight="1">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90"/>
      <c r="AC59" s="90"/>
      <c r="AD59" s="90"/>
      <c r="AE59" s="90"/>
      <c r="AF59" s="90"/>
      <c r="AG59" s="90"/>
    </row>
    <row r="60" spans="1:33" ht="11.1"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90"/>
      <c r="AC60" s="90"/>
      <c r="AD60" s="90"/>
      <c r="AE60" s="90"/>
      <c r="AF60" s="90"/>
      <c r="AG60" s="90"/>
    </row>
    <row r="61" spans="1:33" ht="11.1"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89"/>
      <c r="AC61" s="89"/>
      <c r="AD61" s="89"/>
      <c r="AE61" s="89"/>
      <c r="AF61" s="89"/>
      <c r="AG61" s="89"/>
    </row>
    <row r="62" spans="1:33" ht="11.1" customHeight="1">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89"/>
      <c r="AC62" s="89"/>
      <c r="AD62" s="89"/>
      <c r="AE62" s="89"/>
      <c r="AF62" s="89"/>
      <c r="AG62" s="89"/>
    </row>
    <row r="63" spans="1:33" ht="11.1" customHeight="1">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89"/>
      <c r="AC63" s="89"/>
      <c r="AD63" s="89"/>
      <c r="AE63" s="89"/>
      <c r="AF63" s="89"/>
      <c r="AG63" s="89"/>
    </row>
    <row r="64" spans="1:33" ht="11.1" customHeight="1">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89"/>
      <c r="AC64" s="89"/>
      <c r="AD64" s="89"/>
      <c r="AE64" s="89"/>
      <c r="AF64" s="89"/>
      <c r="AG64" s="89"/>
    </row>
    <row r="65" spans="1:33" ht="11.1" customHeight="1">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89"/>
      <c r="AC65" s="89"/>
      <c r="AD65" s="89"/>
      <c r="AE65" s="89"/>
      <c r="AF65" s="89"/>
      <c r="AG65" s="89"/>
    </row>
    <row r="66" spans="1:33" ht="11.1" customHeight="1">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89"/>
      <c r="AC66" s="89"/>
      <c r="AD66" s="89"/>
      <c r="AE66" s="89"/>
      <c r="AF66" s="89"/>
      <c r="AG66" s="89"/>
    </row>
    <row r="67" spans="1:33" ht="11.1" customHeight="1">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89"/>
      <c r="AC67" s="89"/>
      <c r="AD67" s="89"/>
      <c r="AE67" s="89"/>
      <c r="AF67" s="89"/>
      <c r="AG67" s="89"/>
    </row>
    <row r="68" spans="1:33" ht="11.1" customHeight="1">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89"/>
      <c r="AC68" s="89"/>
      <c r="AD68" s="89"/>
      <c r="AE68" s="89"/>
      <c r="AF68" s="89"/>
      <c r="AG68" s="89"/>
    </row>
    <row r="69" spans="1:33" ht="11.1" customHeight="1">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90"/>
      <c r="AC69" s="90"/>
      <c r="AD69" s="90"/>
      <c r="AE69" s="90"/>
      <c r="AF69" s="90"/>
      <c r="AG69" s="90"/>
    </row>
    <row r="70" spans="1:33" ht="11.1" customHeight="1">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89"/>
      <c r="AC70" s="89"/>
      <c r="AD70" s="89"/>
      <c r="AE70" s="89"/>
      <c r="AF70" s="89"/>
      <c r="AG70" s="89"/>
    </row>
    <row r="71" spans="1:33" ht="11.1" customHeight="1">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90"/>
      <c r="AC71" s="90"/>
      <c r="AD71" s="90"/>
      <c r="AE71" s="90"/>
      <c r="AF71" s="90"/>
      <c r="AG71" s="90"/>
    </row>
    <row r="72" spans="1:33" ht="11.1" customHeight="1">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90"/>
      <c r="AC72" s="90"/>
      <c r="AD72" s="90"/>
      <c r="AE72" s="90"/>
      <c r="AF72" s="90"/>
      <c r="AG72" s="90"/>
    </row>
    <row r="73" spans="1:33" ht="11.1" customHeight="1">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90"/>
      <c r="AC73" s="90"/>
      <c r="AD73" s="90"/>
      <c r="AE73" s="90"/>
      <c r="AF73" s="90"/>
      <c r="AG73" s="90"/>
    </row>
  </sheetData>
  <hyperlinks>
    <hyperlink ref="BW6" location="Index!A1" display="Index" xr:uid="{9441BDE2-0C0C-4C6F-B9B9-B32A9A42918F}"/>
  </hyperlinks>
  <printOptions horizontalCentered="1" gridLinesSet="0"/>
  <pageMargins left="0" right="0" top="0.39370078740157483" bottom="0" header="0" footer="0"/>
  <pageSetup paperSize="9" scale="43" fitToWidth="2" orientation="landscape" r:id="rId1"/>
  <headerFooter alignWithMargins="0">
    <oddHeader>&amp;R&amp;P/&amp;N</oddHeader>
  </headerFooter>
  <colBreaks count="1" manualBreakCount="1">
    <brk id="25" max="3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109E-EFC4-40B5-9A66-9F5A79AFC231}">
  <sheetPr>
    <tabColor rgb="FFFF0000"/>
  </sheetPr>
  <dimension ref="A1:GZ92"/>
  <sheetViews>
    <sheetView showGridLines="0" zoomScaleNormal="100" workbookViewId="0">
      <pane xSplit="1" ySplit="9" topLeftCell="B10" activePane="bottomRight" state="frozen"/>
      <selection activeCell="C6" sqref="C6"/>
      <selection pane="topRight" activeCell="C6" sqref="C6"/>
      <selection pane="bottomLeft" activeCell="C6" sqref="C6"/>
      <selection pane="bottomRight" activeCell="C6" sqref="C6"/>
    </sheetView>
  </sheetViews>
  <sheetFormatPr defaultColWidth="11" defaultRowHeight="13.2"/>
  <cols>
    <col min="1" max="1" width="43.88671875" style="63" customWidth="1"/>
    <col min="2" max="16384" width="11" style="57"/>
  </cols>
  <sheetData>
    <row r="1" spans="1:208" s="55" customFormat="1" ht="15" customHeight="1">
      <c r="A1" s="18"/>
      <c r="B1" s="607"/>
      <c r="C1" s="607"/>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279"/>
      <c r="AJ1" s="608"/>
      <c r="AK1" s="279"/>
      <c r="AL1" s="608"/>
      <c r="AM1" s="279"/>
      <c r="AN1" s="608"/>
      <c r="AO1" s="279"/>
      <c r="AP1" s="608"/>
      <c r="AQ1" s="279"/>
      <c r="AR1" s="608"/>
      <c r="AS1" s="279"/>
      <c r="AT1" s="608"/>
      <c r="AU1" s="279"/>
      <c r="AV1" s="608"/>
      <c r="AW1" s="279"/>
      <c r="AX1" s="608"/>
      <c r="AY1" s="279"/>
      <c r="AZ1" s="608"/>
      <c r="BA1" s="279"/>
      <c r="BB1" s="608"/>
      <c r="BC1" s="279"/>
      <c r="BD1" s="608"/>
      <c r="BE1" s="279"/>
      <c r="BF1" s="608"/>
      <c r="BG1" s="279"/>
      <c r="BH1" s="608"/>
      <c r="BI1" s="279"/>
      <c r="BJ1" s="608"/>
      <c r="BK1" s="279"/>
      <c r="BL1" s="608"/>
      <c r="BM1" s="279"/>
      <c r="BN1" s="608"/>
      <c r="BO1" s="279"/>
      <c r="BP1" s="65"/>
      <c r="BQ1" s="65"/>
      <c r="BR1" s="608"/>
      <c r="BS1" s="279"/>
      <c r="BT1" s="607"/>
      <c r="BU1" s="607"/>
      <c r="BV1" s="607"/>
      <c r="BW1" s="607"/>
      <c r="BX1" s="607"/>
      <c r="BY1" s="279"/>
      <c r="BZ1" s="607"/>
      <c r="CA1" s="279"/>
      <c r="CB1" s="607"/>
      <c r="CC1" s="607"/>
      <c r="CD1" s="607"/>
      <c r="CE1" s="18"/>
      <c r="CF1" s="18"/>
      <c r="CG1" s="608"/>
      <c r="CH1" s="279"/>
      <c r="CI1" s="608"/>
      <c r="CJ1" s="279"/>
      <c r="CK1" s="608"/>
      <c r="CL1" s="279"/>
      <c r="CM1" s="608"/>
      <c r="CN1" s="279"/>
      <c r="CO1" s="608"/>
      <c r="CP1" s="279"/>
      <c r="CQ1" s="608"/>
      <c r="CR1" s="279"/>
      <c r="CS1" s="608"/>
      <c r="CT1" s="279"/>
      <c r="CU1" s="608"/>
      <c r="CV1" s="279"/>
      <c r="CW1" s="608"/>
      <c r="CX1" s="279"/>
      <c r="CY1" s="608"/>
      <c r="CZ1" s="279"/>
      <c r="DA1" s="608"/>
      <c r="DB1" s="279"/>
      <c r="DC1" s="608"/>
      <c r="DD1" s="279"/>
      <c r="DE1" s="608"/>
      <c r="DF1" s="279"/>
      <c r="DG1" s="608"/>
      <c r="DH1" s="279"/>
      <c r="DI1" s="608"/>
      <c r="DJ1" s="279"/>
      <c r="DK1" s="608"/>
      <c r="DL1" s="279"/>
      <c r="DM1" s="608"/>
      <c r="DN1" s="279"/>
      <c r="DO1" s="608"/>
      <c r="DP1" s="279"/>
      <c r="DQ1" s="608"/>
      <c r="DR1" s="279"/>
      <c r="DS1" s="608"/>
      <c r="DT1" s="279"/>
      <c r="DU1" s="65"/>
      <c r="DV1" s="65"/>
      <c r="DW1" s="608"/>
      <c r="DX1" s="279"/>
      <c r="DY1" s="607"/>
      <c r="DZ1" s="607"/>
      <c r="EA1" s="607"/>
      <c r="EB1" s="607"/>
      <c r="EC1" s="607"/>
      <c r="ED1" s="279"/>
      <c r="EE1" s="607"/>
      <c r="EF1" s="279"/>
      <c r="EG1" s="607"/>
      <c r="EH1" s="607"/>
      <c r="EI1" s="607"/>
      <c r="EJ1" s="18"/>
      <c r="EK1" s="18"/>
      <c r="EL1" s="608"/>
      <c r="EM1" s="279"/>
      <c r="EN1" s="608"/>
      <c r="EO1" s="279"/>
      <c r="EP1" s="608"/>
      <c r="EQ1" s="279"/>
      <c r="ER1" s="608"/>
      <c r="ES1" s="279"/>
      <c r="ET1" s="608"/>
      <c r="EU1" s="279"/>
      <c r="EV1" s="608"/>
      <c r="EW1" s="279"/>
      <c r="EX1" s="608"/>
      <c r="EY1" s="279"/>
      <c r="EZ1" s="608"/>
      <c r="FA1" s="279"/>
      <c r="FB1" s="608"/>
      <c r="FC1" s="279"/>
      <c r="FD1" s="608"/>
      <c r="FE1" s="279"/>
      <c r="FF1" s="608"/>
      <c r="FG1" s="279"/>
      <c r="FH1" s="608"/>
      <c r="FI1" s="279"/>
      <c r="FJ1" s="608"/>
      <c r="FK1" s="279"/>
      <c r="FL1" s="608"/>
      <c r="FM1" s="279"/>
      <c r="FN1" s="608"/>
      <c r="FO1" s="279"/>
      <c r="FP1" s="608"/>
      <c r="FQ1" s="279"/>
      <c r="FR1" s="608"/>
      <c r="FS1" s="279"/>
      <c r="FT1" s="608"/>
      <c r="FU1" s="279"/>
      <c r="FV1" s="608"/>
      <c r="FW1" s="279"/>
      <c r="FX1" s="608"/>
      <c r="FY1" s="279"/>
      <c r="FZ1" s="65"/>
      <c r="GA1" s="65"/>
      <c r="GB1" s="608"/>
      <c r="GC1" s="279"/>
      <c r="GD1" s="607"/>
      <c r="GE1" s="607"/>
      <c r="GF1" s="607"/>
      <c r="GG1" s="607"/>
      <c r="GH1" s="607"/>
      <c r="GI1" s="279"/>
      <c r="GJ1" s="607"/>
      <c r="GK1" s="279"/>
      <c r="GL1" s="607"/>
      <c r="GM1" s="607"/>
      <c r="GN1" s="607"/>
      <c r="GO1" s="18"/>
      <c r="GP1" s="18"/>
      <c r="GQ1" s="608"/>
      <c r="GR1" s="279"/>
      <c r="GS1" s="608"/>
      <c r="GT1" s="279"/>
      <c r="GU1" s="608"/>
      <c r="GV1" s="279"/>
      <c r="GW1" s="608"/>
      <c r="GX1" s="279"/>
      <c r="GY1" s="608"/>
      <c r="GZ1" s="279"/>
    </row>
    <row r="2" spans="1:208" s="55" customFormat="1" ht="15" customHeight="1">
      <c r="A2" s="18"/>
      <c r="B2" s="607"/>
      <c r="C2" s="607"/>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279"/>
      <c r="AJ2" s="608"/>
      <c r="AK2" s="279"/>
      <c r="AL2" s="608"/>
      <c r="AM2" s="279"/>
      <c r="AN2" s="608"/>
      <c r="AO2" s="279"/>
      <c r="AP2" s="608"/>
      <c r="AQ2" s="279"/>
      <c r="AR2" s="608"/>
      <c r="AS2" s="279"/>
      <c r="AT2" s="608"/>
      <c r="AU2" s="279"/>
      <c r="AV2" s="608"/>
      <c r="AW2" s="279"/>
      <c r="AX2" s="608"/>
      <c r="AY2" s="279"/>
      <c r="AZ2" s="608"/>
      <c r="BA2" s="279"/>
      <c r="BB2" s="608"/>
      <c r="BC2" s="279"/>
      <c r="BD2" s="608"/>
      <c r="BE2" s="279"/>
      <c r="BF2" s="608"/>
      <c r="BG2" s="279"/>
      <c r="BH2" s="608"/>
      <c r="BI2" s="279"/>
      <c r="BJ2" s="608"/>
      <c r="BK2" s="279"/>
      <c r="BL2" s="608"/>
      <c r="BM2" s="279"/>
      <c r="BN2" s="608"/>
      <c r="BO2" s="279"/>
      <c r="BP2" s="65"/>
      <c r="BQ2" s="65"/>
      <c r="BR2" s="608"/>
      <c r="BS2" s="279"/>
      <c r="BT2" s="607"/>
      <c r="BU2" s="607"/>
      <c r="BV2" s="607"/>
      <c r="BW2" s="607"/>
      <c r="BX2" s="607"/>
      <c r="BY2" s="279"/>
      <c r="BZ2" s="607"/>
      <c r="CA2" s="279"/>
      <c r="CB2" s="607"/>
      <c r="CC2" s="607"/>
      <c r="CD2" s="607"/>
      <c r="CE2" s="18"/>
      <c r="CF2" s="18"/>
      <c r="CG2" s="608"/>
      <c r="CH2" s="279"/>
      <c r="CI2" s="608"/>
      <c r="CJ2" s="279"/>
      <c r="CK2" s="608"/>
      <c r="CL2" s="279"/>
      <c r="CM2" s="608"/>
      <c r="CN2" s="279"/>
      <c r="CO2" s="608"/>
      <c r="CP2" s="279"/>
      <c r="CQ2" s="608"/>
      <c r="CR2" s="279"/>
      <c r="CS2" s="608"/>
      <c r="CT2" s="279"/>
      <c r="CU2" s="608"/>
      <c r="CV2" s="279"/>
      <c r="CW2" s="608"/>
      <c r="CX2" s="279"/>
      <c r="CY2" s="608"/>
      <c r="CZ2" s="279"/>
      <c r="DA2" s="608"/>
      <c r="DB2" s="279"/>
      <c r="DC2" s="608"/>
      <c r="DD2" s="279"/>
      <c r="DE2" s="608"/>
      <c r="DF2" s="279"/>
      <c r="DG2" s="608"/>
      <c r="DH2" s="279"/>
      <c r="DI2" s="608"/>
      <c r="DJ2" s="279"/>
      <c r="DK2" s="608"/>
      <c r="DL2" s="279"/>
      <c r="DM2" s="608"/>
      <c r="DN2" s="279"/>
      <c r="DO2" s="608"/>
      <c r="DP2" s="279"/>
      <c r="DQ2" s="608"/>
      <c r="DR2" s="279"/>
      <c r="DS2" s="608"/>
      <c r="DT2" s="279"/>
      <c r="DU2" s="65"/>
      <c r="DV2" s="65"/>
      <c r="DW2" s="608"/>
      <c r="DX2" s="279"/>
      <c r="DY2" s="607"/>
      <c r="DZ2" s="607"/>
      <c r="EA2" s="607"/>
      <c r="EB2" s="607"/>
      <c r="EC2" s="607"/>
      <c r="ED2" s="279"/>
      <c r="EE2" s="607"/>
      <c r="EF2" s="279"/>
      <c r="EG2" s="607"/>
      <c r="EH2" s="607"/>
      <c r="EI2" s="607"/>
      <c r="EJ2" s="18"/>
      <c r="EK2" s="18"/>
      <c r="EL2" s="608"/>
      <c r="EM2" s="279"/>
      <c r="EN2" s="608"/>
      <c r="EO2" s="279"/>
      <c r="EP2" s="608"/>
      <c r="EQ2" s="279"/>
      <c r="ER2" s="608"/>
      <c r="ES2" s="279"/>
      <c r="ET2" s="608"/>
      <c r="EU2" s="279"/>
      <c r="EV2" s="608"/>
      <c r="EW2" s="279"/>
      <c r="EX2" s="608"/>
      <c r="EY2" s="279"/>
      <c r="EZ2" s="608"/>
      <c r="FA2" s="279"/>
      <c r="FB2" s="608"/>
      <c r="FC2" s="279"/>
      <c r="FD2" s="608"/>
      <c r="FE2" s="279"/>
      <c r="FF2" s="608"/>
      <c r="FG2" s="279"/>
      <c r="FH2" s="608"/>
      <c r="FI2" s="279"/>
      <c r="FJ2" s="608"/>
      <c r="FK2" s="279"/>
      <c r="FL2" s="608"/>
      <c r="FM2" s="279"/>
      <c r="FN2" s="608"/>
      <c r="FO2" s="279"/>
      <c r="FP2" s="608"/>
      <c r="FQ2" s="279"/>
      <c r="FR2" s="608"/>
      <c r="FS2" s="279"/>
      <c r="FT2" s="608"/>
      <c r="FU2" s="279"/>
      <c r="FV2" s="608"/>
      <c r="FW2" s="279"/>
      <c r="FX2" s="608"/>
      <c r="FY2" s="279"/>
      <c r="FZ2" s="65"/>
      <c r="GA2" s="65"/>
      <c r="GB2" s="608"/>
      <c r="GC2" s="279"/>
      <c r="GD2" s="607"/>
      <c r="GE2" s="607"/>
      <c r="GF2" s="607"/>
      <c r="GG2" s="607"/>
      <c r="GH2" s="607"/>
      <c r="GI2" s="279"/>
      <c r="GJ2" s="607"/>
      <c r="GK2" s="279"/>
      <c r="GL2" s="607"/>
      <c r="GM2" s="607"/>
      <c r="GN2" s="607"/>
      <c r="GO2" s="18"/>
      <c r="GP2" s="18"/>
      <c r="GQ2" s="608"/>
      <c r="GR2" s="279"/>
      <c r="GS2" s="608"/>
      <c r="GT2" s="279"/>
      <c r="GU2" s="608"/>
      <c r="GV2" s="279"/>
      <c r="GW2" s="608"/>
      <c r="GX2" s="279"/>
      <c r="GY2" s="608"/>
      <c r="GZ2" s="279"/>
    </row>
    <row r="3" spans="1:208" s="55" customFormat="1" ht="15" customHeight="1">
      <c r="A3" s="18"/>
      <c r="B3" s="607"/>
      <c r="C3" s="607"/>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279"/>
      <c r="AJ3" s="608"/>
      <c r="AK3" s="279"/>
      <c r="AL3" s="608"/>
      <c r="AM3" s="279"/>
      <c r="AN3" s="608"/>
      <c r="AO3" s="279"/>
      <c r="AP3" s="608"/>
      <c r="AQ3" s="279"/>
      <c r="AR3" s="608"/>
      <c r="AS3" s="279"/>
      <c r="AT3" s="608"/>
      <c r="AU3" s="279"/>
      <c r="AV3" s="608"/>
      <c r="AW3" s="279"/>
      <c r="AX3" s="608"/>
      <c r="AY3" s="279"/>
      <c r="AZ3" s="608"/>
      <c r="BA3" s="279"/>
      <c r="BB3" s="608"/>
      <c r="BC3" s="279"/>
      <c r="BD3" s="608"/>
      <c r="BE3" s="279"/>
      <c r="BF3" s="608"/>
      <c r="BG3" s="279"/>
      <c r="BH3" s="608"/>
      <c r="BI3" s="279"/>
      <c r="BJ3" s="608"/>
      <c r="BK3" s="279"/>
      <c r="BL3" s="608"/>
      <c r="BM3" s="279"/>
      <c r="BN3" s="608"/>
      <c r="BO3" s="279"/>
      <c r="BP3" s="65"/>
      <c r="BQ3" s="65"/>
      <c r="BR3" s="608"/>
      <c r="BS3" s="279"/>
      <c r="BT3" s="607"/>
      <c r="BU3" s="607"/>
      <c r="BV3" s="607"/>
      <c r="BW3" s="607"/>
      <c r="BX3" s="607"/>
      <c r="BY3" s="279"/>
      <c r="BZ3" s="607"/>
      <c r="CA3" s="279"/>
      <c r="CB3" s="607"/>
      <c r="CC3" s="607"/>
      <c r="CD3" s="607"/>
      <c r="CE3" s="18"/>
      <c r="CF3" s="18"/>
      <c r="CG3" s="608"/>
      <c r="CH3" s="279"/>
      <c r="CI3" s="608"/>
      <c r="CJ3" s="279"/>
      <c r="CK3" s="608"/>
      <c r="CL3" s="279"/>
      <c r="CM3" s="608"/>
      <c r="CN3" s="279"/>
      <c r="CO3" s="608"/>
      <c r="CP3" s="279"/>
      <c r="CQ3" s="608"/>
      <c r="CR3" s="279"/>
      <c r="CS3" s="608"/>
      <c r="CT3" s="279"/>
      <c r="CU3" s="608"/>
      <c r="CV3" s="279"/>
      <c r="CW3" s="608"/>
      <c r="CX3" s="279"/>
      <c r="CY3" s="608"/>
      <c r="CZ3" s="279"/>
      <c r="DA3" s="608"/>
      <c r="DB3" s="279"/>
      <c r="DC3" s="608"/>
      <c r="DD3" s="279"/>
      <c r="DE3" s="608"/>
      <c r="DF3" s="279"/>
      <c r="DG3" s="608"/>
      <c r="DH3" s="279"/>
      <c r="DI3" s="608"/>
      <c r="DJ3" s="279"/>
      <c r="DK3" s="608"/>
      <c r="DL3" s="279"/>
      <c r="DM3" s="608"/>
      <c r="DN3" s="279"/>
      <c r="DO3" s="608"/>
      <c r="DP3" s="279"/>
      <c r="DQ3" s="608"/>
      <c r="DR3" s="279"/>
      <c r="DS3" s="608"/>
      <c r="DT3" s="279"/>
      <c r="DU3" s="65"/>
      <c r="DV3" s="65"/>
      <c r="DW3" s="608"/>
      <c r="DX3" s="279"/>
      <c r="DY3" s="607"/>
      <c r="DZ3" s="607"/>
      <c r="EA3" s="607"/>
      <c r="EB3" s="607"/>
      <c r="EC3" s="607"/>
      <c r="ED3" s="279"/>
      <c r="EE3" s="607"/>
      <c r="EF3" s="279"/>
      <c r="EG3" s="607"/>
      <c r="EH3" s="607"/>
      <c r="EI3" s="607"/>
      <c r="EJ3" s="18"/>
      <c r="EK3" s="18"/>
      <c r="EL3" s="608"/>
      <c r="EM3" s="279"/>
      <c r="EN3" s="608"/>
      <c r="EO3" s="279"/>
      <c r="EP3" s="608"/>
      <c r="EQ3" s="279"/>
      <c r="ER3" s="608"/>
      <c r="ES3" s="279"/>
      <c r="ET3" s="608"/>
      <c r="EU3" s="279"/>
      <c r="EV3" s="608"/>
      <c r="EW3" s="279"/>
      <c r="EX3" s="608"/>
      <c r="EY3" s="279"/>
      <c r="EZ3" s="608"/>
      <c r="FA3" s="279"/>
      <c r="FB3" s="608"/>
      <c r="FC3" s="279"/>
      <c r="FD3" s="608"/>
      <c r="FE3" s="279"/>
      <c r="FF3" s="608"/>
      <c r="FG3" s="279"/>
      <c r="FH3" s="608"/>
      <c r="FI3" s="279"/>
      <c r="FJ3" s="608"/>
      <c r="FK3" s="279"/>
      <c r="FL3" s="608"/>
      <c r="FM3" s="279"/>
      <c r="FN3" s="608"/>
      <c r="FO3" s="279"/>
      <c r="FP3" s="608"/>
      <c r="FQ3" s="279"/>
      <c r="FR3" s="608"/>
      <c r="FS3" s="279"/>
      <c r="FT3" s="608"/>
      <c r="FU3" s="279"/>
      <c r="FV3" s="608"/>
      <c r="FW3" s="279"/>
      <c r="FX3" s="608"/>
      <c r="FY3" s="279"/>
      <c r="FZ3" s="65"/>
      <c r="GA3" s="65"/>
      <c r="GB3" s="608"/>
      <c r="GC3" s="279"/>
      <c r="GD3" s="607"/>
      <c r="GE3" s="607"/>
      <c r="GF3" s="607"/>
      <c r="GG3" s="607"/>
      <c r="GH3" s="607"/>
      <c r="GI3" s="279"/>
      <c r="GJ3" s="607"/>
      <c r="GK3" s="279"/>
      <c r="GL3" s="607"/>
      <c r="GM3" s="607"/>
      <c r="GN3" s="607"/>
      <c r="GO3" s="18"/>
      <c r="GP3" s="18"/>
      <c r="GQ3" s="608"/>
      <c r="GR3" s="279"/>
      <c r="GS3" s="608"/>
      <c r="GT3" s="279"/>
      <c r="GU3" s="608"/>
      <c r="GV3" s="279"/>
      <c r="GW3" s="608"/>
      <c r="GX3" s="279"/>
      <c r="GY3" s="608"/>
      <c r="GZ3" s="279"/>
    </row>
    <row r="4" spans="1:208" s="55" customFormat="1" ht="15" customHeight="1">
      <c r="A4" s="26"/>
      <c r="B4" s="607"/>
      <c r="C4" s="607"/>
      <c r="D4" s="611"/>
      <c r="E4" s="611"/>
      <c r="F4" s="611"/>
      <c r="G4" s="611"/>
      <c r="H4" s="611"/>
      <c r="I4" s="611"/>
      <c r="J4" s="611"/>
      <c r="K4" s="611"/>
      <c r="L4" s="611"/>
      <c r="M4" s="611"/>
      <c r="N4" s="611"/>
      <c r="O4" s="611"/>
      <c r="P4" s="611"/>
      <c r="Q4" s="611"/>
      <c r="R4" s="611"/>
      <c r="S4" s="611"/>
      <c r="T4" s="611"/>
      <c r="U4" s="611"/>
      <c r="V4" s="611"/>
      <c r="W4" s="611"/>
      <c r="AA4" s="27"/>
      <c r="AB4" s="27"/>
      <c r="AC4" s="27"/>
      <c r="AD4" s="27"/>
      <c r="AE4" s="27"/>
      <c r="AF4" s="27"/>
      <c r="AG4" s="27"/>
      <c r="AH4" s="27"/>
    </row>
    <row r="5" spans="1:208" s="280" customFormat="1" ht="15" customHeight="1" thickBot="1">
      <c r="A5" s="28" t="s">
        <v>839</v>
      </c>
      <c r="B5" s="91"/>
      <c r="C5" s="91"/>
      <c r="D5" s="91"/>
      <c r="E5" s="91"/>
      <c r="F5" s="91"/>
      <c r="G5" s="91"/>
      <c r="H5" s="91"/>
      <c r="I5" s="91"/>
      <c r="J5" s="91"/>
      <c r="K5" s="91"/>
      <c r="L5" s="91"/>
      <c r="M5" s="91"/>
      <c r="N5" s="91"/>
      <c r="O5" s="91"/>
      <c r="P5" s="91"/>
      <c r="Q5" s="91"/>
      <c r="R5" s="91"/>
      <c r="S5" s="133"/>
      <c r="T5" s="133"/>
      <c r="U5" s="133"/>
      <c r="V5" s="133"/>
      <c r="W5" s="133"/>
      <c r="Y5" s="134"/>
      <c r="AC5" s="134"/>
      <c r="AE5" s="472"/>
      <c r="AH5" s="281"/>
      <c r="AI5" s="91"/>
      <c r="AJ5" s="91"/>
      <c r="AK5" s="91"/>
      <c r="AL5" s="282"/>
      <c r="AM5" s="91"/>
      <c r="AN5" s="91"/>
      <c r="AO5" s="91"/>
      <c r="AP5" s="473"/>
    </row>
    <row r="6" spans="1:208" s="280" customFormat="1" ht="15" customHeight="1" thickTop="1">
      <c r="A6" s="470"/>
      <c r="B6" s="31"/>
      <c r="C6" s="31" t="s">
        <v>59</v>
      </c>
    </row>
    <row r="7" spans="1:208" s="287" customFormat="1" ht="15" customHeight="1">
      <c r="A7" s="34"/>
      <c r="B7" s="651" t="s">
        <v>60</v>
      </c>
      <c r="C7" s="743" t="s">
        <v>61</v>
      </c>
    </row>
    <row r="8" spans="1:208" s="55" customFormat="1" ht="10.199999999999999" customHeight="1">
      <c r="A8" s="37"/>
      <c r="B8" s="38"/>
      <c r="C8" s="38"/>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row>
    <row r="9" spans="1:208" s="166" customFormat="1" ht="5.0999999999999996" customHeight="1">
      <c r="A9" s="39"/>
      <c r="B9" s="39"/>
      <c r="C9" s="39"/>
    </row>
    <row r="10" spans="1:208" s="280" customFormat="1" ht="15" customHeight="1">
      <c r="A10" s="26" t="s">
        <v>651</v>
      </c>
      <c r="B10" s="691">
        <v>12838</v>
      </c>
      <c r="C10" s="692">
        <v>13182</v>
      </c>
    </row>
    <row r="11" spans="1:208" s="55" customFormat="1" ht="15" customHeight="1">
      <c r="A11" s="338" t="s">
        <v>655</v>
      </c>
      <c r="B11" s="701">
        <v>992284</v>
      </c>
      <c r="C11" s="702">
        <v>1005244</v>
      </c>
      <c r="D11" s="703"/>
      <c r="E11" s="703"/>
      <c r="F11" s="703"/>
      <c r="G11" s="703"/>
      <c r="H11" s="703"/>
      <c r="I11" s="703"/>
      <c r="J11" s="703"/>
      <c r="K11" s="703"/>
      <c r="L11" s="703"/>
      <c r="M11" s="703"/>
      <c r="N11" s="703"/>
      <c r="O11" s="703"/>
      <c r="P11" s="703"/>
      <c r="Q11" s="703"/>
      <c r="R11" s="703"/>
      <c r="S11" s="703"/>
      <c r="T11" s="703"/>
      <c r="U11" s="703"/>
      <c r="V11" s="703"/>
      <c r="W11" s="703"/>
      <c r="X11" s="703"/>
      <c r="Y11" s="703"/>
      <c r="Z11" s="703"/>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row>
    <row r="12" spans="1:208" s="280" customFormat="1" ht="5.0999999999999996" customHeight="1">
      <c r="A12" s="279"/>
      <c r="B12" s="704"/>
      <c r="C12" s="705"/>
    </row>
    <row r="13" spans="1:208" s="55" customFormat="1" ht="15" customHeight="1" thickBot="1">
      <c r="A13" s="87" t="s">
        <v>323</v>
      </c>
      <c r="B13" s="623">
        <v>1005122</v>
      </c>
      <c r="C13" s="623">
        <v>1018426</v>
      </c>
      <c r="D13" s="707"/>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7"/>
      <c r="BP13" s="707"/>
      <c r="BQ13" s="707"/>
      <c r="BR13" s="707"/>
      <c r="BS13" s="707"/>
    </row>
    <row r="14" spans="1:208" s="280" customFormat="1" ht="5.0999999999999996" customHeight="1" thickTop="1">
      <c r="A14" s="279"/>
      <c r="B14" s="704"/>
      <c r="C14" s="705"/>
    </row>
    <row r="15" spans="1:208" s="55" customFormat="1" ht="15" customHeight="1">
      <c r="A15" s="26" t="s">
        <v>69</v>
      </c>
      <c r="B15" s="701">
        <v>572272</v>
      </c>
      <c r="C15" s="702">
        <v>575981</v>
      </c>
      <c r="D15" s="703"/>
      <c r="E15" s="703"/>
      <c r="F15" s="703"/>
      <c r="G15" s="703"/>
      <c r="H15" s="703"/>
      <c r="I15" s="703"/>
      <c r="J15" s="703"/>
      <c r="K15" s="703"/>
      <c r="L15" s="703"/>
      <c r="M15" s="703"/>
      <c r="N15" s="703"/>
      <c r="O15" s="703"/>
      <c r="P15" s="703"/>
      <c r="Q15" s="703"/>
      <c r="R15" s="703"/>
      <c r="S15" s="703"/>
      <c r="T15" s="703"/>
      <c r="U15" s="703"/>
      <c r="V15" s="703"/>
      <c r="W15" s="703"/>
      <c r="X15" s="703"/>
      <c r="Y15" s="703"/>
      <c r="Z15" s="703"/>
      <c r="AA15" s="703"/>
      <c r="AB15" s="703"/>
      <c r="AC15" s="703"/>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row>
    <row r="16" spans="1:208" ht="15" customHeight="1">
      <c r="A16" s="48" t="s">
        <v>658</v>
      </c>
      <c r="B16" s="704">
        <v>147101</v>
      </c>
      <c r="C16" s="708">
        <v>154035</v>
      </c>
    </row>
    <row r="17" spans="1:71" s="166" customFormat="1" ht="15" customHeight="1">
      <c r="A17" s="48" t="s">
        <v>657</v>
      </c>
      <c r="B17" s="704">
        <v>48983</v>
      </c>
      <c r="C17" s="708">
        <v>49408</v>
      </c>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5"/>
      <c r="AW17" s="705"/>
      <c r="AX17" s="705"/>
      <c r="AY17" s="705"/>
      <c r="AZ17" s="705"/>
      <c r="BA17" s="705"/>
      <c r="BB17" s="705"/>
      <c r="BC17" s="705"/>
      <c r="BD17" s="705"/>
      <c r="BE17" s="705"/>
      <c r="BF17" s="705"/>
      <c r="BG17" s="705"/>
      <c r="BH17" s="705"/>
      <c r="BI17" s="705"/>
      <c r="BJ17" s="705"/>
      <c r="BK17" s="705"/>
      <c r="BL17" s="705"/>
      <c r="BM17" s="705"/>
      <c r="BN17" s="705"/>
      <c r="BO17" s="705"/>
      <c r="BP17" s="705"/>
      <c r="BQ17" s="705"/>
      <c r="BR17" s="705"/>
      <c r="BS17" s="705"/>
    </row>
    <row r="18" spans="1:71" s="166" customFormat="1" ht="15" customHeight="1">
      <c r="A18" s="48" t="s">
        <v>659</v>
      </c>
      <c r="B18" s="704">
        <v>45058</v>
      </c>
      <c r="C18" s="708">
        <v>43208</v>
      </c>
      <c r="D18" s="705"/>
      <c r="E18" s="705"/>
      <c r="F18" s="705"/>
      <c r="G18" s="705"/>
      <c r="H18" s="705"/>
      <c r="I18" s="705"/>
      <c r="J18" s="705"/>
      <c r="K18" s="705"/>
      <c r="L18" s="705"/>
      <c r="M18" s="705"/>
      <c r="N18" s="705"/>
      <c r="O18" s="705"/>
      <c r="P18" s="705"/>
      <c r="Q18" s="705"/>
      <c r="R18" s="705"/>
      <c r="S18" s="705"/>
      <c r="T18" s="705"/>
      <c r="U18" s="705"/>
      <c r="V18" s="705"/>
      <c r="W18" s="705"/>
      <c r="X18" s="705"/>
      <c r="Y18" s="705"/>
      <c r="Z18" s="705"/>
      <c r="AA18" s="705"/>
      <c r="AB18" s="705"/>
      <c r="AC18" s="705"/>
      <c r="AD18" s="705"/>
      <c r="AE18" s="705"/>
      <c r="AF18" s="705"/>
      <c r="AG18" s="705"/>
      <c r="AH18" s="705"/>
      <c r="AI18" s="705"/>
      <c r="AJ18" s="705"/>
      <c r="AK18" s="705"/>
      <c r="AL18" s="705"/>
      <c r="AM18" s="705"/>
      <c r="AN18" s="705"/>
      <c r="AO18" s="705"/>
      <c r="AP18" s="705"/>
      <c r="AQ18" s="705"/>
      <c r="AR18" s="705"/>
      <c r="AS18" s="705"/>
      <c r="AT18" s="705"/>
      <c r="AU18" s="705"/>
      <c r="AV18" s="705"/>
      <c r="AW18" s="705"/>
      <c r="AX18" s="705"/>
      <c r="AY18" s="705"/>
      <c r="AZ18" s="705"/>
      <c r="BA18" s="705"/>
      <c r="BB18" s="705"/>
      <c r="BC18" s="705"/>
      <c r="BD18" s="705"/>
      <c r="BE18" s="705"/>
      <c r="BF18" s="705"/>
      <c r="BG18" s="705"/>
      <c r="BH18" s="705"/>
      <c r="BI18" s="705"/>
      <c r="BJ18" s="705"/>
      <c r="BK18" s="705"/>
      <c r="BL18" s="705"/>
      <c r="BM18" s="705"/>
      <c r="BN18" s="705"/>
      <c r="BO18" s="705"/>
      <c r="BP18" s="705"/>
      <c r="BQ18" s="705"/>
      <c r="BR18" s="705"/>
      <c r="BS18" s="705"/>
    </row>
    <row r="19" spans="1:71" s="166" customFormat="1" ht="15" customHeight="1">
      <c r="A19" s="48" t="s">
        <v>840</v>
      </c>
      <c r="B19" s="704">
        <v>33879</v>
      </c>
      <c r="C19" s="708">
        <v>34348</v>
      </c>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5"/>
      <c r="AC19" s="705"/>
      <c r="AD19" s="705"/>
      <c r="AE19" s="705"/>
      <c r="AF19" s="705"/>
      <c r="AG19" s="705"/>
      <c r="AH19" s="705"/>
      <c r="AI19" s="705"/>
      <c r="AJ19" s="705"/>
      <c r="AK19" s="705"/>
      <c r="AL19" s="705"/>
      <c r="AM19" s="705"/>
      <c r="AN19" s="705"/>
      <c r="AO19" s="705"/>
      <c r="AP19" s="705"/>
      <c r="AQ19" s="705"/>
      <c r="AR19" s="705"/>
      <c r="AS19" s="705"/>
      <c r="AT19" s="705"/>
      <c r="AU19" s="705"/>
      <c r="AV19" s="705"/>
      <c r="AW19" s="705"/>
      <c r="AX19" s="705"/>
      <c r="AY19" s="705"/>
      <c r="AZ19" s="705"/>
      <c r="BA19" s="705"/>
      <c r="BB19" s="705"/>
      <c r="BC19" s="705"/>
      <c r="BD19" s="705"/>
      <c r="BE19" s="705"/>
      <c r="BF19" s="705"/>
      <c r="BG19" s="705"/>
      <c r="BH19" s="705"/>
      <c r="BI19" s="705"/>
      <c r="BJ19" s="705"/>
      <c r="BK19" s="705"/>
      <c r="BL19" s="705"/>
      <c r="BM19" s="705"/>
      <c r="BN19" s="705"/>
      <c r="BO19" s="705"/>
      <c r="BP19" s="705"/>
      <c r="BQ19" s="705"/>
      <c r="BR19" s="705"/>
      <c r="BS19" s="705"/>
    </row>
    <row r="20" spans="1:71" s="166" customFormat="1" ht="15" customHeight="1">
      <c r="A20" s="48" t="s">
        <v>653</v>
      </c>
      <c r="B20" s="704">
        <v>28875</v>
      </c>
      <c r="C20" s="708">
        <v>27110</v>
      </c>
      <c r="D20" s="705"/>
      <c r="E20" s="705"/>
      <c r="F20" s="705"/>
      <c r="G20" s="705"/>
      <c r="H20" s="705"/>
      <c r="I20" s="705"/>
      <c r="J20" s="705"/>
      <c r="K20" s="705"/>
      <c r="L20" s="705"/>
      <c r="M20" s="705"/>
      <c r="N20" s="705"/>
      <c r="O20" s="705"/>
      <c r="P20" s="705"/>
      <c r="Q20" s="705"/>
      <c r="R20" s="705"/>
      <c r="S20" s="705"/>
      <c r="T20" s="705"/>
      <c r="U20" s="705"/>
      <c r="V20" s="705"/>
      <c r="W20" s="705"/>
      <c r="X20" s="705"/>
      <c r="Y20" s="705"/>
      <c r="Z20" s="705"/>
      <c r="AA20" s="705"/>
      <c r="AB20" s="705"/>
      <c r="AC20" s="705"/>
      <c r="AD20" s="705"/>
      <c r="AE20" s="705"/>
      <c r="AF20" s="705"/>
      <c r="AG20" s="705"/>
      <c r="AH20" s="705"/>
      <c r="AI20" s="705"/>
      <c r="AJ20" s="705"/>
      <c r="AK20" s="705"/>
      <c r="AL20" s="705"/>
      <c r="AM20" s="705"/>
      <c r="AN20" s="705"/>
      <c r="AO20" s="705"/>
      <c r="AP20" s="705"/>
      <c r="AQ20" s="705"/>
      <c r="AR20" s="705"/>
      <c r="AS20" s="705"/>
      <c r="AT20" s="705"/>
      <c r="AU20" s="705"/>
      <c r="AV20" s="705"/>
      <c r="AW20" s="705"/>
      <c r="AX20" s="705"/>
      <c r="AY20" s="705"/>
      <c r="AZ20" s="705"/>
      <c r="BA20" s="705"/>
      <c r="BB20" s="705"/>
      <c r="BC20" s="705"/>
      <c r="BD20" s="705"/>
      <c r="BE20" s="705"/>
      <c r="BF20" s="705"/>
      <c r="BG20" s="705"/>
      <c r="BH20" s="705"/>
      <c r="BI20" s="705"/>
      <c r="BJ20" s="705"/>
      <c r="BK20" s="705"/>
      <c r="BL20" s="705"/>
      <c r="BM20" s="705"/>
      <c r="BN20" s="705"/>
      <c r="BO20" s="705"/>
      <c r="BP20" s="705"/>
      <c r="BQ20" s="705"/>
      <c r="BR20" s="705"/>
      <c r="BS20" s="705"/>
    </row>
    <row r="21" spans="1:71" s="166" customFormat="1" ht="15" customHeight="1">
      <c r="A21" s="48" t="s">
        <v>662</v>
      </c>
      <c r="B21" s="704">
        <v>32370</v>
      </c>
      <c r="C21" s="708">
        <v>30740</v>
      </c>
      <c r="D21" s="705"/>
      <c r="E21" s="705"/>
      <c r="F21" s="705"/>
      <c r="G21" s="705"/>
      <c r="H21" s="705"/>
      <c r="I21" s="705"/>
      <c r="J21" s="705"/>
      <c r="K21" s="705"/>
      <c r="L21" s="705"/>
      <c r="M21" s="705"/>
      <c r="N21" s="705"/>
      <c r="O21" s="705"/>
      <c r="P21" s="705"/>
      <c r="Q21" s="705"/>
      <c r="R21" s="705"/>
      <c r="S21" s="705"/>
      <c r="T21" s="705"/>
      <c r="U21" s="705"/>
      <c r="V21" s="705"/>
      <c r="W21" s="705"/>
      <c r="X21" s="705"/>
      <c r="Y21" s="705"/>
      <c r="Z21" s="705"/>
      <c r="AA21" s="705"/>
      <c r="AB21" s="705"/>
      <c r="AC21" s="705"/>
      <c r="AD21" s="705"/>
      <c r="AE21" s="705"/>
      <c r="AF21" s="705"/>
      <c r="AG21" s="705"/>
      <c r="AH21" s="705"/>
      <c r="AI21" s="705"/>
      <c r="AJ21" s="705"/>
      <c r="AK21" s="705"/>
      <c r="AL21" s="705"/>
      <c r="AM21" s="705"/>
      <c r="AN21" s="705"/>
      <c r="AO21" s="705"/>
      <c r="AP21" s="705"/>
      <c r="AQ21" s="705"/>
      <c r="AR21" s="705"/>
      <c r="AS21" s="705"/>
      <c r="AT21" s="705"/>
      <c r="AU21" s="705"/>
      <c r="AV21" s="705"/>
      <c r="AW21" s="705"/>
      <c r="AX21" s="705"/>
      <c r="AY21" s="705"/>
      <c r="AZ21" s="705"/>
      <c r="BA21" s="705"/>
      <c r="BB21" s="705"/>
      <c r="BC21" s="705"/>
      <c r="BD21" s="705"/>
      <c r="BE21" s="705"/>
      <c r="BF21" s="705"/>
      <c r="BG21" s="705"/>
      <c r="BH21" s="705"/>
      <c r="BI21" s="705"/>
      <c r="BJ21" s="705"/>
      <c r="BK21" s="705"/>
      <c r="BL21" s="705"/>
      <c r="BM21" s="705"/>
      <c r="BN21" s="705"/>
      <c r="BO21" s="705"/>
      <c r="BP21" s="705"/>
      <c r="BQ21" s="705"/>
      <c r="BR21" s="705"/>
      <c r="BS21" s="705"/>
    </row>
    <row r="22" spans="1:71" s="166" customFormat="1" ht="15" customHeight="1">
      <c r="A22" s="48" t="s">
        <v>841</v>
      </c>
      <c r="B22" s="704">
        <v>23419</v>
      </c>
      <c r="C22" s="708">
        <v>24721</v>
      </c>
      <c r="D22" s="705"/>
      <c r="E22" s="705"/>
      <c r="F22" s="705"/>
      <c r="G22" s="705"/>
      <c r="H22" s="705"/>
      <c r="I22" s="705"/>
      <c r="J22" s="705"/>
      <c r="K22" s="705"/>
      <c r="L22" s="705"/>
      <c r="M22" s="705"/>
      <c r="N22" s="705"/>
      <c r="O22" s="705"/>
      <c r="P22" s="705"/>
      <c r="Q22" s="705"/>
      <c r="R22" s="705"/>
      <c r="S22" s="705"/>
      <c r="T22" s="705"/>
      <c r="U22" s="705"/>
      <c r="V22" s="705"/>
      <c r="W22" s="705"/>
      <c r="X22" s="705"/>
      <c r="Y22" s="705"/>
      <c r="Z22" s="705"/>
      <c r="AA22" s="705"/>
      <c r="AB22" s="705"/>
      <c r="AC22" s="705"/>
      <c r="AD22" s="705"/>
      <c r="AE22" s="705"/>
      <c r="AF22" s="705"/>
      <c r="AG22" s="705"/>
      <c r="AH22" s="705"/>
      <c r="AI22" s="705"/>
      <c r="AJ22" s="705"/>
      <c r="AK22" s="705"/>
      <c r="AL22" s="705"/>
      <c r="AM22" s="705"/>
      <c r="AN22" s="705"/>
      <c r="AO22" s="705"/>
      <c r="AP22" s="705"/>
      <c r="AQ22" s="705"/>
      <c r="AR22" s="705"/>
      <c r="AS22" s="705"/>
      <c r="AT22" s="705"/>
      <c r="AU22" s="705"/>
      <c r="AV22" s="705"/>
      <c r="AW22" s="705"/>
      <c r="AX22" s="705"/>
      <c r="AY22" s="705"/>
      <c r="AZ22" s="705"/>
      <c r="BA22" s="705"/>
      <c r="BB22" s="705"/>
      <c r="BC22" s="705"/>
      <c r="BD22" s="705"/>
      <c r="BE22" s="705"/>
      <c r="BF22" s="705"/>
      <c r="BG22" s="705"/>
      <c r="BH22" s="705"/>
      <c r="BI22" s="705"/>
      <c r="BJ22" s="705"/>
      <c r="BK22" s="705"/>
      <c r="BL22" s="705"/>
      <c r="BM22" s="705"/>
      <c r="BN22" s="705"/>
      <c r="BO22" s="705"/>
      <c r="BP22" s="705"/>
      <c r="BQ22" s="705"/>
      <c r="BR22" s="705"/>
      <c r="BS22" s="705"/>
    </row>
    <row r="23" spans="1:71" s="166" customFormat="1" ht="15" customHeight="1">
      <c r="A23" s="48" t="s">
        <v>842</v>
      </c>
      <c r="B23" s="704">
        <v>12128</v>
      </c>
      <c r="C23" s="708">
        <v>13490</v>
      </c>
      <c r="D23" s="705"/>
      <c r="E23" s="705"/>
      <c r="F23" s="705"/>
      <c r="G23" s="705"/>
      <c r="H23" s="705"/>
      <c r="I23" s="705"/>
      <c r="J23" s="705"/>
      <c r="K23" s="705"/>
      <c r="L23" s="705"/>
      <c r="M23" s="705"/>
      <c r="N23" s="705"/>
      <c r="O23" s="705"/>
      <c r="P23" s="705"/>
      <c r="Q23" s="705"/>
      <c r="R23" s="705"/>
      <c r="S23" s="705"/>
      <c r="T23" s="705"/>
      <c r="U23" s="705"/>
      <c r="V23" s="705"/>
      <c r="W23" s="705"/>
      <c r="X23" s="705"/>
      <c r="Y23" s="705"/>
      <c r="Z23" s="705"/>
      <c r="AA23" s="705"/>
      <c r="AB23" s="705"/>
      <c r="AC23" s="705"/>
      <c r="AD23" s="705"/>
      <c r="AE23" s="705"/>
      <c r="AF23" s="705"/>
      <c r="AG23" s="705"/>
      <c r="AH23" s="705"/>
      <c r="AI23" s="705"/>
      <c r="AJ23" s="705"/>
      <c r="AK23" s="705"/>
      <c r="AL23" s="705"/>
      <c r="AM23" s="705"/>
      <c r="AN23" s="705"/>
      <c r="AO23" s="705"/>
      <c r="AP23" s="705"/>
      <c r="AQ23" s="705"/>
      <c r="AR23" s="705"/>
      <c r="AS23" s="705"/>
      <c r="AT23" s="705"/>
      <c r="AU23" s="705"/>
      <c r="AV23" s="705"/>
      <c r="AW23" s="705"/>
      <c r="AX23" s="705"/>
      <c r="AY23" s="705"/>
      <c r="AZ23" s="705"/>
      <c r="BA23" s="705"/>
      <c r="BB23" s="705"/>
      <c r="BC23" s="705"/>
      <c r="BD23" s="705"/>
      <c r="BE23" s="705"/>
      <c r="BF23" s="705"/>
      <c r="BG23" s="705"/>
      <c r="BH23" s="705"/>
      <c r="BI23" s="705"/>
      <c r="BJ23" s="705"/>
      <c r="BK23" s="705"/>
      <c r="BL23" s="705"/>
      <c r="BM23" s="705"/>
      <c r="BN23" s="705"/>
      <c r="BO23" s="705"/>
      <c r="BP23" s="705"/>
      <c r="BQ23" s="705"/>
      <c r="BR23" s="705"/>
      <c r="BS23" s="705"/>
    </row>
    <row r="24" spans="1:71" s="166" customFormat="1" ht="15" customHeight="1">
      <c r="A24" s="48" t="s">
        <v>660</v>
      </c>
      <c r="B24" s="704">
        <v>10039</v>
      </c>
      <c r="C24" s="708">
        <v>9674</v>
      </c>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5"/>
      <c r="AL24" s="705"/>
      <c r="AM24" s="705"/>
      <c r="AN24" s="705"/>
      <c r="AO24" s="705"/>
      <c r="AP24" s="705"/>
      <c r="AQ24" s="705"/>
      <c r="AR24" s="705"/>
      <c r="AS24" s="705"/>
      <c r="AT24" s="705"/>
      <c r="AU24" s="705"/>
      <c r="AV24" s="705"/>
      <c r="AW24" s="705"/>
      <c r="AX24" s="705"/>
      <c r="AY24" s="705"/>
      <c r="AZ24" s="705"/>
      <c r="BA24" s="705"/>
      <c r="BB24" s="705"/>
      <c r="BC24" s="705"/>
      <c r="BD24" s="705"/>
      <c r="BE24" s="705"/>
      <c r="BF24" s="705"/>
      <c r="BG24" s="705"/>
      <c r="BH24" s="705"/>
      <c r="BI24" s="705"/>
      <c r="BJ24" s="705"/>
      <c r="BK24" s="705"/>
      <c r="BL24" s="705"/>
      <c r="BM24" s="705"/>
      <c r="BN24" s="705"/>
      <c r="BO24" s="705"/>
      <c r="BP24" s="705"/>
      <c r="BQ24" s="705"/>
      <c r="BR24" s="705"/>
      <c r="BS24" s="705"/>
    </row>
    <row r="25" spans="1:71" s="166" customFormat="1" ht="15" customHeight="1">
      <c r="A25" s="48" t="s">
        <v>654</v>
      </c>
      <c r="B25" s="704">
        <v>190420</v>
      </c>
      <c r="C25" s="708">
        <v>189247</v>
      </c>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c r="AB25" s="705"/>
      <c r="AC25" s="705"/>
      <c r="AD25" s="705"/>
      <c r="AE25" s="705"/>
      <c r="AF25" s="705"/>
      <c r="AG25" s="705"/>
      <c r="AH25" s="705"/>
      <c r="AI25" s="705"/>
      <c r="AJ25" s="705"/>
      <c r="AK25" s="705"/>
      <c r="AL25" s="705"/>
      <c r="AM25" s="705"/>
      <c r="AN25" s="705"/>
      <c r="AO25" s="705"/>
      <c r="AP25" s="705"/>
      <c r="AQ25" s="705"/>
      <c r="AR25" s="705"/>
      <c r="AS25" s="705"/>
      <c r="AT25" s="705"/>
      <c r="AU25" s="705"/>
      <c r="AV25" s="705"/>
      <c r="AW25" s="705"/>
      <c r="AX25" s="705"/>
      <c r="AY25" s="705"/>
      <c r="AZ25" s="705"/>
      <c r="BA25" s="705"/>
      <c r="BB25" s="705"/>
      <c r="BC25" s="705"/>
      <c r="BD25" s="705"/>
      <c r="BE25" s="705"/>
      <c r="BF25" s="705"/>
      <c r="BG25" s="705"/>
      <c r="BH25" s="705"/>
      <c r="BI25" s="705"/>
      <c r="BJ25" s="705"/>
      <c r="BK25" s="705"/>
      <c r="BL25" s="705"/>
      <c r="BM25" s="705"/>
      <c r="BN25" s="705"/>
      <c r="BO25" s="705"/>
      <c r="BP25" s="705"/>
      <c r="BQ25" s="705"/>
      <c r="BR25" s="705"/>
      <c r="BS25" s="705"/>
    </row>
    <row r="26" spans="1:71" s="280" customFormat="1" ht="5.0999999999999996" customHeight="1">
      <c r="A26" s="279"/>
      <c r="B26" s="704"/>
      <c r="C26" s="705"/>
    </row>
    <row r="27" spans="1:71" s="55" customFormat="1" ht="12.6" thickBot="1">
      <c r="A27" s="51" t="s">
        <v>68</v>
      </c>
      <c r="B27" s="706">
        <v>432851</v>
      </c>
      <c r="C27" s="623">
        <v>442445.6</v>
      </c>
      <c r="D27" s="707"/>
      <c r="E27" s="707"/>
      <c r="F27" s="707"/>
      <c r="G27" s="707"/>
      <c r="H27" s="707"/>
      <c r="I27" s="707"/>
      <c r="J27" s="707"/>
      <c r="K27" s="707"/>
      <c r="L27" s="707"/>
      <c r="M27" s="707"/>
      <c r="N27" s="707"/>
      <c r="O27" s="707"/>
      <c r="P27" s="707"/>
      <c r="Q27" s="707"/>
      <c r="R27" s="707"/>
      <c r="S27" s="707"/>
      <c r="T27" s="707"/>
      <c r="U27" s="707"/>
      <c r="V27" s="707"/>
      <c r="W27" s="707"/>
      <c r="X27" s="707"/>
      <c r="Y27" s="707"/>
      <c r="Z27" s="707"/>
      <c r="AA27" s="707"/>
      <c r="AB27" s="707"/>
      <c r="AC27" s="707"/>
      <c r="AD27" s="707"/>
      <c r="AE27" s="707"/>
      <c r="AF27" s="707"/>
      <c r="AG27" s="707"/>
      <c r="AH27" s="707"/>
      <c r="AI27" s="707"/>
      <c r="AJ27" s="707"/>
      <c r="AK27" s="707"/>
      <c r="AL27" s="707"/>
      <c r="AM27" s="707"/>
      <c r="AN27" s="707"/>
      <c r="AO27" s="707"/>
      <c r="AP27" s="707"/>
      <c r="AQ27" s="707"/>
      <c r="AR27" s="707"/>
      <c r="AS27" s="707"/>
      <c r="AT27" s="707"/>
      <c r="AU27" s="707"/>
      <c r="AV27" s="707"/>
      <c r="AW27" s="707"/>
      <c r="AX27" s="707"/>
      <c r="AY27" s="707"/>
      <c r="AZ27" s="707"/>
      <c r="BA27" s="707"/>
      <c r="BB27" s="707"/>
      <c r="BC27" s="707"/>
      <c r="BD27" s="707"/>
      <c r="BE27" s="707"/>
      <c r="BF27" s="707"/>
      <c r="BG27" s="707"/>
      <c r="BH27" s="707"/>
      <c r="BI27" s="707"/>
      <c r="BJ27" s="707"/>
      <c r="BK27" s="707"/>
      <c r="BL27" s="707"/>
      <c r="BM27" s="707"/>
      <c r="BN27" s="707"/>
      <c r="BO27" s="707"/>
      <c r="BP27" s="707"/>
      <c r="BQ27" s="707"/>
      <c r="BR27" s="707"/>
      <c r="BS27" s="707"/>
    </row>
    <row r="28" spans="1:71" ht="12.75" customHeight="1" thickTop="1">
      <c r="A28" s="83"/>
      <c r="B28" s="464"/>
      <c r="C28" s="464"/>
    </row>
    <row r="29" spans="1:71" s="464" customFormat="1" ht="11.4">
      <c r="A29" s="259"/>
      <c r="B29" s="709"/>
      <c r="C29" s="709"/>
    </row>
    <row r="30" spans="1:71" s="464" customFormat="1" ht="13.2" customHeight="1">
      <c r="A30" s="63"/>
    </row>
    <row r="31" spans="1:71" s="464" customFormat="1" ht="10.199999999999999">
      <c r="A31" s="63"/>
    </row>
    <row r="32" spans="1:71" s="464" customFormat="1" ht="10.199999999999999">
      <c r="A32" s="63"/>
    </row>
    <row r="33" spans="1:1" s="464" customFormat="1" ht="10.199999999999999">
      <c r="A33" s="63"/>
    </row>
    <row r="34" spans="1:1" s="464" customFormat="1" ht="10.199999999999999">
      <c r="A34" s="63"/>
    </row>
    <row r="35" spans="1:1" s="464" customFormat="1" ht="10.199999999999999">
      <c r="A35" s="63"/>
    </row>
    <row r="36" spans="1:1" s="464" customFormat="1" ht="10.199999999999999">
      <c r="A36" s="63"/>
    </row>
    <row r="37" spans="1:1" s="464" customFormat="1" ht="10.199999999999999">
      <c r="A37" s="63"/>
    </row>
    <row r="38" spans="1:1" s="464" customFormat="1" ht="10.199999999999999">
      <c r="A38" s="63"/>
    </row>
    <row r="39" spans="1:1" s="464" customFormat="1" ht="10.199999999999999">
      <c r="A39" s="63"/>
    </row>
    <row r="40" spans="1:1" s="464" customFormat="1" ht="10.199999999999999">
      <c r="A40" s="63"/>
    </row>
    <row r="41" spans="1:1" s="464" customFormat="1" ht="10.199999999999999">
      <c r="A41" s="63"/>
    </row>
    <row r="42" spans="1:1" s="464" customFormat="1" ht="10.199999999999999">
      <c r="A42" s="63"/>
    </row>
    <row r="43" spans="1:1" s="464" customFormat="1" ht="10.199999999999999">
      <c r="A43" s="63"/>
    </row>
    <row r="44" spans="1:1" s="464" customFormat="1" ht="10.199999999999999">
      <c r="A44" s="63"/>
    </row>
    <row r="45" spans="1:1" s="464" customFormat="1" ht="10.199999999999999">
      <c r="A45" s="63"/>
    </row>
    <row r="46" spans="1:1" s="464" customFormat="1" ht="10.199999999999999">
      <c r="A46" s="63"/>
    </row>
    <row r="47" spans="1:1" s="464" customFormat="1" ht="10.199999999999999">
      <c r="A47" s="63"/>
    </row>
    <row r="48" spans="1:1" s="464" customFormat="1" ht="10.199999999999999">
      <c r="A48" s="63"/>
    </row>
    <row r="49" spans="1:1" s="464" customFormat="1" ht="10.199999999999999">
      <c r="A49" s="63"/>
    </row>
    <row r="50" spans="1:1" s="464" customFormat="1" ht="10.199999999999999">
      <c r="A50" s="63"/>
    </row>
    <row r="51" spans="1:1" s="464" customFormat="1" ht="10.199999999999999">
      <c r="A51" s="63"/>
    </row>
    <row r="52" spans="1:1" s="464" customFormat="1" ht="10.199999999999999">
      <c r="A52" s="63"/>
    </row>
    <row r="53" spans="1:1" s="464" customFormat="1" ht="10.199999999999999">
      <c r="A53" s="63"/>
    </row>
    <row r="54" spans="1:1" s="464" customFormat="1" ht="10.199999999999999">
      <c r="A54" s="63"/>
    </row>
    <row r="55" spans="1:1" s="464" customFormat="1" ht="10.199999999999999">
      <c r="A55" s="63"/>
    </row>
    <row r="56" spans="1:1" s="464" customFormat="1" ht="10.199999999999999">
      <c r="A56" s="63"/>
    </row>
    <row r="57" spans="1:1" s="464" customFormat="1" ht="10.199999999999999">
      <c r="A57" s="63"/>
    </row>
    <row r="58" spans="1:1" s="464" customFormat="1" ht="10.199999999999999">
      <c r="A58" s="63"/>
    </row>
    <row r="59" spans="1:1" s="464" customFormat="1" ht="10.199999999999999">
      <c r="A59" s="63"/>
    </row>
    <row r="60" spans="1:1" s="464" customFormat="1" ht="10.199999999999999">
      <c r="A60" s="63"/>
    </row>
    <row r="61" spans="1:1" s="464" customFormat="1" ht="10.199999999999999">
      <c r="A61" s="63"/>
    </row>
    <row r="62" spans="1:1" s="464" customFormat="1" ht="10.199999999999999">
      <c r="A62" s="63"/>
    </row>
    <row r="63" spans="1:1" s="464" customFormat="1" ht="10.199999999999999">
      <c r="A63" s="63"/>
    </row>
    <row r="64" spans="1:1" s="464" customFormat="1" ht="10.199999999999999">
      <c r="A64" s="63"/>
    </row>
    <row r="65" spans="1:1" s="464" customFormat="1" ht="10.199999999999999">
      <c r="A65" s="63"/>
    </row>
    <row r="66" spans="1:1" s="464" customFormat="1" ht="10.199999999999999">
      <c r="A66" s="63"/>
    </row>
    <row r="67" spans="1:1" s="464" customFormat="1" ht="10.199999999999999">
      <c r="A67" s="63"/>
    </row>
    <row r="68" spans="1:1" s="464" customFormat="1" ht="10.199999999999999">
      <c r="A68" s="63"/>
    </row>
    <row r="69" spans="1:1" s="464" customFormat="1" ht="10.199999999999999">
      <c r="A69" s="63"/>
    </row>
    <row r="70" spans="1:1" s="464" customFormat="1" ht="10.199999999999999">
      <c r="A70" s="63"/>
    </row>
    <row r="71" spans="1:1" s="464" customFormat="1" ht="10.199999999999999">
      <c r="A71" s="63"/>
    </row>
    <row r="72" spans="1:1" s="464" customFormat="1" ht="10.199999999999999">
      <c r="A72" s="63"/>
    </row>
    <row r="73" spans="1:1" s="464" customFormat="1" ht="10.199999999999999">
      <c r="A73" s="63"/>
    </row>
    <row r="74" spans="1:1" s="464" customFormat="1" ht="10.199999999999999">
      <c r="A74" s="63"/>
    </row>
    <row r="75" spans="1:1" s="464" customFormat="1" ht="10.199999999999999">
      <c r="A75" s="63"/>
    </row>
    <row r="76" spans="1:1" s="464" customFormat="1" ht="10.199999999999999">
      <c r="A76" s="63"/>
    </row>
    <row r="77" spans="1:1" s="464" customFormat="1" ht="10.199999999999999">
      <c r="A77" s="63"/>
    </row>
    <row r="78" spans="1:1" s="464" customFormat="1" ht="10.199999999999999">
      <c r="A78" s="63"/>
    </row>
    <row r="79" spans="1:1" s="464" customFormat="1" ht="10.199999999999999">
      <c r="A79" s="63"/>
    </row>
    <row r="80" spans="1:1" s="464" customFormat="1" ht="10.199999999999999">
      <c r="A80" s="63"/>
    </row>
    <row r="81" spans="1:1" s="464" customFormat="1" ht="10.199999999999999">
      <c r="A81" s="63"/>
    </row>
    <row r="82" spans="1:1" s="464" customFormat="1" ht="10.199999999999999">
      <c r="A82" s="63"/>
    </row>
    <row r="83" spans="1:1" s="464" customFormat="1" ht="10.199999999999999">
      <c r="A83" s="63"/>
    </row>
    <row r="84" spans="1:1" s="464" customFormat="1" ht="10.199999999999999">
      <c r="A84" s="63"/>
    </row>
    <row r="85" spans="1:1" s="464" customFormat="1" ht="10.199999999999999">
      <c r="A85" s="63"/>
    </row>
    <row r="86" spans="1:1" s="464" customFormat="1" ht="10.199999999999999">
      <c r="A86" s="63"/>
    </row>
    <row r="87" spans="1:1" s="464" customFormat="1" ht="10.199999999999999">
      <c r="A87" s="63"/>
    </row>
    <row r="88" spans="1:1" s="464" customFormat="1" ht="10.199999999999999">
      <c r="A88" s="63"/>
    </row>
    <row r="89" spans="1:1" s="464" customFormat="1" ht="10.199999999999999">
      <c r="A89" s="63"/>
    </row>
    <row r="90" spans="1:1" s="464" customFormat="1" ht="10.199999999999999">
      <c r="A90" s="63"/>
    </row>
    <row r="91" spans="1:1" s="464" customFormat="1" ht="10.199999999999999">
      <c r="A91" s="63"/>
    </row>
    <row r="92" spans="1:1" s="464" customFormat="1" ht="10.199999999999999">
      <c r="A92" s="63"/>
    </row>
  </sheetData>
  <hyperlinks>
    <hyperlink ref="C6" location="Index!A1" display="Index" xr:uid="{2C143011-6AAD-480A-BE7E-160251AD6568}"/>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1EE1-0E9A-4C01-B9EA-FD142233263C}">
  <sheetPr>
    <tabColor rgb="FFFF0000"/>
  </sheetPr>
  <dimension ref="A1:GO79"/>
  <sheetViews>
    <sheetView showGridLines="0" zoomScaleNormal="100" workbookViewId="0">
      <pane xSplit="1" ySplit="9" topLeftCell="B10" activePane="bottomRight" state="frozen"/>
      <selection activeCell="C6" sqref="C6"/>
      <selection pane="topRight" activeCell="C6" sqref="C6"/>
      <selection pane="bottomLeft" activeCell="C6" sqref="C6"/>
      <selection pane="bottomRight"/>
    </sheetView>
  </sheetViews>
  <sheetFormatPr defaultColWidth="11" defaultRowHeight="13.2" customHeight="1"/>
  <cols>
    <col min="1" max="1" width="43.33203125" style="63" customWidth="1"/>
    <col min="2" max="3" width="10" style="57" customWidth="1"/>
    <col min="4" max="16384" width="11" style="47"/>
  </cols>
  <sheetData>
    <row r="1" spans="1:197" s="25" customFormat="1" ht="15" customHeight="1">
      <c r="A1" s="18"/>
      <c r="B1" s="608"/>
      <c r="C1" s="608"/>
      <c r="D1" s="609"/>
      <c r="E1" s="609"/>
      <c r="F1" s="609"/>
      <c r="G1" s="609"/>
      <c r="H1" s="609"/>
      <c r="I1" s="609"/>
      <c r="J1" s="609"/>
      <c r="K1" s="609"/>
      <c r="L1" s="609"/>
      <c r="M1" s="609"/>
      <c r="N1" s="609"/>
      <c r="O1" s="609"/>
      <c r="P1" s="609"/>
      <c r="Q1" s="609"/>
      <c r="R1" s="609"/>
      <c r="S1" s="609"/>
      <c r="T1" s="609"/>
      <c r="U1" s="609"/>
      <c r="V1" s="609"/>
      <c r="W1" s="609"/>
      <c r="X1" s="21"/>
      <c r="Y1" s="609"/>
      <c r="Z1" s="21"/>
      <c r="AA1" s="609"/>
      <c r="AB1" s="21"/>
      <c r="AC1" s="609"/>
      <c r="AD1" s="21"/>
      <c r="AE1" s="609"/>
      <c r="AF1" s="21"/>
      <c r="AG1" s="609"/>
      <c r="AH1" s="21"/>
      <c r="AI1" s="609"/>
      <c r="AJ1" s="21"/>
      <c r="AK1" s="609"/>
      <c r="AL1" s="21"/>
      <c r="AM1" s="609"/>
      <c r="AN1" s="21"/>
      <c r="AO1" s="609"/>
      <c r="AP1" s="21"/>
      <c r="AQ1" s="609"/>
      <c r="AR1" s="21"/>
      <c r="AS1" s="609"/>
      <c r="AT1" s="21"/>
      <c r="AU1" s="609"/>
      <c r="AV1" s="21"/>
      <c r="AW1" s="609"/>
      <c r="AX1" s="21"/>
      <c r="AY1" s="609"/>
      <c r="AZ1" s="21"/>
      <c r="BA1" s="609"/>
      <c r="BB1" s="21"/>
      <c r="BC1" s="609"/>
      <c r="BD1" s="21"/>
      <c r="BE1" s="22"/>
      <c r="BF1" s="22"/>
      <c r="BG1" s="609"/>
      <c r="BH1" s="21"/>
      <c r="BI1" s="610"/>
      <c r="BJ1" s="610"/>
      <c r="BK1" s="610"/>
      <c r="BL1" s="610"/>
      <c r="BM1" s="610"/>
      <c r="BN1" s="21"/>
      <c r="BO1" s="610"/>
      <c r="BP1" s="21"/>
      <c r="BQ1" s="610"/>
      <c r="BR1" s="610"/>
      <c r="BS1" s="610"/>
      <c r="BT1" s="24"/>
      <c r="BU1" s="24"/>
      <c r="BV1" s="609"/>
      <c r="BW1" s="21"/>
      <c r="BX1" s="609"/>
      <c r="BY1" s="21"/>
      <c r="BZ1" s="609"/>
      <c r="CA1" s="21"/>
      <c r="CB1" s="609"/>
      <c r="CC1" s="21"/>
      <c r="CD1" s="609"/>
      <c r="CE1" s="21"/>
      <c r="CF1" s="609"/>
      <c r="CG1" s="21"/>
      <c r="CH1" s="609"/>
      <c r="CI1" s="21"/>
      <c r="CJ1" s="609"/>
      <c r="CK1" s="21"/>
      <c r="CL1" s="609"/>
      <c r="CM1" s="21"/>
      <c r="CN1" s="609"/>
      <c r="CO1" s="21"/>
      <c r="CP1" s="609"/>
      <c r="CQ1" s="21"/>
      <c r="CR1" s="609"/>
      <c r="CS1" s="21"/>
      <c r="CT1" s="609"/>
      <c r="CU1" s="21"/>
      <c r="CV1" s="609"/>
      <c r="CW1" s="21"/>
      <c r="CX1" s="609"/>
      <c r="CY1" s="21"/>
      <c r="CZ1" s="609"/>
      <c r="DA1" s="21"/>
      <c r="DB1" s="609"/>
      <c r="DC1" s="21"/>
      <c r="DD1" s="609"/>
      <c r="DE1" s="21"/>
      <c r="DF1" s="609"/>
      <c r="DG1" s="21"/>
      <c r="DH1" s="609"/>
      <c r="DI1" s="21"/>
      <c r="DJ1" s="22"/>
      <c r="DK1" s="22"/>
      <c r="DL1" s="609"/>
      <c r="DM1" s="21"/>
      <c r="DN1" s="610"/>
      <c r="DO1" s="610"/>
      <c r="DP1" s="610"/>
      <c r="DQ1" s="610"/>
      <c r="DR1" s="610"/>
      <c r="DS1" s="21"/>
      <c r="DT1" s="610"/>
      <c r="DU1" s="21"/>
      <c r="DV1" s="610"/>
      <c r="DW1" s="610"/>
      <c r="DX1" s="610"/>
      <c r="DY1" s="24"/>
      <c r="DZ1" s="24"/>
      <c r="EA1" s="609"/>
      <c r="EB1" s="21"/>
      <c r="EC1" s="609"/>
      <c r="ED1" s="21"/>
      <c r="EE1" s="609"/>
      <c r="EF1" s="21"/>
      <c r="EG1" s="609"/>
      <c r="EH1" s="21"/>
      <c r="EI1" s="609"/>
      <c r="EJ1" s="21"/>
      <c r="EK1" s="609"/>
      <c r="EL1" s="21"/>
      <c r="EM1" s="609"/>
      <c r="EN1" s="21"/>
      <c r="EO1" s="609"/>
      <c r="EP1" s="21"/>
      <c r="EQ1" s="609"/>
      <c r="ER1" s="21"/>
      <c r="ES1" s="609"/>
      <c r="ET1" s="21"/>
      <c r="EU1" s="609"/>
      <c r="EV1" s="21"/>
      <c r="EW1" s="609"/>
      <c r="EX1" s="21"/>
      <c r="EY1" s="609"/>
      <c r="EZ1" s="21"/>
      <c r="FA1" s="609"/>
      <c r="FB1" s="21"/>
      <c r="FC1" s="609"/>
      <c r="FD1" s="21"/>
      <c r="FE1" s="609"/>
      <c r="FF1" s="21"/>
      <c r="FG1" s="609"/>
      <c r="FH1" s="21"/>
      <c r="FI1" s="609"/>
      <c r="FJ1" s="21"/>
      <c r="FK1" s="609"/>
      <c r="FL1" s="21"/>
      <c r="FM1" s="609"/>
      <c r="FN1" s="21"/>
      <c r="FO1" s="22"/>
      <c r="FP1" s="22"/>
      <c r="FQ1" s="609"/>
      <c r="FR1" s="21"/>
      <c r="FS1" s="610"/>
      <c r="FT1" s="610"/>
      <c r="FU1" s="610"/>
      <c r="FV1" s="610"/>
      <c r="FW1" s="610"/>
      <c r="FX1" s="21"/>
      <c r="FY1" s="610"/>
      <c r="FZ1" s="21"/>
      <c r="GA1" s="610"/>
      <c r="GB1" s="610"/>
      <c r="GC1" s="610"/>
      <c r="GD1" s="24"/>
      <c r="GE1" s="24"/>
      <c r="GF1" s="609"/>
      <c r="GG1" s="21"/>
      <c r="GH1" s="609"/>
      <c r="GI1" s="21"/>
      <c r="GJ1" s="609"/>
      <c r="GK1" s="21"/>
      <c r="GL1" s="609"/>
      <c r="GM1" s="21"/>
      <c r="GN1" s="609"/>
      <c r="GO1" s="21"/>
    </row>
    <row r="2" spans="1:197" s="25" customFormat="1" ht="15" customHeight="1">
      <c r="A2" s="18"/>
      <c r="B2" s="608"/>
      <c r="C2" s="608"/>
      <c r="D2" s="609"/>
      <c r="E2" s="609"/>
      <c r="F2" s="609"/>
      <c r="G2" s="609"/>
      <c r="H2" s="609"/>
      <c r="I2" s="609"/>
      <c r="J2" s="609"/>
      <c r="K2" s="609"/>
      <c r="L2" s="609"/>
      <c r="M2" s="609"/>
      <c r="N2" s="609"/>
      <c r="O2" s="609"/>
      <c r="P2" s="609"/>
      <c r="Q2" s="609"/>
      <c r="R2" s="609"/>
      <c r="S2" s="609"/>
      <c r="T2" s="609"/>
      <c r="U2" s="609"/>
      <c r="V2" s="609"/>
      <c r="W2" s="609"/>
      <c r="X2" s="21"/>
      <c r="Y2" s="609"/>
      <c r="Z2" s="21"/>
      <c r="AA2" s="609"/>
      <c r="AB2" s="21"/>
      <c r="AC2" s="609"/>
      <c r="AD2" s="21"/>
      <c r="AE2" s="609"/>
      <c r="AF2" s="21"/>
      <c r="AG2" s="609"/>
      <c r="AH2" s="21"/>
      <c r="AI2" s="609"/>
      <c r="AJ2" s="21"/>
      <c r="AK2" s="609"/>
      <c r="AL2" s="21"/>
      <c r="AM2" s="609"/>
      <c r="AN2" s="21"/>
      <c r="AO2" s="609"/>
      <c r="AP2" s="21"/>
      <c r="AQ2" s="609"/>
      <c r="AR2" s="21"/>
      <c r="AS2" s="609"/>
      <c r="AT2" s="21"/>
      <c r="AU2" s="609"/>
      <c r="AV2" s="21"/>
      <c r="AW2" s="609"/>
      <c r="AX2" s="21"/>
      <c r="AY2" s="609"/>
      <c r="AZ2" s="21"/>
      <c r="BA2" s="609"/>
      <c r="BB2" s="21"/>
      <c r="BC2" s="609"/>
      <c r="BD2" s="21"/>
      <c r="BE2" s="22"/>
      <c r="BF2" s="22"/>
      <c r="BG2" s="609"/>
      <c r="BH2" s="21"/>
      <c r="BI2" s="610"/>
      <c r="BJ2" s="610"/>
      <c r="BK2" s="610"/>
      <c r="BL2" s="610"/>
      <c r="BM2" s="610"/>
      <c r="BN2" s="21"/>
      <c r="BO2" s="610"/>
      <c r="BP2" s="21"/>
      <c r="BQ2" s="610"/>
      <c r="BR2" s="610"/>
      <c r="BS2" s="610"/>
      <c r="BT2" s="24"/>
      <c r="BU2" s="24"/>
      <c r="BV2" s="609"/>
      <c r="BW2" s="21"/>
      <c r="BX2" s="609"/>
      <c r="BY2" s="21"/>
      <c r="BZ2" s="609"/>
      <c r="CA2" s="21"/>
      <c r="CB2" s="609"/>
      <c r="CC2" s="21"/>
      <c r="CD2" s="609"/>
      <c r="CE2" s="21"/>
      <c r="CF2" s="609"/>
      <c r="CG2" s="21"/>
      <c r="CH2" s="609"/>
      <c r="CI2" s="21"/>
      <c r="CJ2" s="609"/>
      <c r="CK2" s="21"/>
      <c r="CL2" s="609"/>
      <c r="CM2" s="21"/>
      <c r="CN2" s="609"/>
      <c r="CO2" s="21"/>
      <c r="CP2" s="609"/>
      <c r="CQ2" s="21"/>
      <c r="CR2" s="609"/>
      <c r="CS2" s="21"/>
      <c r="CT2" s="609"/>
      <c r="CU2" s="21"/>
      <c r="CV2" s="609"/>
      <c r="CW2" s="21"/>
      <c r="CX2" s="609"/>
      <c r="CY2" s="21"/>
      <c r="CZ2" s="609"/>
      <c r="DA2" s="21"/>
      <c r="DB2" s="609"/>
      <c r="DC2" s="21"/>
      <c r="DD2" s="609"/>
      <c r="DE2" s="21"/>
      <c r="DF2" s="609"/>
      <c r="DG2" s="21"/>
      <c r="DH2" s="609"/>
      <c r="DI2" s="21"/>
      <c r="DJ2" s="22"/>
      <c r="DK2" s="22"/>
      <c r="DL2" s="609"/>
      <c r="DM2" s="21"/>
      <c r="DN2" s="610"/>
      <c r="DO2" s="610"/>
      <c r="DP2" s="610"/>
      <c r="DQ2" s="610"/>
      <c r="DR2" s="610"/>
      <c r="DS2" s="21"/>
      <c r="DT2" s="610"/>
      <c r="DU2" s="21"/>
      <c r="DV2" s="610"/>
      <c r="DW2" s="610"/>
      <c r="DX2" s="610"/>
      <c r="DY2" s="24"/>
      <c r="DZ2" s="24"/>
      <c r="EA2" s="609"/>
      <c r="EB2" s="21"/>
      <c r="EC2" s="609"/>
      <c r="ED2" s="21"/>
      <c r="EE2" s="609"/>
      <c r="EF2" s="21"/>
      <c r="EG2" s="609"/>
      <c r="EH2" s="21"/>
      <c r="EI2" s="609"/>
      <c r="EJ2" s="21"/>
      <c r="EK2" s="609"/>
      <c r="EL2" s="21"/>
      <c r="EM2" s="609"/>
      <c r="EN2" s="21"/>
      <c r="EO2" s="609"/>
      <c r="EP2" s="21"/>
      <c r="EQ2" s="609"/>
      <c r="ER2" s="21"/>
      <c r="ES2" s="609"/>
      <c r="ET2" s="21"/>
      <c r="EU2" s="609"/>
      <c r="EV2" s="21"/>
      <c r="EW2" s="609"/>
      <c r="EX2" s="21"/>
      <c r="EY2" s="609"/>
      <c r="EZ2" s="21"/>
      <c r="FA2" s="609"/>
      <c r="FB2" s="21"/>
      <c r="FC2" s="609"/>
      <c r="FD2" s="21"/>
      <c r="FE2" s="609"/>
      <c r="FF2" s="21"/>
      <c r="FG2" s="609"/>
      <c r="FH2" s="21"/>
      <c r="FI2" s="609"/>
      <c r="FJ2" s="21"/>
      <c r="FK2" s="609"/>
      <c r="FL2" s="21"/>
      <c r="FM2" s="609"/>
      <c r="FN2" s="21"/>
      <c r="FO2" s="22"/>
      <c r="FP2" s="22"/>
      <c r="FQ2" s="609"/>
      <c r="FR2" s="21"/>
      <c r="FS2" s="610"/>
      <c r="FT2" s="610"/>
      <c r="FU2" s="610"/>
      <c r="FV2" s="610"/>
      <c r="FW2" s="610"/>
      <c r="FX2" s="21"/>
      <c r="FY2" s="610"/>
      <c r="FZ2" s="21"/>
      <c r="GA2" s="610"/>
      <c r="GB2" s="610"/>
      <c r="GC2" s="610"/>
      <c r="GD2" s="24"/>
      <c r="GE2" s="24"/>
      <c r="GF2" s="609"/>
      <c r="GG2" s="21"/>
      <c r="GH2" s="609"/>
      <c r="GI2" s="21"/>
      <c r="GJ2" s="609"/>
      <c r="GK2" s="21"/>
      <c r="GL2" s="609"/>
      <c r="GM2" s="21"/>
      <c r="GN2" s="609"/>
      <c r="GO2" s="21"/>
    </row>
    <row r="3" spans="1:197" s="25" customFormat="1" ht="15" customHeight="1">
      <c r="A3" s="18"/>
      <c r="B3" s="608"/>
      <c r="C3" s="608"/>
      <c r="D3" s="609"/>
      <c r="E3" s="609"/>
      <c r="F3" s="609"/>
      <c r="G3" s="609"/>
      <c r="H3" s="609"/>
      <c r="I3" s="609"/>
      <c r="J3" s="609"/>
      <c r="K3" s="609"/>
      <c r="L3" s="609"/>
      <c r="M3" s="609"/>
      <c r="N3" s="609"/>
      <c r="O3" s="609"/>
      <c r="P3" s="609"/>
      <c r="Q3" s="609"/>
      <c r="R3" s="609"/>
      <c r="S3" s="609"/>
      <c r="T3" s="609"/>
      <c r="U3" s="609"/>
      <c r="V3" s="609"/>
      <c r="W3" s="609"/>
      <c r="X3" s="21"/>
      <c r="Y3" s="609"/>
      <c r="Z3" s="21"/>
      <c r="AA3" s="609"/>
      <c r="AB3" s="21"/>
      <c r="AC3" s="609"/>
      <c r="AD3" s="21"/>
      <c r="AE3" s="609"/>
      <c r="AF3" s="21"/>
      <c r="AG3" s="609"/>
      <c r="AH3" s="21"/>
      <c r="AI3" s="609"/>
      <c r="AJ3" s="21"/>
      <c r="AK3" s="609"/>
      <c r="AL3" s="21"/>
      <c r="AM3" s="609"/>
      <c r="AN3" s="21"/>
      <c r="AO3" s="609"/>
      <c r="AP3" s="21"/>
      <c r="AQ3" s="609"/>
      <c r="AR3" s="21"/>
      <c r="AS3" s="609"/>
      <c r="AT3" s="21"/>
      <c r="AU3" s="609"/>
      <c r="AV3" s="21"/>
      <c r="AW3" s="609"/>
      <c r="AX3" s="21"/>
      <c r="AY3" s="609"/>
      <c r="AZ3" s="21"/>
      <c r="BA3" s="609"/>
      <c r="BB3" s="21"/>
      <c r="BC3" s="609"/>
      <c r="BD3" s="21"/>
      <c r="BE3" s="22"/>
      <c r="BF3" s="22"/>
      <c r="BG3" s="609"/>
      <c r="BH3" s="21"/>
      <c r="BI3" s="610"/>
      <c r="BJ3" s="610"/>
      <c r="BK3" s="610"/>
      <c r="BL3" s="610"/>
      <c r="BM3" s="610"/>
      <c r="BN3" s="21"/>
      <c r="BO3" s="610"/>
      <c r="BP3" s="21"/>
      <c r="BQ3" s="610"/>
      <c r="BR3" s="610"/>
      <c r="BS3" s="610"/>
      <c r="BT3" s="24"/>
      <c r="BU3" s="24"/>
      <c r="BV3" s="609"/>
      <c r="BW3" s="21"/>
      <c r="BX3" s="609"/>
      <c r="BY3" s="21"/>
      <c r="BZ3" s="609"/>
      <c r="CA3" s="21"/>
      <c r="CB3" s="609"/>
      <c r="CC3" s="21"/>
      <c r="CD3" s="609"/>
      <c r="CE3" s="21"/>
      <c r="CF3" s="609"/>
      <c r="CG3" s="21"/>
      <c r="CH3" s="609"/>
      <c r="CI3" s="21"/>
      <c r="CJ3" s="609"/>
      <c r="CK3" s="21"/>
      <c r="CL3" s="609"/>
      <c r="CM3" s="21"/>
      <c r="CN3" s="609"/>
      <c r="CO3" s="21"/>
      <c r="CP3" s="609"/>
      <c r="CQ3" s="21"/>
      <c r="CR3" s="609"/>
      <c r="CS3" s="21"/>
      <c r="CT3" s="609"/>
      <c r="CU3" s="21"/>
      <c r="CV3" s="609"/>
      <c r="CW3" s="21"/>
      <c r="CX3" s="609"/>
      <c r="CY3" s="21"/>
      <c r="CZ3" s="609"/>
      <c r="DA3" s="21"/>
      <c r="DB3" s="609"/>
      <c r="DC3" s="21"/>
      <c r="DD3" s="609"/>
      <c r="DE3" s="21"/>
      <c r="DF3" s="609"/>
      <c r="DG3" s="21"/>
      <c r="DH3" s="609"/>
      <c r="DI3" s="21"/>
      <c r="DJ3" s="22"/>
      <c r="DK3" s="22"/>
      <c r="DL3" s="609"/>
      <c r="DM3" s="21"/>
      <c r="DN3" s="610"/>
      <c r="DO3" s="610"/>
      <c r="DP3" s="610"/>
      <c r="DQ3" s="610"/>
      <c r="DR3" s="610"/>
      <c r="DS3" s="21"/>
      <c r="DT3" s="610"/>
      <c r="DU3" s="21"/>
      <c r="DV3" s="610"/>
      <c r="DW3" s="610"/>
      <c r="DX3" s="610"/>
      <c r="DY3" s="24"/>
      <c r="DZ3" s="24"/>
      <c r="EA3" s="609"/>
      <c r="EB3" s="21"/>
      <c r="EC3" s="609"/>
      <c r="ED3" s="21"/>
      <c r="EE3" s="609"/>
      <c r="EF3" s="21"/>
      <c r="EG3" s="609"/>
      <c r="EH3" s="21"/>
      <c r="EI3" s="609"/>
      <c r="EJ3" s="21"/>
      <c r="EK3" s="609"/>
      <c r="EL3" s="21"/>
      <c r="EM3" s="609"/>
      <c r="EN3" s="21"/>
      <c r="EO3" s="609"/>
      <c r="EP3" s="21"/>
      <c r="EQ3" s="609"/>
      <c r="ER3" s="21"/>
      <c r="ES3" s="609"/>
      <c r="ET3" s="21"/>
      <c r="EU3" s="609"/>
      <c r="EV3" s="21"/>
      <c r="EW3" s="609"/>
      <c r="EX3" s="21"/>
      <c r="EY3" s="609"/>
      <c r="EZ3" s="21"/>
      <c r="FA3" s="609"/>
      <c r="FB3" s="21"/>
      <c r="FC3" s="609"/>
      <c r="FD3" s="21"/>
      <c r="FE3" s="609"/>
      <c r="FF3" s="21"/>
      <c r="FG3" s="609"/>
      <c r="FH3" s="21"/>
      <c r="FI3" s="609"/>
      <c r="FJ3" s="21"/>
      <c r="FK3" s="609"/>
      <c r="FL3" s="21"/>
      <c r="FM3" s="609"/>
      <c r="FN3" s="21"/>
      <c r="FO3" s="22"/>
      <c r="FP3" s="22"/>
      <c r="FQ3" s="609"/>
      <c r="FR3" s="21"/>
      <c r="FS3" s="610"/>
      <c r="FT3" s="610"/>
      <c r="FU3" s="610"/>
      <c r="FV3" s="610"/>
      <c r="FW3" s="610"/>
      <c r="FX3" s="21"/>
      <c r="FY3" s="610"/>
      <c r="FZ3" s="21"/>
      <c r="GA3" s="610"/>
      <c r="GB3" s="610"/>
      <c r="GC3" s="610"/>
      <c r="GD3" s="24"/>
      <c r="GE3" s="24"/>
      <c r="GF3" s="609"/>
      <c r="GG3" s="21"/>
      <c r="GH3" s="609"/>
      <c r="GI3" s="21"/>
      <c r="GJ3" s="609"/>
      <c r="GK3" s="21"/>
      <c r="GL3" s="609"/>
      <c r="GM3" s="21"/>
      <c r="GN3" s="609"/>
      <c r="GO3" s="21"/>
    </row>
    <row r="4" spans="1:197" s="25" customFormat="1" ht="15" customHeight="1">
      <c r="A4" s="26"/>
      <c r="B4" s="611"/>
      <c r="C4" s="611"/>
      <c r="D4" s="710"/>
      <c r="E4" s="710"/>
      <c r="F4" s="710"/>
      <c r="G4" s="710"/>
      <c r="H4" s="710"/>
      <c r="I4" s="710"/>
      <c r="J4" s="710"/>
      <c r="K4" s="710"/>
      <c r="L4" s="710"/>
      <c r="P4" s="323"/>
      <c r="Q4" s="323"/>
      <c r="R4" s="323"/>
      <c r="S4" s="323"/>
      <c r="T4" s="323"/>
      <c r="U4" s="323"/>
      <c r="V4" s="323"/>
      <c r="W4" s="323"/>
    </row>
    <row r="5" spans="1:197" s="79" customFormat="1" ht="30" customHeight="1" thickBot="1">
      <c r="A5" s="67" t="s">
        <v>843</v>
      </c>
      <c r="B5" s="91"/>
      <c r="C5" s="91"/>
      <c r="G5" s="94"/>
      <c r="I5" s="95"/>
      <c r="L5" s="96"/>
      <c r="M5" s="92"/>
      <c r="N5" s="92"/>
      <c r="O5" s="92"/>
      <c r="P5" s="97"/>
      <c r="Q5" s="92"/>
      <c r="R5" s="92"/>
      <c r="S5" s="92"/>
      <c r="T5" s="36"/>
    </row>
    <row r="6" spans="1:197" s="79" customFormat="1" ht="15" customHeight="1" thickTop="1">
      <c r="A6" s="470"/>
      <c r="B6" s="31"/>
      <c r="C6" s="31" t="s">
        <v>59</v>
      </c>
    </row>
    <row r="7" spans="1:197" s="36" customFormat="1" ht="15" customHeight="1">
      <c r="A7" s="34"/>
      <c r="B7" s="651" t="s">
        <v>60</v>
      </c>
      <c r="C7" s="743" t="s">
        <v>61</v>
      </c>
    </row>
    <row r="8" spans="1:197" s="25" customFormat="1" ht="10.199999999999999" customHeight="1">
      <c r="A8" s="37"/>
      <c r="B8" s="38"/>
      <c r="C8" s="38"/>
      <c r="D8" s="101"/>
      <c r="E8" s="101"/>
      <c r="F8" s="101"/>
      <c r="G8" s="101"/>
      <c r="H8" s="101"/>
      <c r="I8" s="101"/>
    </row>
    <row r="9" spans="1:197" s="41" customFormat="1" ht="5.0999999999999996" customHeight="1">
      <c r="A9" s="39"/>
      <c r="B9" s="40"/>
      <c r="C9" s="40"/>
    </row>
    <row r="10" spans="1:197" s="280" customFormat="1" ht="15" customHeight="1">
      <c r="A10" s="26" t="s">
        <v>68</v>
      </c>
      <c r="B10" s="691">
        <v>422866</v>
      </c>
      <c r="C10" s="692">
        <v>430863</v>
      </c>
    </row>
    <row r="11" spans="1:197" s="55" customFormat="1" ht="15" customHeight="1">
      <c r="A11" s="338" t="s">
        <v>69</v>
      </c>
      <c r="B11" s="701">
        <v>319542</v>
      </c>
      <c r="C11" s="702">
        <v>321908</v>
      </c>
      <c r="D11" s="703"/>
      <c r="E11" s="703"/>
      <c r="F11" s="703"/>
      <c r="G11" s="703"/>
      <c r="H11" s="703"/>
      <c r="I11" s="703"/>
      <c r="J11" s="703"/>
      <c r="K11" s="703"/>
      <c r="L11" s="703"/>
      <c r="M11" s="703"/>
      <c r="N11" s="703"/>
      <c r="O11" s="703"/>
      <c r="P11" s="703"/>
      <c r="Q11" s="703"/>
      <c r="R11" s="703"/>
      <c r="S11" s="703"/>
      <c r="T11" s="703"/>
      <c r="U11" s="703"/>
      <c r="V11" s="703"/>
      <c r="W11" s="703"/>
      <c r="X11" s="703"/>
      <c r="Y11" s="703"/>
      <c r="Z11" s="703"/>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row>
    <row r="12" spans="1:197" s="280" customFormat="1" ht="5.0999999999999996" customHeight="1">
      <c r="A12" s="279"/>
      <c r="B12" s="704"/>
      <c r="C12" s="705"/>
    </row>
    <row r="13" spans="1:197" s="55" customFormat="1" ht="15" customHeight="1" thickBot="1">
      <c r="A13" s="87" t="s">
        <v>844</v>
      </c>
      <c r="B13" s="623">
        <v>742407</v>
      </c>
      <c r="C13" s="623">
        <v>752771</v>
      </c>
      <c r="D13" s="707"/>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7"/>
      <c r="BP13" s="707"/>
      <c r="BQ13" s="707"/>
      <c r="BR13" s="707"/>
      <c r="BS13" s="707"/>
    </row>
    <row r="14" spans="1:197" s="280" customFormat="1" ht="5.0999999999999996" customHeight="1" thickTop="1">
      <c r="A14" s="279"/>
      <c r="B14" s="704"/>
      <c r="C14" s="705"/>
    </row>
    <row r="15" spans="1:197" s="57" customFormat="1" ht="15" customHeight="1">
      <c r="A15" s="48" t="s">
        <v>25</v>
      </c>
      <c r="B15" s="704">
        <v>92283</v>
      </c>
      <c r="C15" s="708">
        <v>90666</v>
      </c>
    </row>
    <row r="16" spans="1:197" s="166" customFormat="1" ht="15" customHeight="1">
      <c r="A16" s="48" t="s">
        <v>845</v>
      </c>
      <c r="B16" s="704">
        <v>53381</v>
      </c>
      <c r="C16" s="708">
        <v>56359</v>
      </c>
      <c r="D16" s="705"/>
      <c r="E16" s="705"/>
      <c r="F16" s="705"/>
      <c r="G16" s="705"/>
      <c r="H16" s="705"/>
      <c r="I16" s="705"/>
      <c r="J16" s="705"/>
      <c r="K16" s="705"/>
      <c r="L16" s="705"/>
      <c r="M16" s="705"/>
      <c r="N16" s="705"/>
      <c r="O16" s="705"/>
      <c r="P16" s="705"/>
      <c r="Q16" s="705"/>
      <c r="R16" s="705"/>
      <c r="S16" s="705"/>
      <c r="T16" s="705"/>
      <c r="U16" s="705"/>
      <c r="V16" s="705"/>
      <c r="W16" s="705"/>
      <c r="X16" s="705"/>
      <c r="Y16" s="705"/>
      <c r="Z16" s="705"/>
      <c r="AA16" s="705"/>
      <c r="AB16" s="705"/>
      <c r="AC16" s="705"/>
      <c r="AD16" s="705"/>
      <c r="AE16" s="705"/>
      <c r="AF16" s="705"/>
      <c r="AG16" s="705"/>
      <c r="AH16" s="705"/>
      <c r="AI16" s="705"/>
      <c r="AJ16" s="705"/>
      <c r="AK16" s="705"/>
      <c r="AL16" s="705"/>
      <c r="AM16" s="705"/>
      <c r="AN16" s="705"/>
      <c r="AO16" s="705"/>
      <c r="AP16" s="705"/>
      <c r="AQ16" s="705"/>
      <c r="AR16" s="705"/>
      <c r="AS16" s="705"/>
      <c r="AT16" s="705"/>
      <c r="AU16" s="705"/>
      <c r="AV16" s="705"/>
      <c r="AW16" s="705"/>
      <c r="AX16" s="705"/>
      <c r="AY16" s="705"/>
      <c r="AZ16" s="705"/>
      <c r="BA16" s="705"/>
      <c r="BB16" s="705"/>
      <c r="BC16" s="705"/>
      <c r="BD16" s="705"/>
      <c r="BE16" s="705"/>
      <c r="BF16" s="705"/>
      <c r="BG16" s="705"/>
      <c r="BH16" s="705"/>
      <c r="BI16" s="705"/>
      <c r="BJ16" s="705"/>
      <c r="BK16" s="705"/>
      <c r="BL16" s="705"/>
      <c r="BM16" s="705"/>
      <c r="BN16" s="705"/>
      <c r="BO16" s="705"/>
      <c r="BP16" s="705"/>
      <c r="BQ16" s="705"/>
      <c r="BR16" s="705"/>
      <c r="BS16" s="705"/>
    </row>
    <row r="17" spans="1:71" s="166" customFormat="1" ht="15" customHeight="1">
      <c r="A17" s="48" t="s">
        <v>688</v>
      </c>
      <c r="B17" s="704">
        <v>117052</v>
      </c>
      <c r="C17" s="708">
        <v>118630</v>
      </c>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5"/>
      <c r="AW17" s="705"/>
      <c r="AX17" s="705"/>
      <c r="AY17" s="705"/>
      <c r="AZ17" s="705"/>
      <c r="BA17" s="705"/>
      <c r="BB17" s="705"/>
      <c r="BC17" s="705"/>
      <c r="BD17" s="705"/>
      <c r="BE17" s="705"/>
      <c r="BF17" s="705"/>
      <c r="BG17" s="705"/>
      <c r="BH17" s="705"/>
      <c r="BI17" s="705"/>
      <c r="BJ17" s="705"/>
      <c r="BK17" s="705"/>
      <c r="BL17" s="705"/>
      <c r="BM17" s="705"/>
      <c r="BN17" s="705"/>
      <c r="BO17" s="705"/>
      <c r="BP17" s="705"/>
      <c r="BQ17" s="705"/>
      <c r="BR17" s="705"/>
      <c r="BS17" s="705"/>
    </row>
    <row r="18" spans="1:71" s="280" customFormat="1" ht="5.0999999999999996" customHeight="1">
      <c r="A18" s="279"/>
      <c r="B18" s="704"/>
      <c r="C18" s="705"/>
    </row>
    <row r="19" spans="1:71" s="55" customFormat="1" ht="15" customHeight="1" thickBot="1">
      <c r="A19" s="87" t="s">
        <v>846</v>
      </c>
      <c r="B19" s="623">
        <v>1005122</v>
      </c>
      <c r="C19" s="623">
        <v>1018426</v>
      </c>
      <c r="D19" s="707"/>
      <c r="E19" s="707"/>
      <c r="F19" s="707"/>
      <c r="G19" s="707"/>
      <c r="H19" s="707"/>
      <c r="I19" s="707"/>
      <c r="J19" s="707"/>
      <c r="K19" s="707"/>
      <c r="L19" s="707"/>
      <c r="M19" s="707"/>
      <c r="N19" s="707"/>
      <c r="O19" s="707"/>
      <c r="P19" s="707"/>
      <c r="Q19" s="707"/>
      <c r="R19" s="707"/>
      <c r="S19" s="707"/>
      <c r="T19" s="707"/>
      <c r="U19" s="707"/>
      <c r="V19" s="707"/>
      <c r="W19" s="707"/>
      <c r="X19" s="707"/>
      <c r="Y19" s="707"/>
      <c r="Z19" s="707"/>
      <c r="AA19" s="707"/>
      <c r="AB19" s="707"/>
      <c r="AC19" s="707"/>
      <c r="AD19" s="707"/>
      <c r="AE19" s="707"/>
      <c r="AF19" s="707"/>
      <c r="AG19" s="707"/>
      <c r="AH19" s="707"/>
      <c r="AI19" s="707"/>
      <c r="AJ19" s="707"/>
      <c r="AK19" s="707"/>
      <c r="AL19" s="707"/>
      <c r="AM19" s="707"/>
      <c r="AN19" s="707"/>
      <c r="AO19" s="707"/>
      <c r="AP19" s="707"/>
      <c r="AQ19" s="707"/>
      <c r="AR19" s="707"/>
      <c r="AS19" s="707"/>
      <c r="AT19" s="707"/>
      <c r="AU19" s="707"/>
      <c r="AV19" s="707"/>
      <c r="AW19" s="707"/>
      <c r="AX19" s="707"/>
      <c r="AY19" s="707"/>
      <c r="AZ19" s="707"/>
      <c r="BA19" s="707"/>
      <c r="BB19" s="707"/>
      <c r="BC19" s="707"/>
      <c r="BD19" s="707"/>
      <c r="BE19" s="707"/>
      <c r="BF19" s="707"/>
      <c r="BG19" s="707"/>
      <c r="BH19" s="707"/>
      <c r="BI19" s="707"/>
      <c r="BJ19" s="707"/>
      <c r="BK19" s="707"/>
      <c r="BL19" s="707"/>
      <c r="BM19" s="707"/>
      <c r="BN19" s="707"/>
      <c r="BO19" s="707"/>
      <c r="BP19" s="707"/>
      <c r="BQ19" s="707"/>
      <c r="BR19" s="707"/>
      <c r="BS19" s="707"/>
    </row>
    <row r="20" spans="1:71" s="41" customFormat="1" ht="5.0999999999999996" customHeight="1" thickTop="1">
      <c r="A20" s="39"/>
      <c r="B20" s="40"/>
      <c r="C20" s="316"/>
    </row>
    <row r="21" spans="1:71" s="280" customFormat="1" ht="15" customHeight="1">
      <c r="A21" s="26" t="s">
        <v>68</v>
      </c>
      <c r="B21" s="691">
        <v>432851</v>
      </c>
      <c r="C21" s="692">
        <v>442446</v>
      </c>
    </row>
    <row r="22" spans="1:71" s="55" customFormat="1" ht="15" customHeight="1">
      <c r="A22" s="338" t="s">
        <v>69</v>
      </c>
      <c r="B22" s="701">
        <v>572272</v>
      </c>
      <c r="C22" s="702">
        <v>575981</v>
      </c>
      <c r="D22" s="703"/>
      <c r="E22" s="703"/>
      <c r="F22" s="703"/>
      <c r="G22" s="703"/>
      <c r="H22" s="703"/>
      <c r="I22" s="703"/>
      <c r="J22" s="703"/>
      <c r="K22" s="703"/>
      <c r="L22" s="703"/>
      <c r="M22" s="703"/>
      <c r="N22" s="703"/>
      <c r="O22" s="703"/>
      <c r="P22" s="703"/>
      <c r="Q22" s="703"/>
      <c r="R22" s="703"/>
      <c r="S22" s="703"/>
      <c r="T22" s="703"/>
      <c r="U22" s="703"/>
      <c r="V22" s="703"/>
      <c r="W22" s="703"/>
      <c r="X22" s="703"/>
      <c r="Y22" s="703"/>
      <c r="Z22" s="703"/>
      <c r="AA22" s="703"/>
      <c r="AB22" s="703"/>
      <c r="AC22" s="703"/>
      <c r="AD22" s="703"/>
      <c r="AE22" s="703"/>
      <c r="AF22" s="703"/>
      <c r="AG22" s="703"/>
      <c r="AH22" s="703"/>
      <c r="AI22" s="703"/>
      <c r="AJ22" s="703"/>
      <c r="AK22" s="703"/>
      <c r="AL22" s="703"/>
      <c r="AM22" s="703"/>
      <c r="AN22" s="703"/>
      <c r="AO22" s="703"/>
      <c r="AP22" s="703"/>
      <c r="AQ22" s="703"/>
      <c r="AR22" s="703"/>
      <c r="AS22" s="703"/>
      <c r="AT22" s="703"/>
      <c r="AU22" s="703"/>
      <c r="AV22" s="703"/>
      <c r="AW22" s="703"/>
      <c r="AX22" s="703"/>
      <c r="AY22" s="703"/>
      <c r="AZ22" s="703"/>
      <c r="BA22" s="703"/>
      <c r="BB22" s="703"/>
      <c r="BC22" s="703"/>
      <c r="BD22" s="703"/>
      <c r="BE22" s="703"/>
      <c r="BF22" s="703"/>
      <c r="BG22" s="703"/>
      <c r="BH22" s="703"/>
      <c r="BI22" s="703"/>
      <c r="BJ22" s="703"/>
      <c r="BK22" s="703"/>
      <c r="BL22" s="703"/>
      <c r="BM22" s="703"/>
      <c r="BN22" s="703"/>
      <c r="BO22" s="703"/>
      <c r="BP22" s="703"/>
      <c r="BQ22" s="703"/>
      <c r="BR22" s="703"/>
      <c r="BS22" s="703"/>
    </row>
    <row r="23" spans="1:71" s="166" customFormat="1" ht="15" customHeight="1">
      <c r="A23" s="48" t="s">
        <v>665</v>
      </c>
      <c r="B23" s="704">
        <v>349817</v>
      </c>
      <c r="C23" s="708">
        <v>345519</v>
      </c>
      <c r="D23" s="705"/>
      <c r="E23" s="705"/>
      <c r="F23" s="705"/>
      <c r="G23" s="705"/>
      <c r="H23" s="705"/>
      <c r="I23" s="705"/>
      <c r="J23" s="705"/>
      <c r="K23" s="705"/>
      <c r="L23" s="705"/>
      <c r="M23" s="705"/>
      <c r="N23" s="705"/>
      <c r="O23" s="705"/>
      <c r="P23" s="705"/>
      <c r="Q23" s="705"/>
      <c r="R23" s="705"/>
      <c r="S23" s="705"/>
      <c r="T23" s="705"/>
      <c r="U23" s="705"/>
      <c r="V23" s="705"/>
      <c r="W23" s="705"/>
      <c r="X23" s="705"/>
      <c r="Y23" s="705"/>
      <c r="Z23" s="705"/>
      <c r="AA23" s="705"/>
      <c r="AB23" s="705"/>
      <c r="AC23" s="705"/>
      <c r="AD23" s="705"/>
      <c r="AE23" s="705"/>
      <c r="AF23" s="705"/>
      <c r="AG23" s="705"/>
      <c r="AH23" s="705"/>
      <c r="AI23" s="705"/>
      <c r="AJ23" s="705"/>
      <c r="AK23" s="705"/>
      <c r="AL23" s="705"/>
      <c r="AM23" s="705"/>
      <c r="AN23" s="705"/>
      <c r="AO23" s="705"/>
      <c r="AP23" s="705"/>
      <c r="AQ23" s="705"/>
      <c r="AR23" s="705"/>
      <c r="AS23" s="705"/>
      <c r="AT23" s="705"/>
      <c r="AU23" s="705"/>
      <c r="AV23" s="705"/>
      <c r="AW23" s="705"/>
      <c r="AX23" s="705"/>
      <c r="AY23" s="705"/>
      <c r="AZ23" s="705"/>
      <c r="BA23" s="705"/>
      <c r="BB23" s="705"/>
      <c r="BC23" s="705"/>
      <c r="BD23" s="705"/>
      <c r="BE23" s="705"/>
      <c r="BF23" s="705"/>
      <c r="BG23" s="705"/>
      <c r="BH23" s="705"/>
      <c r="BI23" s="705"/>
      <c r="BJ23" s="705"/>
      <c r="BK23" s="705"/>
      <c r="BL23" s="705"/>
      <c r="BM23" s="705"/>
      <c r="BN23" s="705"/>
      <c r="BO23" s="705"/>
      <c r="BP23" s="705"/>
      <c r="BQ23" s="705"/>
      <c r="BR23" s="705"/>
      <c r="BS23" s="705"/>
    </row>
    <row r="24" spans="1:71" s="166" customFormat="1" ht="15" customHeight="1" thickBot="1">
      <c r="A24" s="711" t="s">
        <v>847</v>
      </c>
      <c r="B24" s="712">
        <v>222454</v>
      </c>
      <c r="C24" s="713">
        <v>230461</v>
      </c>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5"/>
      <c r="AL24" s="705"/>
      <c r="AM24" s="705"/>
      <c r="AN24" s="705"/>
      <c r="AO24" s="705"/>
      <c r="AP24" s="705"/>
      <c r="AQ24" s="705"/>
      <c r="AR24" s="705"/>
      <c r="AS24" s="705"/>
      <c r="AT24" s="705"/>
      <c r="AU24" s="705"/>
      <c r="AV24" s="705"/>
      <c r="AW24" s="705"/>
      <c r="AX24" s="705"/>
      <c r="AY24" s="705"/>
      <c r="AZ24" s="705"/>
      <c r="BA24" s="705"/>
      <c r="BB24" s="705"/>
      <c r="BC24" s="705"/>
      <c r="BD24" s="705"/>
      <c r="BE24" s="705"/>
      <c r="BF24" s="705"/>
      <c r="BG24" s="705"/>
      <c r="BH24" s="705"/>
      <c r="BI24" s="705"/>
      <c r="BJ24" s="705"/>
      <c r="BK24" s="705"/>
      <c r="BL24" s="705"/>
      <c r="BM24" s="705"/>
      <c r="BN24" s="705"/>
      <c r="BO24" s="705"/>
      <c r="BP24" s="705"/>
      <c r="BQ24" s="705"/>
      <c r="BR24" s="705"/>
      <c r="BS24" s="705"/>
    </row>
    <row r="25" spans="1:71" s="465" customFormat="1" ht="13.2" customHeight="1" thickTop="1">
      <c r="A25" s="63"/>
      <c r="B25" s="464"/>
      <c r="C25" s="464"/>
    </row>
    <row r="26" spans="1:71" s="465" customFormat="1" ht="13.2" customHeight="1">
      <c r="A26" s="63"/>
      <c r="B26" s="464"/>
      <c r="C26" s="464"/>
    </row>
    <row r="27" spans="1:71" s="465" customFormat="1" ht="13.2" customHeight="1">
      <c r="A27" s="63"/>
      <c r="B27" s="464"/>
      <c r="C27" s="464"/>
    </row>
    <row r="28" spans="1:71" s="465" customFormat="1" ht="13.2" customHeight="1">
      <c r="A28" s="63"/>
      <c r="B28" s="464"/>
      <c r="C28" s="464"/>
    </row>
    <row r="29" spans="1:71" s="465" customFormat="1" ht="13.2" customHeight="1">
      <c r="A29" s="63"/>
      <c r="B29" s="464"/>
      <c r="C29" s="464"/>
    </row>
    <row r="30" spans="1:71" s="465" customFormat="1" ht="13.2" customHeight="1">
      <c r="A30" s="63"/>
      <c r="B30" s="464"/>
      <c r="C30" s="464"/>
    </row>
    <row r="31" spans="1:71" s="465" customFormat="1" ht="13.2" customHeight="1">
      <c r="A31" s="63"/>
      <c r="B31" s="464"/>
      <c r="C31" s="464"/>
    </row>
    <row r="32" spans="1:71" s="465" customFormat="1" ht="13.2" customHeight="1">
      <c r="A32" s="63"/>
      <c r="B32" s="464"/>
      <c r="C32" s="464"/>
    </row>
    <row r="33" spans="1:3" s="465" customFormat="1" ht="13.2" customHeight="1">
      <c r="A33" s="63"/>
      <c r="B33" s="464"/>
      <c r="C33" s="464"/>
    </row>
    <row r="34" spans="1:3" s="465" customFormat="1" ht="13.2" customHeight="1">
      <c r="A34" s="63"/>
      <c r="B34" s="464"/>
      <c r="C34" s="464"/>
    </row>
    <row r="35" spans="1:3" s="465" customFormat="1" ht="13.2" customHeight="1">
      <c r="A35" s="63"/>
      <c r="B35" s="464"/>
      <c r="C35" s="464"/>
    </row>
    <row r="36" spans="1:3" s="465" customFormat="1" ht="13.2" customHeight="1">
      <c r="A36" s="63"/>
      <c r="B36" s="464"/>
      <c r="C36" s="464"/>
    </row>
    <row r="37" spans="1:3" s="465" customFormat="1" ht="13.2" customHeight="1">
      <c r="A37" s="63"/>
      <c r="B37" s="464"/>
      <c r="C37" s="464"/>
    </row>
    <row r="38" spans="1:3" s="465" customFormat="1" ht="13.2" customHeight="1">
      <c r="A38" s="63"/>
      <c r="B38" s="464"/>
      <c r="C38" s="464"/>
    </row>
    <row r="39" spans="1:3" s="465" customFormat="1" ht="13.2" customHeight="1">
      <c r="A39" s="63"/>
      <c r="B39" s="464"/>
      <c r="C39" s="464"/>
    </row>
    <row r="40" spans="1:3" s="465" customFormat="1" ht="13.2" customHeight="1">
      <c r="A40" s="63"/>
      <c r="B40" s="464"/>
      <c r="C40" s="464"/>
    </row>
    <row r="41" spans="1:3" s="465" customFormat="1" ht="13.2" customHeight="1">
      <c r="A41" s="63"/>
      <c r="B41" s="464"/>
      <c r="C41" s="464"/>
    </row>
    <row r="42" spans="1:3" s="465" customFormat="1" ht="13.2" customHeight="1">
      <c r="A42" s="63"/>
      <c r="B42" s="464"/>
      <c r="C42" s="464"/>
    </row>
    <row r="43" spans="1:3" s="465" customFormat="1" ht="13.2" customHeight="1">
      <c r="A43" s="63"/>
      <c r="B43" s="464"/>
      <c r="C43" s="464"/>
    </row>
    <row r="44" spans="1:3" s="465" customFormat="1" ht="13.2" customHeight="1">
      <c r="A44" s="63"/>
      <c r="B44" s="464"/>
      <c r="C44" s="464"/>
    </row>
    <row r="45" spans="1:3" s="465" customFormat="1" ht="13.2" customHeight="1">
      <c r="A45" s="63"/>
      <c r="B45" s="464"/>
      <c r="C45" s="464"/>
    </row>
    <row r="46" spans="1:3" s="465" customFormat="1" ht="13.2" customHeight="1">
      <c r="A46" s="63"/>
      <c r="B46" s="464"/>
      <c r="C46" s="464"/>
    </row>
    <row r="47" spans="1:3" s="465" customFormat="1" ht="13.2" customHeight="1">
      <c r="A47" s="63"/>
      <c r="B47" s="464"/>
      <c r="C47" s="464"/>
    </row>
    <row r="48" spans="1:3" s="465" customFormat="1" ht="13.2" customHeight="1">
      <c r="A48" s="63"/>
      <c r="B48" s="464"/>
      <c r="C48" s="464"/>
    </row>
    <row r="49" spans="1:3" s="465" customFormat="1" ht="13.2" customHeight="1">
      <c r="A49" s="63"/>
      <c r="B49" s="464"/>
      <c r="C49" s="464"/>
    </row>
    <row r="50" spans="1:3" s="465" customFormat="1" ht="13.2" customHeight="1">
      <c r="A50" s="63"/>
      <c r="B50" s="464"/>
      <c r="C50" s="464"/>
    </row>
    <row r="51" spans="1:3" s="465" customFormat="1" ht="13.2" customHeight="1">
      <c r="A51" s="63"/>
      <c r="B51" s="464"/>
      <c r="C51" s="464"/>
    </row>
    <row r="52" spans="1:3" s="465" customFormat="1" ht="13.2" customHeight="1">
      <c r="A52" s="63"/>
      <c r="B52" s="464"/>
      <c r="C52" s="464"/>
    </row>
    <row r="53" spans="1:3" s="465" customFormat="1" ht="13.2" customHeight="1">
      <c r="A53" s="63"/>
      <c r="B53" s="464"/>
      <c r="C53" s="464"/>
    </row>
    <row r="54" spans="1:3" s="465" customFormat="1" ht="13.2" customHeight="1">
      <c r="A54" s="63"/>
      <c r="B54" s="464"/>
      <c r="C54" s="464"/>
    </row>
    <row r="55" spans="1:3" s="465" customFormat="1" ht="13.2" customHeight="1">
      <c r="A55" s="63"/>
      <c r="B55" s="464"/>
      <c r="C55" s="464"/>
    </row>
    <row r="56" spans="1:3" s="465" customFormat="1" ht="13.2" customHeight="1">
      <c r="A56" s="63"/>
      <c r="B56" s="464"/>
      <c r="C56" s="464"/>
    </row>
    <row r="57" spans="1:3" s="465" customFormat="1" ht="13.2" customHeight="1">
      <c r="A57" s="63"/>
      <c r="B57" s="464"/>
      <c r="C57" s="464"/>
    </row>
    <row r="58" spans="1:3" s="465" customFormat="1" ht="13.2" customHeight="1">
      <c r="A58" s="63"/>
      <c r="B58" s="464"/>
      <c r="C58" s="464"/>
    </row>
    <row r="59" spans="1:3" s="465" customFormat="1" ht="13.2" customHeight="1">
      <c r="A59" s="63"/>
      <c r="B59" s="464"/>
      <c r="C59" s="464"/>
    </row>
    <row r="60" spans="1:3" s="465" customFormat="1" ht="13.2" customHeight="1">
      <c r="A60" s="63"/>
      <c r="B60" s="464"/>
      <c r="C60" s="464"/>
    </row>
    <row r="61" spans="1:3" s="465" customFormat="1" ht="13.2" customHeight="1">
      <c r="A61" s="63"/>
      <c r="B61" s="464"/>
      <c r="C61" s="464"/>
    </row>
    <row r="62" spans="1:3" s="465" customFormat="1" ht="13.2" customHeight="1">
      <c r="A62" s="63"/>
      <c r="B62" s="464"/>
      <c r="C62" s="464"/>
    </row>
    <row r="63" spans="1:3" s="465" customFormat="1" ht="13.2" customHeight="1">
      <c r="A63" s="63"/>
      <c r="B63" s="464"/>
      <c r="C63" s="464"/>
    </row>
    <row r="64" spans="1:3" s="465" customFormat="1" ht="13.2" customHeight="1">
      <c r="A64" s="63"/>
      <c r="B64" s="464"/>
      <c r="C64" s="464"/>
    </row>
    <row r="65" spans="1:3" s="465" customFormat="1" ht="13.2" customHeight="1">
      <c r="A65" s="63"/>
      <c r="B65" s="464"/>
      <c r="C65" s="464"/>
    </row>
    <row r="66" spans="1:3" s="465" customFormat="1" ht="13.2" customHeight="1">
      <c r="A66" s="63"/>
      <c r="B66" s="464"/>
      <c r="C66" s="464"/>
    </row>
    <row r="67" spans="1:3" s="465" customFormat="1" ht="13.2" customHeight="1">
      <c r="A67" s="63"/>
      <c r="B67" s="464"/>
      <c r="C67" s="464"/>
    </row>
    <row r="68" spans="1:3" s="465" customFormat="1" ht="13.2" customHeight="1">
      <c r="A68" s="63"/>
      <c r="B68" s="464"/>
      <c r="C68" s="464"/>
    </row>
    <row r="69" spans="1:3" s="465" customFormat="1" ht="13.2" customHeight="1">
      <c r="A69" s="63"/>
      <c r="B69" s="464"/>
      <c r="C69" s="464"/>
    </row>
    <row r="70" spans="1:3" s="465" customFormat="1" ht="13.2" customHeight="1">
      <c r="A70" s="63"/>
      <c r="B70" s="464"/>
      <c r="C70" s="464"/>
    </row>
    <row r="71" spans="1:3" s="465" customFormat="1" ht="13.2" customHeight="1">
      <c r="A71" s="63"/>
      <c r="B71" s="464"/>
      <c r="C71" s="464"/>
    </row>
    <row r="72" spans="1:3" s="465" customFormat="1" ht="13.2" customHeight="1">
      <c r="A72" s="63"/>
      <c r="B72" s="464"/>
      <c r="C72" s="464"/>
    </row>
    <row r="73" spans="1:3" s="465" customFormat="1" ht="13.2" customHeight="1">
      <c r="A73" s="63"/>
      <c r="B73" s="464"/>
      <c r="C73" s="464"/>
    </row>
    <row r="74" spans="1:3" s="465" customFormat="1" ht="13.2" customHeight="1">
      <c r="A74" s="63"/>
      <c r="B74" s="464"/>
      <c r="C74" s="464"/>
    </row>
    <row r="75" spans="1:3" s="465" customFormat="1" ht="13.2" customHeight="1">
      <c r="A75" s="63"/>
      <c r="B75" s="464"/>
      <c r="C75" s="464"/>
    </row>
    <row r="76" spans="1:3" s="465" customFormat="1" ht="13.2" customHeight="1">
      <c r="A76" s="63"/>
      <c r="B76" s="464"/>
      <c r="C76" s="464"/>
    </row>
    <row r="77" spans="1:3" s="465" customFormat="1" ht="13.2" customHeight="1">
      <c r="A77" s="63"/>
      <c r="B77" s="464"/>
      <c r="C77" s="464"/>
    </row>
    <row r="78" spans="1:3" s="465" customFormat="1" ht="13.2" customHeight="1">
      <c r="A78" s="63"/>
      <c r="B78" s="464"/>
      <c r="C78" s="464"/>
    </row>
    <row r="79" spans="1:3" s="465" customFormat="1" ht="13.2" customHeight="1">
      <c r="A79" s="63"/>
      <c r="B79" s="464"/>
      <c r="C79" s="464"/>
    </row>
  </sheetData>
  <hyperlinks>
    <hyperlink ref="C6" location="Index!A1" display="Index" xr:uid="{37508B70-7C78-4EB0-8862-8D7EB1F6AFDD}"/>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81F06-B1AD-4887-A9F2-0873BC5A78D6}">
  <sheetPr>
    <tabColor rgb="FFFF0000"/>
  </sheetPr>
  <dimension ref="A1:FF70"/>
  <sheetViews>
    <sheetView showGridLines="0" zoomScaleNormal="100" workbookViewId="0">
      <pane xSplit="1" ySplit="9" topLeftCell="B10" activePane="bottomRight" state="frozen"/>
      <selection activeCell="C6" sqref="C6"/>
      <selection pane="topRight" activeCell="C6" sqref="C6"/>
      <selection pane="bottomLeft" activeCell="C6" sqref="C6"/>
      <selection pane="bottomRight" activeCell="C6" sqref="C6"/>
    </sheetView>
  </sheetViews>
  <sheetFormatPr defaultColWidth="11" defaultRowHeight="13.2"/>
  <cols>
    <col min="1" max="1" width="54.5546875" style="63" customWidth="1"/>
    <col min="2" max="3" width="10.109375" style="57" bestFit="1" customWidth="1"/>
    <col min="4" max="16384" width="11" style="57"/>
  </cols>
  <sheetData>
    <row r="1" spans="1:162" s="55" customFormat="1" ht="15" customHeight="1">
      <c r="A1" s="18"/>
      <c r="B1" s="608"/>
      <c r="C1" s="608"/>
      <c r="D1" s="608"/>
      <c r="E1" s="279"/>
      <c r="F1" s="608"/>
      <c r="G1" s="279"/>
      <c r="H1" s="608"/>
      <c r="I1" s="279"/>
      <c r="J1" s="608"/>
      <c r="K1" s="279"/>
      <c r="L1" s="608"/>
      <c r="M1" s="279"/>
      <c r="N1" s="608"/>
      <c r="O1" s="279"/>
      <c r="P1" s="608"/>
      <c r="Q1" s="279"/>
      <c r="R1" s="608"/>
      <c r="S1" s="279"/>
      <c r="T1" s="608"/>
      <c r="U1" s="279"/>
      <c r="V1" s="65"/>
      <c r="W1" s="65"/>
      <c r="X1" s="608"/>
      <c r="Y1" s="279"/>
      <c r="Z1" s="607"/>
      <c r="AA1" s="607"/>
      <c r="AB1" s="607"/>
      <c r="AC1" s="607"/>
      <c r="AD1" s="607"/>
      <c r="AE1" s="279"/>
      <c r="AF1" s="607"/>
      <c r="AG1" s="279"/>
      <c r="AH1" s="607"/>
      <c r="AI1" s="607"/>
      <c r="AJ1" s="607"/>
      <c r="AK1" s="18"/>
      <c r="AL1" s="18"/>
      <c r="AM1" s="608"/>
      <c r="AN1" s="279"/>
      <c r="AO1" s="608"/>
      <c r="AP1" s="279"/>
      <c r="AQ1" s="608"/>
      <c r="AR1" s="279"/>
      <c r="AS1" s="608"/>
      <c r="AT1" s="279"/>
      <c r="AU1" s="608"/>
      <c r="AV1" s="279"/>
      <c r="AW1" s="608"/>
      <c r="AX1" s="279"/>
      <c r="AY1" s="608"/>
      <c r="AZ1" s="279"/>
      <c r="BA1" s="608"/>
      <c r="BB1" s="279"/>
      <c r="BC1" s="608"/>
      <c r="BD1" s="279"/>
      <c r="BE1" s="608"/>
      <c r="BF1" s="279"/>
      <c r="BG1" s="608"/>
      <c r="BH1" s="279"/>
      <c r="BI1" s="608"/>
      <c r="BJ1" s="279"/>
      <c r="BK1" s="608"/>
      <c r="BL1" s="279"/>
      <c r="BM1" s="608"/>
      <c r="BN1" s="279"/>
      <c r="BO1" s="608"/>
      <c r="BP1" s="279"/>
      <c r="BQ1" s="608"/>
      <c r="BR1" s="279"/>
      <c r="BS1" s="608"/>
      <c r="BT1" s="279"/>
      <c r="BU1" s="608"/>
      <c r="BV1" s="279"/>
      <c r="BW1" s="608"/>
      <c r="BX1" s="279"/>
      <c r="BY1" s="608"/>
      <c r="BZ1" s="279"/>
      <c r="CA1" s="65"/>
      <c r="CB1" s="65"/>
      <c r="CC1" s="608"/>
      <c r="CD1" s="279"/>
      <c r="CE1" s="607"/>
      <c r="CF1" s="607"/>
      <c r="CG1" s="607"/>
      <c r="CH1" s="607"/>
      <c r="CI1" s="607"/>
      <c r="CJ1" s="279"/>
      <c r="CK1" s="607"/>
      <c r="CL1" s="279"/>
      <c r="CM1" s="607"/>
      <c r="CN1" s="607"/>
      <c r="CO1" s="607"/>
      <c r="CP1" s="18"/>
      <c r="CQ1" s="18"/>
      <c r="CR1" s="608"/>
      <c r="CS1" s="279"/>
      <c r="CT1" s="608"/>
      <c r="CU1" s="279"/>
      <c r="CV1" s="608"/>
      <c r="CW1" s="279"/>
      <c r="CX1" s="608"/>
      <c r="CY1" s="279"/>
      <c r="CZ1" s="608"/>
      <c r="DA1" s="279"/>
      <c r="DB1" s="608"/>
      <c r="DC1" s="279"/>
      <c r="DD1" s="608"/>
      <c r="DE1" s="279"/>
      <c r="DF1" s="608"/>
      <c r="DG1" s="279"/>
      <c r="DH1" s="608"/>
      <c r="DI1" s="279"/>
      <c r="DJ1" s="608"/>
      <c r="DK1" s="279"/>
      <c r="DL1" s="608"/>
      <c r="DM1" s="279"/>
      <c r="DN1" s="608"/>
      <c r="DO1" s="279"/>
      <c r="DP1" s="608"/>
      <c r="DQ1" s="279"/>
      <c r="DR1" s="608"/>
      <c r="DS1" s="279"/>
      <c r="DT1" s="608"/>
      <c r="DU1" s="279"/>
      <c r="DV1" s="608"/>
      <c r="DW1" s="279"/>
      <c r="DX1" s="608"/>
      <c r="DY1" s="279"/>
      <c r="DZ1" s="608"/>
      <c r="EA1" s="279"/>
      <c r="EB1" s="608"/>
      <c r="EC1" s="279"/>
      <c r="ED1" s="608"/>
      <c r="EE1" s="279"/>
      <c r="EF1" s="65"/>
      <c r="EG1" s="65"/>
      <c r="EH1" s="608"/>
      <c r="EI1" s="279"/>
      <c r="EJ1" s="607"/>
      <c r="EK1" s="607"/>
      <c r="EL1" s="607"/>
      <c r="EM1" s="607"/>
      <c r="EN1" s="607"/>
      <c r="EO1" s="279"/>
      <c r="EP1" s="607"/>
      <c r="EQ1" s="279"/>
      <c r="ER1" s="607"/>
      <c r="ES1" s="607"/>
      <c r="ET1" s="607"/>
      <c r="EU1" s="18"/>
      <c r="EV1" s="18"/>
      <c r="EW1" s="608"/>
      <c r="EX1" s="279"/>
      <c r="EY1" s="608"/>
      <c r="EZ1" s="279"/>
      <c r="FA1" s="608"/>
      <c r="FB1" s="279"/>
      <c r="FC1" s="608"/>
      <c r="FD1" s="279"/>
      <c r="FE1" s="608"/>
      <c r="FF1" s="279"/>
    </row>
    <row r="2" spans="1:162" s="55" customFormat="1" ht="15" customHeight="1">
      <c r="A2" s="18"/>
      <c r="B2" s="608"/>
      <c r="C2" s="608"/>
      <c r="D2" s="608"/>
      <c r="E2" s="279"/>
      <c r="F2" s="608"/>
      <c r="G2" s="279"/>
      <c r="H2" s="608"/>
      <c r="I2" s="279"/>
      <c r="J2" s="608"/>
      <c r="K2" s="279"/>
      <c r="L2" s="608"/>
      <c r="M2" s="279"/>
      <c r="N2" s="608"/>
      <c r="O2" s="279"/>
      <c r="P2" s="608"/>
      <c r="Q2" s="279"/>
      <c r="R2" s="608"/>
      <c r="S2" s="279"/>
      <c r="T2" s="608"/>
      <c r="U2" s="279"/>
      <c r="V2" s="65"/>
      <c r="W2" s="65"/>
      <c r="X2" s="608"/>
      <c r="Y2" s="279"/>
      <c r="Z2" s="607"/>
      <c r="AA2" s="607"/>
      <c r="AB2" s="607"/>
      <c r="AC2" s="607"/>
      <c r="AD2" s="607"/>
      <c r="AE2" s="279"/>
      <c r="AF2" s="607"/>
      <c r="AG2" s="279"/>
      <c r="AH2" s="607"/>
      <c r="AI2" s="607"/>
      <c r="AJ2" s="607"/>
      <c r="AK2" s="18"/>
      <c r="AL2" s="18"/>
      <c r="AM2" s="608"/>
      <c r="AN2" s="279"/>
      <c r="AO2" s="608"/>
      <c r="AP2" s="279"/>
      <c r="AQ2" s="608"/>
      <c r="AR2" s="279"/>
      <c r="AS2" s="608"/>
      <c r="AT2" s="279"/>
      <c r="AU2" s="608"/>
      <c r="AV2" s="279"/>
      <c r="AW2" s="608"/>
      <c r="AX2" s="279"/>
      <c r="AY2" s="608"/>
      <c r="AZ2" s="279"/>
      <c r="BA2" s="608"/>
      <c r="BB2" s="279"/>
      <c r="BC2" s="608"/>
      <c r="BD2" s="279"/>
      <c r="BE2" s="608"/>
      <c r="BF2" s="279"/>
      <c r="BG2" s="608"/>
      <c r="BH2" s="279"/>
      <c r="BI2" s="608"/>
      <c r="BJ2" s="279"/>
      <c r="BK2" s="608"/>
      <c r="BL2" s="279"/>
      <c r="BM2" s="608"/>
      <c r="BN2" s="279"/>
      <c r="BO2" s="608"/>
      <c r="BP2" s="279"/>
      <c r="BQ2" s="608"/>
      <c r="BR2" s="279"/>
      <c r="BS2" s="608"/>
      <c r="BT2" s="279"/>
      <c r="BU2" s="608"/>
      <c r="BV2" s="279"/>
      <c r="BW2" s="608"/>
      <c r="BX2" s="279"/>
      <c r="BY2" s="608"/>
      <c r="BZ2" s="279"/>
      <c r="CA2" s="65"/>
      <c r="CB2" s="65"/>
      <c r="CC2" s="608"/>
      <c r="CD2" s="279"/>
      <c r="CE2" s="607"/>
      <c r="CF2" s="607"/>
      <c r="CG2" s="607"/>
      <c r="CH2" s="607"/>
      <c r="CI2" s="607"/>
      <c r="CJ2" s="279"/>
      <c r="CK2" s="607"/>
      <c r="CL2" s="279"/>
      <c r="CM2" s="607"/>
      <c r="CN2" s="607"/>
      <c r="CO2" s="607"/>
      <c r="CP2" s="18"/>
      <c r="CQ2" s="18"/>
      <c r="CR2" s="608"/>
      <c r="CS2" s="279"/>
      <c r="CT2" s="608"/>
      <c r="CU2" s="279"/>
      <c r="CV2" s="608"/>
      <c r="CW2" s="279"/>
      <c r="CX2" s="608"/>
      <c r="CY2" s="279"/>
      <c r="CZ2" s="608"/>
      <c r="DA2" s="279"/>
      <c r="DB2" s="608"/>
      <c r="DC2" s="279"/>
      <c r="DD2" s="608"/>
      <c r="DE2" s="279"/>
      <c r="DF2" s="608"/>
      <c r="DG2" s="279"/>
      <c r="DH2" s="608"/>
      <c r="DI2" s="279"/>
      <c r="DJ2" s="608"/>
      <c r="DK2" s="279"/>
      <c r="DL2" s="608"/>
      <c r="DM2" s="279"/>
      <c r="DN2" s="608"/>
      <c r="DO2" s="279"/>
      <c r="DP2" s="608"/>
      <c r="DQ2" s="279"/>
      <c r="DR2" s="608"/>
      <c r="DS2" s="279"/>
      <c r="DT2" s="608"/>
      <c r="DU2" s="279"/>
      <c r="DV2" s="608"/>
      <c r="DW2" s="279"/>
      <c r="DX2" s="608"/>
      <c r="DY2" s="279"/>
      <c r="DZ2" s="608"/>
      <c r="EA2" s="279"/>
      <c r="EB2" s="608"/>
      <c r="EC2" s="279"/>
      <c r="ED2" s="608"/>
      <c r="EE2" s="279"/>
      <c r="EF2" s="65"/>
      <c r="EG2" s="65"/>
      <c r="EH2" s="608"/>
      <c r="EI2" s="279"/>
      <c r="EJ2" s="607"/>
      <c r="EK2" s="607"/>
      <c r="EL2" s="607"/>
      <c r="EM2" s="607"/>
      <c r="EN2" s="607"/>
      <c r="EO2" s="279"/>
      <c r="EP2" s="607"/>
      <c r="EQ2" s="279"/>
      <c r="ER2" s="607"/>
      <c r="ES2" s="607"/>
      <c r="ET2" s="607"/>
      <c r="EU2" s="18"/>
      <c r="EV2" s="18"/>
      <c r="EW2" s="608"/>
      <c r="EX2" s="279"/>
      <c r="EY2" s="608"/>
      <c r="EZ2" s="279"/>
      <c r="FA2" s="608"/>
      <c r="FB2" s="279"/>
      <c r="FC2" s="608"/>
      <c r="FD2" s="279"/>
      <c r="FE2" s="608"/>
      <c r="FF2" s="279"/>
    </row>
    <row r="3" spans="1:162" s="55" customFormat="1" ht="15" customHeight="1">
      <c r="A3" s="18" t="s">
        <v>669</v>
      </c>
      <c r="B3" s="608"/>
      <c r="C3" s="608"/>
      <c r="D3" s="608"/>
      <c r="E3" s="279"/>
      <c r="F3" s="608"/>
      <c r="G3" s="279"/>
      <c r="H3" s="608"/>
      <c r="I3" s="279"/>
      <c r="J3" s="608"/>
      <c r="K3" s="279"/>
      <c r="L3" s="608"/>
      <c r="M3" s="279"/>
      <c r="N3" s="608"/>
      <c r="O3" s="279"/>
      <c r="P3" s="608"/>
      <c r="Q3" s="279"/>
      <c r="R3" s="608"/>
      <c r="S3" s="279"/>
      <c r="T3" s="608"/>
      <c r="U3" s="279"/>
      <c r="V3" s="65"/>
      <c r="W3" s="65"/>
      <c r="X3" s="608"/>
      <c r="Y3" s="279"/>
      <c r="Z3" s="607"/>
      <c r="AA3" s="607"/>
      <c r="AB3" s="607"/>
      <c r="AC3" s="607"/>
      <c r="AD3" s="607"/>
      <c r="AE3" s="279"/>
      <c r="AF3" s="607"/>
      <c r="AG3" s="279"/>
      <c r="AH3" s="607"/>
      <c r="AI3" s="607"/>
      <c r="AJ3" s="607"/>
      <c r="AK3" s="18"/>
      <c r="AL3" s="18"/>
      <c r="AM3" s="608"/>
      <c r="AN3" s="279"/>
      <c r="AO3" s="608"/>
      <c r="AP3" s="279"/>
      <c r="AQ3" s="608"/>
      <c r="AR3" s="279"/>
      <c r="AS3" s="608"/>
      <c r="AT3" s="279"/>
      <c r="AU3" s="608"/>
      <c r="AV3" s="279"/>
      <c r="AW3" s="608"/>
      <c r="AX3" s="279"/>
      <c r="AY3" s="608"/>
      <c r="AZ3" s="279"/>
      <c r="BA3" s="608"/>
      <c r="BB3" s="279"/>
      <c r="BC3" s="608"/>
      <c r="BD3" s="279"/>
      <c r="BE3" s="608"/>
      <c r="BF3" s="279"/>
      <c r="BG3" s="608"/>
      <c r="BH3" s="279"/>
      <c r="BI3" s="608"/>
      <c r="BJ3" s="279"/>
      <c r="BK3" s="608"/>
      <c r="BL3" s="279"/>
      <c r="BM3" s="608"/>
      <c r="BN3" s="279"/>
      <c r="BO3" s="608"/>
      <c r="BP3" s="279"/>
      <c r="BQ3" s="608"/>
      <c r="BR3" s="279"/>
      <c r="BS3" s="608"/>
      <c r="BT3" s="279"/>
      <c r="BU3" s="608"/>
      <c r="BV3" s="279"/>
      <c r="BW3" s="608"/>
      <c r="BX3" s="279"/>
      <c r="BY3" s="608"/>
      <c r="BZ3" s="279"/>
      <c r="CA3" s="65"/>
      <c r="CB3" s="65"/>
      <c r="CC3" s="608"/>
      <c r="CD3" s="279"/>
      <c r="CE3" s="607"/>
      <c r="CF3" s="607"/>
      <c r="CG3" s="607"/>
      <c r="CH3" s="607"/>
      <c r="CI3" s="607"/>
      <c r="CJ3" s="279"/>
      <c r="CK3" s="607"/>
      <c r="CL3" s="279"/>
      <c r="CM3" s="607"/>
      <c r="CN3" s="607"/>
      <c r="CO3" s="607"/>
      <c r="CP3" s="18"/>
      <c r="CQ3" s="18"/>
      <c r="CR3" s="608"/>
      <c r="CS3" s="279"/>
      <c r="CT3" s="608"/>
      <c r="CU3" s="279"/>
      <c r="CV3" s="608"/>
      <c r="CW3" s="279"/>
      <c r="CX3" s="608"/>
      <c r="CY3" s="279"/>
      <c r="CZ3" s="608"/>
      <c r="DA3" s="279"/>
      <c r="DB3" s="608"/>
      <c r="DC3" s="279"/>
      <c r="DD3" s="608"/>
      <c r="DE3" s="279"/>
      <c r="DF3" s="608"/>
      <c r="DG3" s="279"/>
      <c r="DH3" s="608"/>
      <c r="DI3" s="279"/>
      <c r="DJ3" s="608"/>
      <c r="DK3" s="279"/>
      <c r="DL3" s="608"/>
      <c r="DM3" s="279"/>
      <c r="DN3" s="608"/>
      <c r="DO3" s="279"/>
      <c r="DP3" s="608"/>
      <c r="DQ3" s="279"/>
      <c r="DR3" s="608"/>
      <c r="DS3" s="279"/>
      <c r="DT3" s="608"/>
      <c r="DU3" s="279"/>
      <c r="DV3" s="608"/>
      <c r="DW3" s="279"/>
      <c r="DX3" s="608"/>
      <c r="DY3" s="279"/>
      <c r="DZ3" s="608"/>
      <c r="EA3" s="279"/>
      <c r="EB3" s="608"/>
      <c r="EC3" s="279"/>
      <c r="ED3" s="608"/>
      <c r="EE3" s="279"/>
      <c r="EF3" s="65"/>
      <c r="EG3" s="65"/>
      <c r="EH3" s="608"/>
      <c r="EI3" s="279"/>
      <c r="EJ3" s="607"/>
      <c r="EK3" s="607"/>
      <c r="EL3" s="607"/>
      <c r="EM3" s="607"/>
      <c r="EN3" s="607"/>
      <c r="EO3" s="279"/>
      <c r="EP3" s="607"/>
      <c r="EQ3" s="279"/>
      <c r="ER3" s="607"/>
      <c r="ES3" s="607"/>
      <c r="ET3" s="607"/>
      <c r="EU3" s="18"/>
      <c r="EV3" s="18"/>
      <c r="EW3" s="608"/>
      <c r="EX3" s="279"/>
      <c r="EY3" s="608"/>
      <c r="EZ3" s="279"/>
      <c r="FA3" s="608"/>
      <c r="FB3" s="279"/>
      <c r="FC3" s="608"/>
      <c r="FD3" s="279"/>
      <c r="FE3" s="608"/>
      <c r="FF3" s="279"/>
    </row>
    <row r="4" spans="1:162" s="55" customFormat="1" ht="15" customHeight="1">
      <c r="A4" s="26"/>
      <c r="B4" s="27"/>
      <c r="C4" s="27"/>
    </row>
    <row r="5" spans="1:162" s="280" customFormat="1" ht="27.6" thickBot="1">
      <c r="A5" s="67" t="s">
        <v>848</v>
      </c>
      <c r="B5" s="91"/>
      <c r="C5" s="91"/>
      <c r="D5" s="91"/>
      <c r="E5" s="91"/>
      <c r="F5" s="91"/>
      <c r="G5" s="91"/>
      <c r="H5" s="91"/>
      <c r="I5" s="91"/>
      <c r="J5" s="91"/>
      <c r="K5" s="91"/>
      <c r="L5" s="133"/>
      <c r="M5" s="133"/>
      <c r="N5" s="133"/>
      <c r="O5" s="133"/>
      <c r="P5" s="133"/>
      <c r="R5" s="134"/>
      <c r="V5" s="134"/>
      <c r="X5" s="472"/>
      <c r="AA5" s="281"/>
      <c r="AB5" s="91"/>
      <c r="AC5" s="91"/>
      <c r="AD5" s="91"/>
      <c r="AE5" s="282"/>
      <c r="AF5" s="91"/>
      <c r="AG5" s="91"/>
      <c r="AH5" s="91"/>
      <c r="AI5" s="473"/>
    </row>
    <row r="6" spans="1:162" s="280" customFormat="1" ht="15" customHeight="1" thickTop="1">
      <c r="A6" s="494"/>
      <c r="B6" s="31"/>
      <c r="C6" s="31" t="s">
        <v>59</v>
      </c>
      <c r="D6" s="494"/>
      <c r="E6" s="98"/>
      <c r="F6" s="98"/>
      <c r="G6" s="98"/>
      <c r="H6" s="98"/>
      <c r="I6" s="98"/>
      <c r="J6" s="98"/>
      <c r="K6" s="98"/>
      <c r="L6" s="98"/>
      <c r="M6" s="98"/>
      <c r="N6" s="98"/>
      <c r="O6" s="98"/>
      <c r="P6" s="98"/>
    </row>
    <row r="7" spans="1:162" s="287" customFormat="1" ht="15" customHeight="1">
      <c r="A7" s="34"/>
      <c r="B7" s="651" t="s">
        <v>60</v>
      </c>
      <c r="C7" s="743" t="s">
        <v>61</v>
      </c>
    </row>
    <row r="8" spans="1:162" s="55" customFormat="1" ht="10.199999999999999" customHeight="1">
      <c r="A8" s="37"/>
      <c r="B8" s="38"/>
      <c r="C8" s="38"/>
      <c r="D8" s="413"/>
      <c r="E8" s="413"/>
      <c r="F8" s="413"/>
      <c r="G8" s="413"/>
      <c r="H8" s="413"/>
      <c r="I8" s="413"/>
      <c r="J8" s="413"/>
      <c r="K8" s="413"/>
      <c r="L8" s="413"/>
      <c r="M8" s="413"/>
      <c r="N8" s="413"/>
      <c r="O8" s="413"/>
      <c r="P8" s="413"/>
      <c r="Q8" s="413"/>
      <c r="R8" s="413"/>
      <c r="S8" s="413"/>
      <c r="T8" s="413"/>
      <c r="U8" s="413"/>
      <c r="V8" s="413"/>
      <c r="W8" s="413"/>
      <c r="X8" s="413"/>
    </row>
    <row r="9" spans="1:162" s="166" customFormat="1" ht="4.8" customHeight="1">
      <c r="A9" s="39"/>
      <c r="B9" s="714"/>
      <c r="C9" s="714"/>
    </row>
    <row r="10" spans="1:162" s="280" customFormat="1" ht="15" customHeight="1">
      <c r="A10" s="26" t="s">
        <v>68</v>
      </c>
      <c r="B10" s="691">
        <v>432851</v>
      </c>
      <c r="C10" s="692">
        <v>442446</v>
      </c>
    </row>
    <row r="11" spans="1:162" s="166" customFormat="1" ht="4.8" customHeight="1">
      <c r="A11" s="39"/>
      <c r="B11" s="715"/>
      <c r="C11" s="716"/>
    </row>
    <row r="12" spans="1:162" s="280" customFormat="1" ht="15" customHeight="1">
      <c r="A12" s="26" t="s">
        <v>849</v>
      </c>
      <c r="B12" s="691">
        <v>278946</v>
      </c>
      <c r="C12" s="692">
        <v>285485</v>
      </c>
    </row>
    <row r="13" spans="1:162" s="166" customFormat="1" ht="15" customHeight="1">
      <c r="A13" s="48" t="s">
        <v>685</v>
      </c>
      <c r="B13" s="704">
        <v>98946</v>
      </c>
      <c r="C13" s="708">
        <v>99390</v>
      </c>
      <c r="D13" s="705"/>
      <c r="E13" s="705"/>
      <c r="F13" s="705"/>
      <c r="G13" s="705"/>
      <c r="H13" s="705"/>
      <c r="I13" s="705"/>
      <c r="J13" s="705"/>
      <c r="K13" s="705"/>
      <c r="L13" s="705"/>
      <c r="M13" s="705"/>
      <c r="N13" s="705"/>
      <c r="O13" s="705"/>
      <c r="P13" s="705"/>
      <c r="Q13" s="705"/>
      <c r="R13" s="705"/>
      <c r="S13" s="705"/>
      <c r="T13" s="705"/>
      <c r="U13" s="705"/>
      <c r="V13" s="705"/>
      <c r="W13" s="705"/>
      <c r="X13" s="705"/>
      <c r="Y13" s="705"/>
      <c r="Z13" s="705"/>
      <c r="AA13" s="705"/>
      <c r="AB13" s="705"/>
      <c r="AC13" s="705"/>
      <c r="AD13" s="705"/>
      <c r="AE13" s="705"/>
      <c r="AF13" s="705"/>
      <c r="AG13" s="705"/>
      <c r="AH13" s="705"/>
      <c r="AI13" s="705"/>
      <c r="AJ13" s="705"/>
      <c r="AK13" s="705"/>
      <c r="AL13" s="705"/>
      <c r="AM13" s="705"/>
      <c r="AN13" s="705"/>
      <c r="AO13" s="705"/>
      <c r="AP13" s="705"/>
      <c r="AQ13" s="705"/>
      <c r="AR13" s="705"/>
      <c r="AS13" s="705"/>
      <c r="AT13" s="705"/>
      <c r="AU13" s="705"/>
      <c r="AV13" s="705"/>
      <c r="AW13" s="705"/>
      <c r="AX13" s="705"/>
      <c r="AY13" s="705"/>
      <c r="AZ13" s="705"/>
      <c r="BA13" s="705"/>
      <c r="BB13" s="705"/>
      <c r="BC13" s="705"/>
      <c r="BD13" s="705"/>
      <c r="BE13" s="705"/>
      <c r="BF13" s="705"/>
      <c r="BG13" s="705"/>
      <c r="BH13" s="705"/>
      <c r="BI13" s="705"/>
      <c r="BJ13" s="705"/>
      <c r="BK13" s="705"/>
      <c r="BL13" s="705"/>
    </row>
    <row r="14" spans="1:162" s="166" customFormat="1" ht="15" customHeight="1">
      <c r="A14" s="48" t="s">
        <v>700</v>
      </c>
      <c r="B14" s="704">
        <v>74848</v>
      </c>
      <c r="C14" s="708">
        <v>76303</v>
      </c>
      <c r="D14" s="705"/>
      <c r="E14" s="705"/>
      <c r="F14" s="705"/>
      <c r="G14" s="705"/>
      <c r="H14" s="705"/>
      <c r="I14" s="705"/>
      <c r="J14" s="705"/>
      <c r="K14" s="705"/>
      <c r="L14" s="705"/>
      <c r="M14" s="705"/>
      <c r="N14" s="705"/>
      <c r="O14" s="705"/>
      <c r="P14" s="705"/>
      <c r="Q14" s="705"/>
      <c r="R14" s="705"/>
      <c r="S14" s="705"/>
      <c r="T14" s="705"/>
      <c r="U14" s="705"/>
      <c r="V14" s="705"/>
      <c r="W14" s="705"/>
      <c r="X14" s="705"/>
      <c r="Y14" s="705"/>
      <c r="Z14" s="705"/>
      <c r="AA14" s="705"/>
      <c r="AB14" s="705"/>
      <c r="AC14" s="705"/>
      <c r="AD14" s="705"/>
      <c r="AE14" s="705"/>
      <c r="AF14" s="705"/>
      <c r="AG14" s="705"/>
      <c r="AH14" s="705"/>
      <c r="AI14" s="705"/>
      <c r="AJ14" s="705"/>
      <c r="AK14" s="705"/>
      <c r="AL14" s="705"/>
      <c r="AM14" s="705"/>
      <c r="AN14" s="705"/>
      <c r="AO14" s="705"/>
      <c r="AP14" s="705"/>
      <c r="AQ14" s="705"/>
      <c r="AR14" s="705"/>
      <c r="AS14" s="705"/>
      <c r="AT14" s="705"/>
      <c r="AU14" s="705"/>
      <c r="AV14" s="705"/>
      <c r="AW14" s="705"/>
      <c r="AX14" s="705"/>
      <c r="AY14" s="705"/>
      <c r="AZ14" s="705"/>
      <c r="BA14" s="705"/>
      <c r="BB14" s="705"/>
      <c r="BC14" s="705"/>
      <c r="BD14" s="705"/>
      <c r="BE14" s="705"/>
      <c r="BF14" s="705"/>
      <c r="BG14" s="705"/>
      <c r="BH14" s="705"/>
      <c r="BI14" s="705"/>
      <c r="BJ14" s="705"/>
      <c r="BK14" s="705"/>
      <c r="BL14" s="705"/>
    </row>
    <row r="15" spans="1:162" s="166" customFormat="1" ht="15" customHeight="1">
      <c r="A15" s="48" t="s">
        <v>850</v>
      </c>
      <c r="B15" s="704">
        <v>68294</v>
      </c>
      <c r="C15" s="708">
        <v>71797</v>
      </c>
      <c r="D15" s="705"/>
      <c r="E15" s="705"/>
      <c r="F15" s="705"/>
      <c r="G15" s="705"/>
      <c r="H15" s="705"/>
      <c r="I15" s="705"/>
      <c r="J15" s="705"/>
      <c r="K15" s="705"/>
      <c r="L15" s="705"/>
      <c r="M15" s="705"/>
      <c r="N15" s="705"/>
      <c r="O15" s="705"/>
      <c r="P15" s="705"/>
      <c r="Q15" s="705"/>
      <c r="R15" s="705"/>
      <c r="S15" s="705"/>
      <c r="T15" s="705"/>
      <c r="U15" s="705"/>
      <c r="V15" s="705"/>
      <c r="W15" s="705"/>
      <c r="X15" s="705"/>
      <c r="Y15" s="705"/>
      <c r="Z15" s="705"/>
      <c r="AA15" s="705"/>
      <c r="AB15" s="705"/>
      <c r="AC15" s="705"/>
      <c r="AD15" s="705"/>
      <c r="AE15" s="705"/>
      <c r="AF15" s="705"/>
      <c r="AG15" s="705"/>
      <c r="AH15" s="705"/>
      <c r="AI15" s="705"/>
      <c r="AJ15" s="705"/>
      <c r="AK15" s="705"/>
      <c r="AL15" s="705"/>
      <c r="AM15" s="705"/>
      <c r="AN15" s="705"/>
      <c r="AO15" s="705"/>
      <c r="AP15" s="705"/>
      <c r="AQ15" s="705"/>
      <c r="AR15" s="705"/>
      <c r="AS15" s="705"/>
      <c r="AT15" s="705"/>
      <c r="AU15" s="705"/>
      <c r="AV15" s="705"/>
      <c r="AW15" s="705"/>
      <c r="AX15" s="705"/>
      <c r="AY15" s="705"/>
      <c r="AZ15" s="705"/>
      <c r="BA15" s="705"/>
      <c r="BB15" s="705"/>
      <c r="BC15" s="705"/>
      <c r="BD15" s="705"/>
      <c r="BE15" s="705"/>
      <c r="BF15" s="705"/>
      <c r="BG15" s="705"/>
      <c r="BH15" s="705"/>
      <c r="BI15" s="705"/>
      <c r="BJ15" s="705"/>
      <c r="BK15" s="705"/>
      <c r="BL15" s="705"/>
    </row>
    <row r="16" spans="1:162" s="166" customFormat="1" ht="15" customHeight="1">
      <c r="A16" s="48" t="s">
        <v>851</v>
      </c>
      <c r="B16" s="704">
        <v>36858</v>
      </c>
      <c r="C16" s="708">
        <v>37993</v>
      </c>
      <c r="D16" s="705"/>
      <c r="E16" s="705"/>
      <c r="F16" s="705"/>
      <c r="G16" s="705"/>
      <c r="H16" s="705"/>
      <c r="I16" s="705"/>
      <c r="J16" s="705"/>
      <c r="K16" s="705"/>
      <c r="L16" s="705"/>
      <c r="M16" s="705"/>
      <c r="N16" s="705"/>
      <c r="O16" s="705"/>
      <c r="P16" s="705"/>
      <c r="Q16" s="705"/>
      <c r="R16" s="705"/>
      <c r="S16" s="705"/>
      <c r="T16" s="705"/>
      <c r="U16" s="705"/>
      <c r="V16" s="705"/>
      <c r="W16" s="705"/>
      <c r="X16" s="705"/>
      <c r="Y16" s="705"/>
      <c r="Z16" s="705"/>
      <c r="AA16" s="705"/>
      <c r="AB16" s="705"/>
      <c r="AC16" s="705"/>
      <c r="AD16" s="705"/>
      <c r="AE16" s="705"/>
      <c r="AF16" s="705"/>
      <c r="AG16" s="705"/>
      <c r="AH16" s="705"/>
      <c r="AI16" s="705"/>
      <c r="AJ16" s="705"/>
      <c r="AK16" s="705"/>
      <c r="AL16" s="705"/>
      <c r="AM16" s="705"/>
      <c r="AN16" s="705"/>
      <c r="AO16" s="705"/>
      <c r="AP16" s="705"/>
      <c r="AQ16" s="705"/>
      <c r="AR16" s="705"/>
      <c r="AS16" s="705"/>
      <c r="AT16" s="705"/>
      <c r="AU16" s="705"/>
      <c r="AV16" s="705"/>
      <c r="AW16" s="705"/>
      <c r="AX16" s="705"/>
      <c r="AY16" s="705"/>
      <c r="AZ16" s="705"/>
      <c r="BA16" s="705"/>
      <c r="BB16" s="705"/>
      <c r="BC16" s="705"/>
      <c r="BD16" s="705"/>
      <c r="BE16" s="705"/>
      <c r="BF16" s="705"/>
      <c r="BG16" s="705"/>
      <c r="BH16" s="705"/>
      <c r="BI16" s="705"/>
      <c r="BJ16" s="705"/>
      <c r="BK16" s="705"/>
      <c r="BL16" s="705"/>
    </row>
    <row r="17" spans="1:64" s="280" customFormat="1" ht="15" customHeight="1">
      <c r="A17" s="26" t="s">
        <v>673</v>
      </c>
      <c r="B17" s="691">
        <v>107349</v>
      </c>
      <c r="C17" s="692">
        <v>111303</v>
      </c>
    </row>
    <row r="18" spans="1:64" s="280" customFormat="1" ht="15" customHeight="1">
      <c r="A18" s="26" t="s">
        <v>852</v>
      </c>
      <c r="B18" s="691">
        <v>46556</v>
      </c>
      <c r="C18" s="692">
        <v>45658</v>
      </c>
    </row>
    <row r="19" spans="1:64" s="166" customFormat="1" ht="15" customHeight="1">
      <c r="A19" s="48" t="s">
        <v>675</v>
      </c>
      <c r="B19" s="704">
        <v>37143</v>
      </c>
      <c r="C19" s="708">
        <v>36123</v>
      </c>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5"/>
      <c r="AC19" s="705"/>
      <c r="AD19" s="705"/>
      <c r="AE19" s="705"/>
      <c r="AF19" s="705"/>
      <c r="AG19" s="705"/>
      <c r="AH19" s="705"/>
      <c r="AI19" s="705"/>
      <c r="AJ19" s="705"/>
      <c r="AK19" s="705"/>
      <c r="AL19" s="705"/>
      <c r="AM19" s="705"/>
      <c r="AN19" s="705"/>
      <c r="AO19" s="705"/>
      <c r="AP19" s="705"/>
      <c r="AQ19" s="705"/>
      <c r="AR19" s="705"/>
      <c r="AS19" s="705"/>
      <c r="AT19" s="705"/>
      <c r="AU19" s="705"/>
      <c r="AV19" s="705"/>
      <c r="AW19" s="705"/>
      <c r="AX19" s="705"/>
      <c r="AY19" s="705"/>
      <c r="AZ19" s="705"/>
      <c r="BA19" s="705"/>
      <c r="BB19" s="705"/>
      <c r="BC19" s="705"/>
      <c r="BD19" s="705"/>
      <c r="BE19" s="705"/>
      <c r="BF19" s="705"/>
      <c r="BG19" s="705"/>
      <c r="BH19" s="705"/>
      <c r="BI19" s="705"/>
      <c r="BJ19" s="705"/>
      <c r="BK19" s="705"/>
      <c r="BL19" s="705"/>
    </row>
    <row r="20" spans="1:64" s="166" customFormat="1" ht="15" customHeight="1">
      <c r="A20" s="48" t="s">
        <v>692</v>
      </c>
      <c r="B20" s="704">
        <v>9413</v>
      </c>
      <c r="C20" s="708">
        <v>9535</v>
      </c>
      <c r="D20" s="705"/>
      <c r="E20" s="705"/>
      <c r="F20" s="705"/>
      <c r="G20" s="705"/>
      <c r="H20" s="705"/>
      <c r="I20" s="705"/>
      <c r="J20" s="705"/>
      <c r="K20" s="705"/>
      <c r="L20" s="705"/>
      <c r="M20" s="705"/>
      <c r="N20" s="705"/>
      <c r="O20" s="705"/>
      <c r="P20" s="705"/>
      <c r="Q20" s="705"/>
      <c r="R20" s="705"/>
      <c r="S20" s="705"/>
      <c r="T20" s="705"/>
      <c r="U20" s="705"/>
      <c r="V20" s="705"/>
      <c r="W20" s="705"/>
      <c r="X20" s="705"/>
      <c r="Y20" s="705"/>
      <c r="Z20" s="705"/>
      <c r="AA20" s="705"/>
      <c r="AB20" s="705"/>
      <c r="AC20" s="705"/>
      <c r="AD20" s="705"/>
      <c r="AE20" s="705"/>
      <c r="AF20" s="705"/>
      <c r="AG20" s="705"/>
      <c r="AH20" s="705"/>
      <c r="AI20" s="705"/>
      <c r="AJ20" s="705"/>
      <c r="AK20" s="705"/>
      <c r="AL20" s="705"/>
      <c r="AM20" s="705"/>
      <c r="AN20" s="705"/>
      <c r="AO20" s="705"/>
      <c r="AP20" s="705"/>
      <c r="AQ20" s="705"/>
      <c r="AR20" s="705"/>
      <c r="AS20" s="705"/>
      <c r="AT20" s="705"/>
      <c r="AU20" s="705"/>
      <c r="AV20" s="705"/>
      <c r="AW20" s="705"/>
      <c r="AX20" s="705"/>
      <c r="AY20" s="705"/>
      <c r="AZ20" s="705"/>
      <c r="BA20" s="705"/>
      <c r="BB20" s="705"/>
      <c r="BC20" s="705"/>
      <c r="BD20" s="705"/>
      <c r="BE20" s="705"/>
      <c r="BF20" s="705"/>
      <c r="BG20" s="705"/>
      <c r="BH20" s="705"/>
      <c r="BI20" s="705"/>
      <c r="BJ20" s="705"/>
      <c r="BK20" s="705"/>
      <c r="BL20" s="705"/>
    </row>
    <row r="21" spans="1:64" s="166" customFormat="1" ht="4.8" customHeight="1">
      <c r="A21" s="39"/>
      <c r="B21" s="715"/>
      <c r="C21" s="716"/>
    </row>
    <row r="22" spans="1:64" s="280" customFormat="1" ht="15" customHeight="1">
      <c r="A22" s="26" t="s">
        <v>69</v>
      </c>
      <c r="B22" s="691">
        <v>572272</v>
      </c>
      <c r="C22" s="692">
        <v>575981</v>
      </c>
    </row>
    <row r="23" spans="1:64" s="166" customFormat="1" ht="4.8" customHeight="1">
      <c r="A23" s="39"/>
      <c r="B23" s="715"/>
      <c r="C23" s="716"/>
    </row>
    <row r="24" spans="1:64" s="166" customFormat="1" ht="15" customHeight="1">
      <c r="A24" s="48" t="s">
        <v>678</v>
      </c>
      <c r="B24" s="704">
        <v>149375</v>
      </c>
      <c r="C24" s="708">
        <v>148577</v>
      </c>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5"/>
      <c r="AL24" s="705"/>
      <c r="AM24" s="705"/>
      <c r="AN24" s="705"/>
      <c r="AO24" s="705"/>
      <c r="AP24" s="705"/>
      <c r="AQ24" s="705"/>
      <c r="AR24" s="705"/>
      <c r="AS24" s="705"/>
      <c r="AT24" s="705"/>
      <c r="AU24" s="705"/>
      <c r="AV24" s="705"/>
      <c r="AW24" s="705"/>
      <c r="AX24" s="705"/>
      <c r="AY24" s="705"/>
      <c r="AZ24" s="705"/>
      <c r="BA24" s="705"/>
      <c r="BB24" s="705"/>
      <c r="BC24" s="705"/>
      <c r="BD24" s="705"/>
      <c r="BE24" s="705"/>
      <c r="BF24" s="705"/>
      <c r="BG24" s="705"/>
      <c r="BH24" s="705"/>
      <c r="BI24" s="705"/>
      <c r="BJ24" s="705"/>
      <c r="BK24" s="705"/>
      <c r="BL24" s="705"/>
    </row>
    <row r="25" spans="1:64" s="166" customFormat="1" ht="15" customHeight="1">
      <c r="A25" s="48" t="s">
        <v>853</v>
      </c>
      <c r="B25" s="704">
        <v>53952</v>
      </c>
      <c r="C25" s="708">
        <v>53114</v>
      </c>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c r="AB25" s="705"/>
      <c r="AC25" s="705"/>
      <c r="AD25" s="705"/>
      <c r="AE25" s="705"/>
      <c r="AF25" s="705"/>
      <c r="AG25" s="705"/>
      <c r="AH25" s="705"/>
      <c r="AI25" s="705"/>
      <c r="AJ25" s="705"/>
      <c r="AK25" s="705"/>
      <c r="AL25" s="705"/>
      <c r="AM25" s="705"/>
      <c r="AN25" s="705"/>
      <c r="AO25" s="705"/>
      <c r="AP25" s="705"/>
      <c r="AQ25" s="705"/>
      <c r="AR25" s="705"/>
      <c r="AS25" s="705"/>
      <c r="AT25" s="705"/>
      <c r="AU25" s="705"/>
      <c r="AV25" s="705"/>
      <c r="AW25" s="705"/>
      <c r="AX25" s="705"/>
      <c r="AY25" s="705"/>
      <c r="AZ25" s="705"/>
      <c r="BA25" s="705"/>
      <c r="BB25" s="705"/>
      <c r="BC25" s="705"/>
      <c r="BD25" s="705"/>
      <c r="BE25" s="705"/>
      <c r="BF25" s="705"/>
      <c r="BG25" s="705"/>
      <c r="BH25" s="705"/>
      <c r="BI25" s="705"/>
      <c r="BJ25" s="705"/>
      <c r="BK25" s="705"/>
      <c r="BL25" s="705"/>
    </row>
    <row r="26" spans="1:64" s="166" customFormat="1" ht="15" customHeight="1">
      <c r="A26" s="48" t="s">
        <v>675</v>
      </c>
      <c r="B26" s="704">
        <v>37994</v>
      </c>
      <c r="C26" s="708">
        <v>43298</v>
      </c>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c r="AC26" s="705"/>
      <c r="AD26" s="705"/>
      <c r="AE26" s="705"/>
      <c r="AF26" s="705"/>
      <c r="AG26" s="705"/>
      <c r="AH26" s="705"/>
      <c r="AI26" s="705"/>
      <c r="AJ26" s="705"/>
      <c r="AK26" s="705"/>
      <c r="AL26" s="705"/>
      <c r="AM26" s="705"/>
      <c r="AN26" s="705"/>
      <c r="AO26" s="705"/>
      <c r="AP26" s="705"/>
      <c r="AQ26" s="705"/>
      <c r="AR26" s="705"/>
      <c r="AS26" s="705"/>
      <c r="AT26" s="705"/>
      <c r="AU26" s="705"/>
      <c r="AV26" s="705"/>
      <c r="AW26" s="705"/>
      <c r="AX26" s="705"/>
      <c r="AY26" s="705"/>
      <c r="AZ26" s="705"/>
      <c r="BA26" s="705"/>
      <c r="BB26" s="705"/>
      <c r="BC26" s="705"/>
      <c r="BD26" s="705"/>
      <c r="BE26" s="705"/>
      <c r="BF26" s="705"/>
      <c r="BG26" s="705"/>
      <c r="BH26" s="705"/>
      <c r="BI26" s="705"/>
      <c r="BJ26" s="705"/>
      <c r="BK26" s="705"/>
      <c r="BL26" s="705"/>
    </row>
    <row r="27" spans="1:64" s="166" customFormat="1" ht="15" customHeight="1">
      <c r="A27" s="48" t="s">
        <v>673</v>
      </c>
      <c r="B27" s="704">
        <v>30056</v>
      </c>
      <c r="C27" s="708">
        <v>31404</v>
      </c>
      <c r="D27" s="705"/>
      <c r="E27" s="705"/>
      <c r="F27" s="705"/>
      <c r="G27" s="705"/>
      <c r="H27" s="705"/>
      <c r="I27" s="705"/>
      <c r="J27" s="705"/>
      <c r="K27" s="705"/>
      <c r="L27" s="705"/>
      <c r="M27" s="705"/>
      <c r="N27" s="705"/>
      <c r="O27" s="705"/>
      <c r="P27" s="705"/>
      <c r="Q27" s="705"/>
      <c r="R27" s="705"/>
      <c r="S27" s="705"/>
      <c r="T27" s="705"/>
      <c r="U27" s="705"/>
      <c r="V27" s="705"/>
      <c r="W27" s="705"/>
      <c r="X27" s="705"/>
      <c r="Y27" s="705"/>
      <c r="Z27" s="705"/>
      <c r="AA27" s="705"/>
      <c r="AB27" s="705"/>
      <c r="AC27" s="705"/>
      <c r="AD27" s="705"/>
      <c r="AE27" s="705"/>
      <c r="AF27" s="705"/>
      <c r="AG27" s="705"/>
      <c r="AH27" s="705"/>
      <c r="AI27" s="705"/>
      <c r="AJ27" s="705"/>
      <c r="AK27" s="705"/>
      <c r="AL27" s="705"/>
      <c r="AM27" s="705"/>
      <c r="AN27" s="705"/>
      <c r="AO27" s="705"/>
      <c r="AP27" s="705"/>
      <c r="AQ27" s="705"/>
      <c r="AR27" s="705"/>
      <c r="AS27" s="705"/>
      <c r="AT27" s="705"/>
      <c r="AU27" s="705"/>
      <c r="AV27" s="705"/>
      <c r="AW27" s="705"/>
      <c r="AX27" s="705"/>
      <c r="AY27" s="705"/>
      <c r="AZ27" s="705"/>
      <c r="BA27" s="705"/>
      <c r="BB27" s="705"/>
      <c r="BC27" s="705"/>
      <c r="BD27" s="705"/>
      <c r="BE27" s="705"/>
      <c r="BF27" s="705"/>
      <c r="BG27" s="705"/>
      <c r="BH27" s="705"/>
      <c r="BI27" s="705"/>
      <c r="BJ27" s="705"/>
      <c r="BK27" s="705"/>
      <c r="BL27" s="705"/>
    </row>
    <row r="28" spans="1:64" s="166" customFormat="1" ht="15" customHeight="1">
      <c r="A28" s="48" t="s">
        <v>854</v>
      </c>
      <c r="B28" s="704">
        <v>29355</v>
      </c>
      <c r="C28" s="708">
        <v>30045</v>
      </c>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5"/>
      <c r="AC28" s="705"/>
      <c r="AD28" s="705"/>
      <c r="AE28" s="705"/>
      <c r="AF28" s="705"/>
      <c r="AG28" s="705"/>
      <c r="AH28" s="705"/>
      <c r="AI28" s="705"/>
      <c r="AJ28" s="705"/>
      <c r="AK28" s="705"/>
      <c r="AL28" s="705"/>
      <c r="AM28" s="705"/>
      <c r="AN28" s="705"/>
      <c r="AO28" s="705"/>
      <c r="AP28" s="705"/>
      <c r="AQ28" s="705"/>
      <c r="AR28" s="705"/>
      <c r="AS28" s="705"/>
      <c r="AT28" s="705"/>
      <c r="AU28" s="705"/>
      <c r="AV28" s="705"/>
      <c r="AW28" s="705"/>
      <c r="AX28" s="705"/>
      <c r="AY28" s="705"/>
      <c r="AZ28" s="705"/>
      <c r="BA28" s="705"/>
      <c r="BB28" s="705"/>
      <c r="BC28" s="705"/>
      <c r="BD28" s="705"/>
      <c r="BE28" s="705"/>
      <c r="BF28" s="705"/>
      <c r="BG28" s="705"/>
      <c r="BH28" s="705"/>
      <c r="BI28" s="705"/>
      <c r="BJ28" s="705"/>
      <c r="BK28" s="705"/>
      <c r="BL28" s="705"/>
    </row>
    <row r="29" spans="1:64" s="166" customFormat="1" ht="15" customHeight="1">
      <c r="A29" s="48" t="s">
        <v>676</v>
      </c>
      <c r="B29" s="704">
        <v>20323</v>
      </c>
      <c r="C29" s="708">
        <v>20636</v>
      </c>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c r="AB29" s="705"/>
      <c r="AC29" s="705"/>
      <c r="AD29" s="705"/>
      <c r="AE29" s="705"/>
      <c r="AF29" s="705"/>
      <c r="AG29" s="705"/>
      <c r="AH29" s="705"/>
      <c r="AI29" s="705"/>
      <c r="AJ29" s="705"/>
      <c r="AK29" s="705"/>
      <c r="AL29" s="705"/>
      <c r="AM29" s="705"/>
      <c r="AN29" s="705"/>
      <c r="AO29" s="705"/>
      <c r="AP29" s="705"/>
      <c r="AQ29" s="705"/>
      <c r="AR29" s="705"/>
      <c r="AS29" s="705"/>
      <c r="AT29" s="705"/>
      <c r="AU29" s="705"/>
      <c r="AV29" s="705"/>
      <c r="AW29" s="705"/>
      <c r="AX29" s="705"/>
      <c r="AY29" s="705"/>
      <c r="AZ29" s="705"/>
      <c r="BA29" s="705"/>
      <c r="BB29" s="705"/>
      <c r="BC29" s="705"/>
      <c r="BD29" s="705"/>
      <c r="BE29" s="705"/>
      <c r="BF29" s="705"/>
      <c r="BG29" s="705"/>
      <c r="BH29" s="705"/>
      <c r="BI29" s="705"/>
      <c r="BJ29" s="705"/>
      <c r="BK29" s="705"/>
      <c r="BL29" s="705"/>
    </row>
    <row r="30" spans="1:64" s="166" customFormat="1" ht="15" customHeight="1">
      <c r="A30" s="48" t="s">
        <v>688</v>
      </c>
      <c r="B30" s="704">
        <v>116119</v>
      </c>
      <c r="C30" s="708">
        <v>117705</v>
      </c>
      <c r="D30" s="705"/>
      <c r="E30" s="705"/>
      <c r="F30" s="705"/>
      <c r="G30" s="705"/>
      <c r="H30" s="705"/>
      <c r="I30" s="705"/>
      <c r="J30" s="705"/>
      <c r="K30" s="705"/>
      <c r="L30" s="705"/>
      <c r="M30" s="705"/>
      <c r="N30" s="705"/>
      <c r="O30" s="705"/>
      <c r="P30" s="705"/>
      <c r="Q30" s="705"/>
      <c r="R30" s="705"/>
      <c r="S30" s="705"/>
      <c r="T30" s="705"/>
      <c r="U30" s="705"/>
      <c r="V30" s="705"/>
      <c r="W30" s="705"/>
      <c r="X30" s="705"/>
      <c r="Y30" s="705"/>
      <c r="Z30" s="705"/>
      <c r="AA30" s="705"/>
      <c r="AB30" s="705"/>
      <c r="AC30" s="705"/>
      <c r="AD30" s="705"/>
      <c r="AE30" s="705"/>
      <c r="AF30" s="705"/>
      <c r="AG30" s="705"/>
      <c r="AH30" s="705"/>
      <c r="AI30" s="705"/>
      <c r="AJ30" s="705"/>
      <c r="AK30" s="705"/>
      <c r="AL30" s="705"/>
      <c r="AM30" s="705"/>
      <c r="AN30" s="705"/>
      <c r="AO30" s="705"/>
      <c r="AP30" s="705"/>
      <c r="AQ30" s="705"/>
      <c r="AR30" s="705"/>
      <c r="AS30" s="705"/>
      <c r="AT30" s="705"/>
      <c r="AU30" s="705"/>
      <c r="AV30" s="705"/>
      <c r="AW30" s="705"/>
      <c r="AX30" s="705"/>
      <c r="AY30" s="705"/>
      <c r="AZ30" s="705"/>
      <c r="BA30" s="705"/>
      <c r="BB30" s="705"/>
      <c r="BC30" s="705"/>
      <c r="BD30" s="705"/>
      <c r="BE30" s="705"/>
      <c r="BF30" s="705"/>
      <c r="BG30" s="705"/>
      <c r="BH30" s="705"/>
      <c r="BI30" s="705"/>
      <c r="BJ30" s="705"/>
      <c r="BK30" s="705"/>
      <c r="BL30" s="705"/>
    </row>
    <row r="31" spans="1:64" s="166" customFormat="1" ht="15" customHeight="1">
      <c r="A31" s="48" t="s">
        <v>25</v>
      </c>
      <c r="B31" s="704">
        <v>92982</v>
      </c>
      <c r="C31" s="708">
        <v>90666</v>
      </c>
      <c r="D31" s="705"/>
      <c r="E31" s="705"/>
      <c r="F31" s="705"/>
      <c r="G31" s="705"/>
      <c r="H31" s="705"/>
      <c r="I31" s="705"/>
      <c r="J31" s="705"/>
      <c r="K31" s="705"/>
      <c r="L31" s="705"/>
      <c r="M31" s="705"/>
      <c r="N31" s="705"/>
      <c r="O31" s="705"/>
      <c r="P31" s="705"/>
      <c r="Q31" s="705"/>
      <c r="R31" s="705"/>
      <c r="S31" s="705"/>
      <c r="T31" s="705"/>
      <c r="U31" s="705"/>
      <c r="V31" s="705"/>
      <c r="W31" s="705"/>
      <c r="X31" s="705"/>
      <c r="Y31" s="705"/>
      <c r="Z31" s="705"/>
      <c r="AA31" s="705"/>
      <c r="AB31" s="705"/>
      <c r="AC31" s="705"/>
      <c r="AD31" s="705"/>
      <c r="AE31" s="705"/>
      <c r="AF31" s="705"/>
      <c r="AG31" s="705"/>
      <c r="AH31" s="705"/>
      <c r="AI31" s="705"/>
      <c r="AJ31" s="705"/>
      <c r="AK31" s="705"/>
      <c r="AL31" s="705"/>
      <c r="AM31" s="705"/>
      <c r="AN31" s="705"/>
      <c r="AO31" s="705"/>
      <c r="AP31" s="705"/>
      <c r="AQ31" s="705"/>
      <c r="AR31" s="705"/>
      <c r="AS31" s="705"/>
      <c r="AT31" s="705"/>
      <c r="AU31" s="705"/>
      <c r="AV31" s="705"/>
      <c r="AW31" s="705"/>
      <c r="AX31" s="705"/>
      <c r="AY31" s="705"/>
      <c r="AZ31" s="705"/>
      <c r="BA31" s="705"/>
      <c r="BB31" s="705"/>
      <c r="BC31" s="705"/>
      <c r="BD31" s="705"/>
      <c r="BE31" s="705"/>
      <c r="BF31" s="705"/>
      <c r="BG31" s="705"/>
      <c r="BH31" s="705"/>
      <c r="BI31" s="705"/>
      <c r="BJ31" s="705"/>
      <c r="BK31" s="705"/>
      <c r="BL31" s="705"/>
    </row>
    <row r="32" spans="1:64" s="166" customFormat="1" ht="15" customHeight="1">
      <c r="A32" s="48" t="s">
        <v>692</v>
      </c>
      <c r="B32" s="704">
        <v>42115</v>
      </c>
      <c r="C32" s="708">
        <v>40535</v>
      </c>
      <c r="D32" s="705"/>
      <c r="E32" s="705"/>
      <c r="F32" s="705"/>
      <c r="G32" s="705"/>
      <c r="H32" s="705"/>
      <c r="I32" s="705"/>
      <c r="J32" s="705"/>
      <c r="K32" s="705"/>
      <c r="L32" s="705"/>
      <c r="M32" s="705"/>
      <c r="N32" s="705"/>
      <c r="O32" s="705"/>
      <c r="P32" s="705"/>
      <c r="Q32" s="705"/>
      <c r="R32" s="705"/>
      <c r="S32" s="705"/>
      <c r="T32" s="705"/>
      <c r="U32" s="705"/>
      <c r="V32" s="705"/>
      <c r="W32" s="705"/>
      <c r="X32" s="705"/>
      <c r="Y32" s="705"/>
      <c r="Z32" s="705"/>
      <c r="AA32" s="705"/>
      <c r="AB32" s="705"/>
      <c r="AC32" s="705"/>
      <c r="AD32" s="705"/>
      <c r="AE32" s="705"/>
      <c r="AF32" s="705"/>
      <c r="AG32" s="705"/>
      <c r="AH32" s="705"/>
      <c r="AI32" s="705"/>
      <c r="AJ32" s="705"/>
      <c r="AK32" s="705"/>
      <c r="AL32" s="705"/>
      <c r="AM32" s="705"/>
      <c r="AN32" s="705"/>
      <c r="AO32" s="705"/>
      <c r="AP32" s="705"/>
      <c r="AQ32" s="705"/>
      <c r="AR32" s="705"/>
      <c r="AS32" s="705"/>
      <c r="AT32" s="705"/>
      <c r="AU32" s="705"/>
      <c r="AV32" s="705"/>
      <c r="AW32" s="705"/>
      <c r="AX32" s="705"/>
      <c r="AY32" s="705"/>
      <c r="AZ32" s="705"/>
      <c r="BA32" s="705"/>
      <c r="BB32" s="705"/>
      <c r="BC32" s="705"/>
      <c r="BD32" s="705"/>
      <c r="BE32" s="705"/>
      <c r="BF32" s="705"/>
      <c r="BG32" s="705"/>
      <c r="BH32" s="705"/>
      <c r="BI32" s="705"/>
      <c r="BJ32" s="705"/>
      <c r="BK32" s="705"/>
      <c r="BL32" s="705"/>
    </row>
    <row r="33" spans="1:71" s="166" customFormat="1" ht="4.8" customHeight="1">
      <c r="A33" s="39"/>
      <c r="B33" s="715"/>
      <c r="C33" s="714"/>
    </row>
    <row r="34" spans="1:71" s="55" customFormat="1" ht="15" customHeight="1" thickBot="1">
      <c r="A34" s="87" t="s">
        <v>855</v>
      </c>
      <c r="B34" s="623">
        <v>1005122</v>
      </c>
      <c r="C34" s="623">
        <v>1018426</v>
      </c>
      <c r="D34" s="707"/>
      <c r="E34" s="707"/>
      <c r="F34" s="707"/>
      <c r="G34" s="707"/>
      <c r="H34" s="707"/>
      <c r="I34" s="707"/>
      <c r="J34" s="707"/>
      <c r="K34" s="707"/>
      <c r="L34" s="707"/>
      <c r="M34" s="707"/>
      <c r="N34" s="707"/>
      <c r="O34" s="707"/>
      <c r="P34" s="707"/>
      <c r="Q34" s="707"/>
      <c r="R34" s="707"/>
      <c r="S34" s="707"/>
      <c r="T34" s="707"/>
      <c r="U34" s="707"/>
      <c r="V34" s="707"/>
      <c r="W34" s="707"/>
      <c r="X34" s="707"/>
      <c r="Y34" s="707"/>
      <c r="Z34" s="707"/>
      <c r="AA34" s="707"/>
      <c r="AB34" s="707"/>
      <c r="AC34" s="707"/>
      <c r="AD34" s="707"/>
      <c r="AE34" s="707"/>
      <c r="AF34" s="707"/>
      <c r="AG34" s="707"/>
      <c r="AH34" s="707"/>
      <c r="AI34" s="707"/>
      <c r="AJ34" s="707"/>
      <c r="AK34" s="707"/>
      <c r="AL34" s="707"/>
      <c r="AM34" s="707"/>
      <c r="AN34" s="707"/>
      <c r="AO34" s="707"/>
      <c r="AP34" s="707"/>
      <c r="AQ34" s="707"/>
      <c r="AR34" s="707"/>
      <c r="AS34" s="707"/>
      <c r="AT34" s="707"/>
      <c r="AU34" s="707"/>
      <c r="AV34" s="707"/>
      <c r="AW34" s="707"/>
      <c r="AX34" s="707"/>
      <c r="AY34" s="707"/>
      <c r="AZ34" s="707"/>
      <c r="BA34" s="707"/>
      <c r="BB34" s="707"/>
      <c r="BC34" s="707"/>
      <c r="BD34" s="707"/>
      <c r="BE34" s="707"/>
      <c r="BF34" s="707"/>
      <c r="BG34" s="707"/>
      <c r="BH34" s="707"/>
      <c r="BI34" s="707"/>
      <c r="BJ34" s="707"/>
      <c r="BK34" s="707"/>
      <c r="BL34" s="707"/>
      <c r="BM34" s="707"/>
      <c r="BN34" s="707"/>
      <c r="BO34" s="707"/>
      <c r="BP34" s="707"/>
      <c r="BQ34" s="707"/>
      <c r="BR34" s="707"/>
      <c r="BS34" s="707"/>
    </row>
    <row r="35" spans="1:71" s="166" customFormat="1" ht="4.8" customHeight="1" thickTop="1">
      <c r="A35" s="39"/>
      <c r="B35" s="715"/>
      <c r="C35" s="716"/>
    </row>
    <row r="36" spans="1:71" s="464" customFormat="1" ht="15" customHeight="1">
      <c r="A36" s="26" t="s">
        <v>856</v>
      </c>
      <c r="B36" s="691">
        <v>897862</v>
      </c>
      <c r="C36" s="692">
        <v>914359</v>
      </c>
    </row>
    <row r="37" spans="1:71" s="464" customFormat="1" ht="16.5" customHeight="1" thickBot="1">
      <c r="A37" s="51" t="s">
        <v>857</v>
      </c>
      <c r="B37" s="706">
        <v>107261</v>
      </c>
      <c r="C37" s="623">
        <v>104067</v>
      </c>
    </row>
    <row r="38" spans="1:71" s="717" customFormat="1" ht="10.8" thickTop="1">
      <c r="A38" s="63"/>
    </row>
    <row r="39" spans="1:71" s="464" customFormat="1" ht="10.199999999999999">
      <c r="A39" s="63"/>
    </row>
    <row r="40" spans="1:71" s="464" customFormat="1" ht="10.199999999999999">
      <c r="A40" s="63"/>
    </row>
    <row r="41" spans="1:71" s="464" customFormat="1" ht="10.199999999999999">
      <c r="A41" s="63"/>
    </row>
    <row r="42" spans="1:71" s="717" customFormat="1" ht="10.199999999999999">
      <c r="A42" s="63"/>
    </row>
    <row r="43" spans="1:71" s="464" customFormat="1" ht="10.199999999999999">
      <c r="A43" s="63"/>
    </row>
    <row r="44" spans="1:71" s="464" customFormat="1" ht="10.199999999999999">
      <c r="A44" s="63"/>
    </row>
    <row r="45" spans="1:71" s="464" customFormat="1" ht="10.199999999999999">
      <c r="A45" s="63"/>
    </row>
    <row r="46" spans="1:71" s="26" customFormat="1" ht="12">
      <c r="A46" s="63"/>
    </row>
    <row r="47" spans="1:71" s="464" customFormat="1" ht="10.199999999999999">
      <c r="A47" s="63"/>
    </row>
    <row r="48" spans="1:71" s="464" customFormat="1" ht="10.199999999999999">
      <c r="A48" s="63"/>
    </row>
    <row r="49" spans="1:1" s="464" customFormat="1" ht="10.199999999999999">
      <c r="A49" s="63"/>
    </row>
    <row r="50" spans="1:1" s="464" customFormat="1" ht="10.199999999999999">
      <c r="A50" s="63"/>
    </row>
    <row r="51" spans="1:1" s="464" customFormat="1" ht="10.199999999999999">
      <c r="A51" s="63"/>
    </row>
    <row r="52" spans="1:1" s="464" customFormat="1" ht="10.199999999999999">
      <c r="A52" s="63"/>
    </row>
    <row r="53" spans="1:1" s="464" customFormat="1" ht="10.199999999999999">
      <c r="A53" s="63"/>
    </row>
    <row r="54" spans="1:1" s="464" customFormat="1" ht="10.199999999999999">
      <c r="A54" s="63"/>
    </row>
    <row r="55" spans="1:1" s="464" customFormat="1" ht="10.199999999999999">
      <c r="A55" s="63"/>
    </row>
    <row r="56" spans="1:1" s="464" customFormat="1" ht="10.199999999999999">
      <c r="A56" s="63"/>
    </row>
    <row r="57" spans="1:1" s="464" customFormat="1" ht="10.199999999999999">
      <c r="A57" s="63"/>
    </row>
    <row r="58" spans="1:1" s="464" customFormat="1" ht="10.199999999999999">
      <c r="A58" s="63"/>
    </row>
    <row r="59" spans="1:1" s="464" customFormat="1" ht="10.199999999999999">
      <c r="A59" s="63"/>
    </row>
    <row r="60" spans="1:1" s="464" customFormat="1" ht="10.199999999999999">
      <c r="A60" s="63"/>
    </row>
    <row r="61" spans="1:1" s="464" customFormat="1" ht="10.199999999999999">
      <c r="A61" s="63"/>
    </row>
    <row r="62" spans="1:1" s="464" customFormat="1" ht="10.199999999999999">
      <c r="A62" s="63"/>
    </row>
    <row r="63" spans="1:1" s="464" customFormat="1" ht="10.199999999999999">
      <c r="A63" s="63"/>
    </row>
    <row r="64" spans="1:1" s="464" customFormat="1" ht="10.199999999999999">
      <c r="A64" s="63"/>
    </row>
    <row r="65" spans="1:1" s="464" customFormat="1" ht="10.199999999999999">
      <c r="A65" s="63"/>
    </row>
    <row r="66" spans="1:1" s="464" customFormat="1" ht="10.199999999999999">
      <c r="A66" s="63"/>
    </row>
    <row r="67" spans="1:1" s="464" customFormat="1" ht="10.199999999999999">
      <c r="A67" s="63"/>
    </row>
    <row r="68" spans="1:1" s="464" customFormat="1" ht="10.199999999999999">
      <c r="A68" s="63"/>
    </row>
    <row r="69" spans="1:1" s="464" customFormat="1" ht="10.199999999999999">
      <c r="A69" s="63"/>
    </row>
    <row r="70" spans="1:1" s="464" customFormat="1" ht="10.199999999999999">
      <c r="A70" s="63"/>
    </row>
  </sheetData>
  <hyperlinks>
    <hyperlink ref="C6" location="Index!A1" display="Index" xr:uid="{A4553045-FF65-43C8-BA1D-F3644C9D3F93}"/>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2" max="51"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4ABC-C2FA-4FA4-9616-7297C9394B49}">
  <sheetPr>
    <tabColor rgb="FFFF0000"/>
  </sheetPr>
  <dimension ref="A1:IV59"/>
  <sheetViews>
    <sheetView showGridLines="0" zoomScaleNormal="100" workbookViewId="0">
      <pane xSplit="1" topLeftCell="B1" activePane="topRight" state="frozen"/>
      <selection activeCell="C6" sqref="C6"/>
      <selection pane="topRight" activeCell="I10" sqref="I10"/>
    </sheetView>
  </sheetViews>
  <sheetFormatPr defaultColWidth="11" defaultRowHeight="13.2"/>
  <cols>
    <col min="1" max="1" width="38.21875" style="63" customWidth="1"/>
    <col min="2" max="2" width="9.44140625" style="63" customWidth="1"/>
    <col min="3" max="4" width="9.44140625" style="91" customWidth="1"/>
    <col min="5" max="6" width="9.44140625" style="63" customWidth="1"/>
    <col min="7" max="8" width="9.44140625" style="91" customWidth="1"/>
    <col min="9" max="9" width="9.44140625" style="63" customWidth="1"/>
    <col min="10" max="10" width="5.88671875" style="91" customWidth="1"/>
    <col min="11" max="11" width="9.33203125" style="63" customWidth="1"/>
    <col min="12" max="12" width="5.88671875" style="91" customWidth="1"/>
    <col min="13" max="13" width="9.33203125" style="63" customWidth="1"/>
    <col min="14" max="14" width="5.88671875" style="91" customWidth="1"/>
    <col min="15" max="15" width="9.33203125" style="63" customWidth="1"/>
    <col min="16" max="16" width="5.88671875" style="91" customWidth="1"/>
    <col min="17" max="17" width="9.33203125" style="63" customWidth="1"/>
    <col min="18" max="18" width="5.88671875" style="91" customWidth="1"/>
    <col min="19" max="19" width="9.33203125" style="63" customWidth="1"/>
    <col min="20" max="20" width="5.88671875" style="91" customWidth="1"/>
    <col min="21" max="21" width="9.33203125" style="63" customWidth="1"/>
    <col min="22" max="22" width="5.88671875" style="91" customWidth="1"/>
    <col min="23" max="23" width="9.33203125" style="63" customWidth="1"/>
    <col min="24" max="24" width="5.88671875" style="91" customWidth="1"/>
    <col min="25" max="25" width="9.33203125" style="63" customWidth="1"/>
    <col min="26" max="26" width="5.88671875" style="91" customWidth="1"/>
    <col min="27" max="27" width="9.33203125" style="63" customWidth="1"/>
    <col min="28" max="28" width="5.88671875" style="91" customWidth="1"/>
    <col min="29" max="29" width="9.33203125" style="63" customWidth="1"/>
    <col min="30" max="30" width="5.88671875" style="91" customWidth="1"/>
    <col min="31" max="31" width="9.33203125" style="63" customWidth="1"/>
    <col min="32" max="32" width="5.88671875" style="91" customWidth="1"/>
    <col min="33" max="33" width="9.33203125" style="63" customWidth="1"/>
    <col min="34" max="34" width="5.88671875" style="91" customWidth="1"/>
    <col min="35" max="35" width="9.33203125" style="63" customWidth="1"/>
    <col min="36" max="36" width="5.88671875" style="91" customWidth="1"/>
    <col min="37" max="37" width="9.33203125" style="63" customWidth="1"/>
    <col min="38" max="38" width="5.88671875" style="91" customWidth="1"/>
    <col min="39" max="39" width="9.33203125" style="63" customWidth="1"/>
    <col min="40" max="40" width="5.88671875" style="91" customWidth="1"/>
    <col min="41" max="41" width="9.33203125" style="63" customWidth="1"/>
    <col min="42" max="42" width="5.88671875" style="91" customWidth="1"/>
    <col min="43" max="43" width="9.33203125" style="63" customWidth="1"/>
    <col min="44" max="44" width="5.88671875" style="91" customWidth="1"/>
    <col min="45" max="45" width="9.33203125" style="63" customWidth="1"/>
    <col min="46" max="46" width="5.88671875" style="91" customWidth="1"/>
    <col min="47" max="47" width="9.33203125" style="63" customWidth="1"/>
    <col min="48" max="48" width="5.88671875" style="91" customWidth="1"/>
    <col min="49" max="49" width="9.33203125" style="63" customWidth="1"/>
    <col min="50" max="50" width="5.88671875" style="91" customWidth="1"/>
    <col min="51" max="51" width="9.33203125" style="63" customWidth="1"/>
    <col min="52" max="52" width="5.88671875" style="91" customWidth="1"/>
    <col min="53" max="53" width="9.33203125" style="63" customWidth="1"/>
    <col min="54" max="54" width="5.88671875" style="91" customWidth="1"/>
    <col min="55" max="55" width="9.33203125" style="63" customWidth="1"/>
    <col min="56" max="56" width="5.88671875" style="63" customWidth="1"/>
    <col min="57" max="57" width="9.33203125" style="63" customWidth="1"/>
    <col min="58" max="58" width="5.88671875" style="91" customWidth="1"/>
    <col min="59" max="59" width="9.33203125" style="63" customWidth="1"/>
    <col min="60" max="60" width="5.88671875" style="91" customWidth="1"/>
    <col min="61" max="61" width="9.33203125" style="63" customWidth="1"/>
    <col min="62" max="62" width="5.88671875" style="91" customWidth="1"/>
    <col min="63" max="63" width="9.33203125" style="63" customWidth="1"/>
    <col min="64" max="64" width="5.88671875" style="91" customWidth="1"/>
    <col min="65" max="65" width="9.33203125" style="63" customWidth="1"/>
    <col min="66" max="66" width="5.88671875" style="91" customWidth="1"/>
    <col min="67" max="67" width="9.33203125" style="63" customWidth="1"/>
    <col min="68" max="68" width="5.88671875" style="91" customWidth="1"/>
    <col min="69" max="69" width="9.33203125" style="57" customWidth="1"/>
    <col min="70" max="70" width="5.88671875" style="280" customWidth="1"/>
    <col min="71" max="71" width="9.33203125" style="57" customWidth="1"/>
    <col min="72" max="72" width="5.88671875" style="280" customWidth="1"/>
    <col min="73" max="73" width="9.33203125" style="57" customWidth="1"/>
    <col min="74" max="74" width="5.88671875" style="280" customWidth="1"/>
    <col min="75" max="75" width="9.33203125" style="57" customWidth="1"/>
    <col min="76" max="76" width="5.88671875" style="280" customWidth="1"/>
    <col min="77" max="77" width="9.33203125" style="57" customWidth="1"/>
    <col min="78" max="78" width="5.88671875" style="280" customWidth="1"/>
    <col min="79" max="79" width="9.33203125" style="57" customWidth="1"/>
    <col min="80" max="80" width="5.88671875" style="280" customWidth="1"/>
    <col min="81" max="81" width="9.33203125" style="57" customWidth="1"/>
    <col min="82" max="82" width="5.88671875" style="280" customWidth="1"/>
    <col min="83" max="83" width="9.33203125" style="57" customWidth="1"/>
    <col min="84" max="84" width="5.88671875" style="280" customWidth="1"/>
    <col min="85" max="85" width="9.33203125" style="57" customWidth="1"/>
    <col min="86" max="86" width="5.88671875" style="280" customWidth="1"/>
    <col min="87" max="87" width="9.33203125" style="57" customWidth="1"/>
    <col min="88" max="88" width="5.88671875" style="280" customWidth="1"/>
    <col min="89" max="89" width="9.33203125" style="57" customWidth="1"/>
    <col min="90" max="90" width="5.88671875" style="280" customWidth="1"/>
    <col min="91" max="91" width="9.33203125" style="57" customWidth="1"/>
    <col min="92" max="92" width="5.88671875" style="280" customWidth="1"/>
    <col min="93" max="93" width="9.33203125" style="57" customWidth="1"/>
    <col min="94" max="94" width="5.88671875" style="280" customWidth="1"/>
    <col min="95" max="95" width="9.33203125" style="57" customWidth="1"/>
    <col min="96" max="96" width="5.88671875" style="280" customWidth="1"/>
    <col min="97" max="97" width="9.33203125" style="57" customWidth="1"/>
    <col min="98" max="98" width="5.88671875" style="57" customWidth="1"/>
    <col min="99" max="99" width="7.6640625" style="57" bestFit="1" customWidth="1"/>
    <col min="100" max="100" width="6.6640625" style="57" bestFit="1" customWidth="1"/>
    <col min="101" max="101" width="7.6640625" style="57" bestFit="1" customWidth="1"/>
    <col min="102" max="102" width="6.6640625" style="57" bestFit="1" customWidth="1"/>
    <col min="103" max="103" width="7.6640625" style="57" bestFit="1" customWidth="1"/>
    <col min="104" max="104" width="6.6640625" style="57" bestFit="1" customWidth="1"/>
    <col min="105" max="105" width="7.6640625" style="57" bestFit="1" customWidth="1"/>
    <col min="106" max="106" width="6.6640625" style="57" bestFit="1" customWidth="1"/>
    <col min="107" max="107" width="7.6640625" style="57" bestFit="1" customWidth="1"/>
    <col min="108" max="108" width="6.6640625" style="57" bestFit="1" customWidth="1"/>
    <col min="109" max="109" width="7.6640625" style="57" bestFit="1" customWidth="1"/>
    <col min="110" max="110" width="6.6640625" style="57" bestFit="1" customWidth="1"/>
    <col min="111" max="111" width="7.6640625" style="57" bestFit="1" customWidth="1"/>
    <col min="112" max="112" width="6.6640625" style="57" bestFit="1" customWidth="1"/>
    <col min="113" max="113" width="7.6640625" style="57" bestFit="1" customWidth="1"/>
    <col min="114" max="114" width="6.6640625" style="57" bestFit="1" customWidth="1"/>
    <col min="115" max="115" width="7.6640625" style="57" bestFit="1" customWidth="1"/>
    <col min="116" max="116" width="6.6640625" style="57" bestFit="1" customWidth="1"/>
    <col min="117" max="117" width="7.6640625" style="57" bestFit="1" customWidth="1"/>
    <col min="118" max="118" width="6.6640625" style="57" bestFit="1" customWidth="1"/>
    <col min="119" max="119" width="7.6640625" style="57" bestFit="1" customWidth="1"/>
    <col min="120" max="120" width="6.6640625" style="57" bestFit="1" customWidth="1"/>
    <col min="121" max="121" width="7.6640625" style="57" bestFit="1" customWidth="1"/>
    <col min="122" max="122" width="6.6640625" style="57" bestFit="1" customWidth="1"/>
    <col min="123" max="123" width="7.6640625" style="57" bestFit="1" customWidth="1"/>
    <col min="124" max="124" width="6.6640625" style="57" bestFit="1" customWidth="1"/>
    <col min="125" max="125" width="7.6640625" style="57" bestFit="1" customWidth="1"/>
    <col min="126" max="126" width="6.6640625" style="57" bestFit="1" customWidth="1"/>
    <col min="127" max="127" width="7.6640625" style="57" bestFit="1" customWidth="1"/>
    <col min="128" max="128" width="6.6640625" style="57" bestFit="1" customWidth="1"/>
    <col min="129" max="129" width="7.6640625" style="57" bestFit="1" customWidth="1"/>
    <col min="130" max="130" width="6.6640625" style="57" bestFit="1" customWidth="1"/>
    <col min="131" max="131" width="7.6640625" style="57" bestFit="1" customWidth="1"/>
    <col min="132" max="132" width="6.6640625" style="57" bestFit="1" customWidth="1"/>
    <col min="133" max="133" width="7.6640625" style="57" bestFit="1" customWidth="1"/>
    <col min="134" max="134" width="6.6640625" style="57" bestFit="1" customWidth="1"/>
    <col min="135" max="135" width="7.6640625" style="57" bestFit="1" customWidth="1"/>
    <col min="136" max="136" width="6.6640625" style="57" bestFit="1" customWidth="1"/>
    <col min="137" max="137" width="7.6640625" style="57" bestFit="1" customWidth="1"/>
    <col min="138" max="138" width="6.6640625" style="57" bestFit="1" customWidth="1"/>
    <col min="139" max="139" width="9.33203125" style="57" customWidth="1"/>
    <col min="140" max="140" width="5.88671875" style="57" customWidth="1"/>
    <col min="141" max="16384" width="11" style="47"/>
  </cols>
  <sheetData>
    <row r="1" spans="1:256" s="25" customFormat="1" ht="15" customHeight="1">
      <c r="A1" s="18"/>
      <c r="B1" s="607"/>
      <c r="C1" s="607"/>
      <c r="D1" s="65"/>
      <c r="E1" s="608"/>
      <c r="F1" s="607"/>
      <c r="G1" s="607"/>
      <c r="H1" s="65"/>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279"/>
      <c r="AN1" s="608"/>
      <c r="AO1" s="279"/>
      <c r="AP1" s="608"/>
      <c r="AQ1" s="279"/>
      <c r="AR1" s="608"/>
      <c r="AS1" s="279"/>
      <c r="AT1" s="608"/>
      <c r="AU1" s="279"/>
      <c r="AV1" s="608"/>
      <c r="AW1" s="279"/>
      <c r="AX1" s="608"/>
      <c r="AY1" s="279"/>
      <c r="AZ1" s="608"/>
      <c r="BA1" s="279"/>
      <c r="BB1" s="608"/>
      <c r="BC1" s="279"/>
      <c r="BD1" s="608"/>
      <c r="BE1" s="279"/>
      <c r="BF1" s="608"/>
      <c r="BG1" s="279"/>
      <c r="BH1" s="608"/>
      <c r="BI1" s="279"/>
      <c r="BJ1" s="608"/>
      <c r="BK1" s="279"/>
      <c r="BL1" s="608"/>
      <c r="BM1" s="279"/>
      <c r="BN1" s="608"/>
      <c r="BO1" s="279"/>
      <c r="BP1" s="608"/>
      <c r="BQ1" s="279"/>
      <c r="BR1" s="608"/>
      <c r="BS1" s="279"/>
      <c r="BT1" s="65"/>
      <c r="BU1" s="65"/>
      <c r="BV1" s="608"/>
      <c r="BW1" s="279"/>
      <c r="BX1" s="607"/>
      <c r="BY1" s="607"/>
      <c r="BZ1" s="607"/>
      <c r="CA1" s="607"/>
      <c r="CB1" s="607"/>
      <c r="CC1" s="279"/>
      <c r="CD1" s="607"/>
      <c r="CE1" s="607"/>
      <c r="CF1" s="607"/>
      <c r="CG1" s="607"/>
      <c r="CH1" s="607"/>
      <c r="CI1" s="607"/>
      <c r="CJ1" s="607"/>
      <c r="CK1" s="607"/>
      <c r="CL1" s="607"/>
      <c r="CM1" s="607"/>
      <c r="CN1" s="607"/>
      <c r="CO1" s="607"/>
      <c r="CP1" s="607"/>
      <c r="CQ1" s="607"/>
      <c r="CR1" s="607"/>
      <c r="CS1" s="607"/>
      <c r="CT1" s="607"/>
      <c r="CU1" s="607"/>
      <c r="CV1" s="607"/>
      <c r="CW1" s="607"/>
      <c r="CX1" s="607"/>
      <c r="CY1" s="607"/>
      <c r="CZ1" s="607"/>
      <c r="DA1" s="607"/>
      <c r="DB1" s="607"/>
      <c r="DC1" s="607"/>
      <c r="DD1" s="607"/>
      <c r="DE1" s="607"/>
      <c r="DF1" s="607"/>
      <c r="DG1" s="607"/>
      <c r="DH1" s="607"/>
      <c r="DI1" s="607"/>
      <c r="DJ1" s="607"/>
      <c r="DK1" s="607"/>
      <c r="DL1" s="607"/>
      <c r="DM1" s="607"/>
      <c r="DN1" s="607"/>
      <c r="DO1" s="607"/>
      <c r="DP1" s="607"/>
      <c r="DQ1" s="607"/>
      <c r="DR1" s="607"/>
      <c r="DS1" s="607"/>
      <c r="DT1" s="607"/>
      <c r="DU1" s="607"/>
      <c r="DV1" s="607"/>
      <c r="DW1" s="607"/>
      <c r="DX1" s="607"/>
      <c r="DY1" s="607"/>
      <c r="DZ1" s="607"/>
      <c r="EA1" s="607"/>
      <c r="EB1" s="607"/>
      <c r="EC1" s="607"/>
      <c r="ED1" s="607"/>
      <c r="EE1" s="607"/>
      <c r="EF1" s="607"/>
      <c r="EG1" s="607"/>
      <c r="EH1" s="607"/>
      <c r="EI1" s="279"/>
      <c r="EJ1" s="607"/>
      <c r="EK1" s="609"/>
      <c r="EL1" s="21"/>
      <c r="EM1" s="609"/>
      <c r="EN1" s="21"/>
      <c r="EO1" s="609"/>
      <c r="EP1" s="21"/>
      <c r="EQ1" s="609"/>
      <c r="ER1" s="21"/>
      <c r="ES1" s="609"/>
      <c r="ET1" s="21"/>
      <c r="EU1" s="609"/>
      <c r="EV1" s="21"/>
      <c r="EW1" s="609"/>
      <c r="EX1" s="21"/>
      <c r="EY1" s="609"/>
      <c r="EZ1" s="21"/>
      <c r="FA1" s="609"/>
      <c r="FB1" s="21"/>
      <c r="FC1" s="609"/>
      <c r="FD1" s="21"/>
      <c r="FE1" s="609"/>
      <c r="FF1" s="21"/>
      <c r="FG1" s="609"/>
      <c r="FH1" s="21"/>
      <c r="FI1" s="609"/>
      <c r="FJ1" s="21"/>
      <c r="FK1" s="609"/>
      <c r="FL1" s="21"/>
      <c r="FM1" s="609"/>
      <c r="FN1" s="21"/>
      <c r="FO1" s="609"/>
      <c r="FP1" s="21"/>
      <c r="FQ1" s="22"/>
      <c r="FR1" s="22"/>
      <c r="FS1" s="609"/>
      <c r="FT1" s="21"/>
      <c r="FU1" s="610"/>
      <c r="FV1" s="610"/>
      <c r="FW1" s="610"/>
      <c r="FX1" s="610"/>
      <c r="FY1" s="610"/>
      <c r="FZ1" s="21"/>
      <c r="GA1" s="610"/>
      <c r="GB1" s="21"/>
      <c r="GC1" s="610"/>
      <c r="GD1" s="610"/>
      <c r="GE1" s="610"/>
      <c r="GF1" s="24"/>
      <c r="GG1" s="24"/>
      <c r="GH1" s="609"/>
      <c r="GI1" s="21"/>
      <c r="GJ1" s="609"/>
      <c r="GK1" s="21"/>
      <c r="GL1" s="609"/>
      <c r="GM1" s="21"/>
      <c r="GN1" s="609"/>
      <c r="GO1" s="21"/>
      <c r="GP1" s="609"/>
      <c r="GQ1" s="21"/>
      <c r="GR1" s="609"/>
      <c r="GS1" s="21"/>
      <c r="GT1" s="609"/>
      <c r="GU1" s="21"/>
      <c r="GV1" s="609"/>
      <c r="GW1" s="21"/>
      <c r="GX1" s="609"/>
      <c r="GY1" s="21"/>
      <c r="GZ1" s="609"/>
      <c r="HA1" s="21"/>
      <c r="HB1" s="609"/>
      <c r="HC1" s="21"/>
      <c r="HD1" s="609"/>
      <c r="HE1" s="21"/>
      <c r="HF1" s="609"/>
      <c r="HG1" s="21"/>
      <c r="HH1" s="609"/>
      <c r="HI1" s="21"/>
      <c r="HJ1" s="609"/>
      <c r="HK1" s="21"/>
      <c r="HL1" s="609"/>
      <c r="HM1" s="21"/>
      <c r="HN1" s="609"/>
      <c r="HO1" s="21"/>
      <c r="HP1" s="609"/>
      <c r="HQ1" s="21"/>
      <c r="HR1" s="609"/>
      <c r="HS1" s="21"/>
      <c r="HT1" s="609"/>
      <c r="HU1" s="21"/>
      <c r="HV1" s="22"/>
      <c r="HW1" s="22"/>
      <c r="HX1" s="609"/>
      <c r="HY1" s="21"/>
      <c r="HZ1" s="610"/>
      <c r="IA1" s="610"/>
      <c r="IB1" s="610"/>
      <c r="IC1" s="610"/>
      <c r="ID1" s="610"/>
      <c r="IE1" s="21"/>
      <c r="IF1" s="610"/>
      <c r="IG1" s="21"/>
      <c r="IH1" s="610"/>
      <c r="II1" s="610"/>
      <c r="IJ1" s="610"/>
      <c r="IK1" s="24"/>
      <c r="IL1" s="24"/>
      <c r="IM1" s="609"/>
      <c r="IN1" s="21"/>
      <c r="IO1" s="609"/>
      <c r="IP1" s="21"/>
      <c r="IQ1" s="609"/>
      <c r="IR1" s="21"/>
      <c r="IS1" s="609"/>
      <c r="IT1" s="21"/>
      <c r="IU1" s="609"/>
      <c r="IV1" s="21"/>
    </row>
    <row r="2" spans="1:256" s="25" customFormat="1" ht="15" customHeight="1">
      <c r="A2" s="18"/>
      <c r="B2" s="607"/>
      <c r="C2" s="607"/>
      <c r="D2" s="65"/>
      <c r="E2" s="608"/>
      <c r="F2" s="607"/>
      <c r="G2" s="607"/>
      <c r="H2" s="65"/>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279"/>
      <c r="AN2" s="608"/>
      <c r="AO2" s="279"/>
      <c r="AP2" s="608"/>
      <c r="AQ2" s="279"/>
      <c r="AR2" s="608"/>
      <c r="AS2" s="279"/>
      <c r="AT2" s="608"/>
      <c r="AU2" s="279"/>
      <c r="AV2" s="608"/>
      <c r="AW2" s="279"/>
      <c r="AX2" s="608"/>
      <c r="AY2" s="279"/>
      <c r="AZ2" s="608"/>
      <c r="BA2" s="279"/>
      <c r="BB2" s="608"/>
      <c r="BC2" s="279"/>
      <c r="BD2" s="608"/>
      <c r="BE2" s="279"/>
      <c r="BF2" s="608"/>
      <c r="BG2" s="279"/>
      <c r="BH2" s="608"/>
      <c r="BI2" s="279"/>
      <c r="BJ2" s="608"/>
      <c r="BK2" s="279"/>
      <c r="BL2" s="608"/>
      <c r="BM2" s="279"/>
      <c r="BN2" s="608"/>
      <c r="BO2" s="279"/>
      <c r="BP2" s="608"/>
      <c r="BQ2" s="279"/>
      <c r="BR2" s="608"/>
      <c r="BS2" s="279"/>
      <c r="BT2" s="65"/>
      <c r="BU2" s="65"/>
      <c r="BV2" s="608"/>
      <c r="BW2" s="279"/>
      <c r="BX2" s="607"/>
      <c r="BY2" s="607"/>
      <c r="BZ2" s="607"/>
      <c r="CA2" s="607"/>
      <c r="CB2" s="607"/>
      <c r="CC2" s="279"/>
      <c r="CD2" s="607"/>
      <c r="CE2" s="607"/>
      <c r="CF2" s="607"/>
      <c r="CG2" s="607"/>
      <c r="CH2" s="607"/>
      <c r="CI2" s="607"/>
      <c r="CJ2" s="607"/>
      <c r="CK2" s="607"/>
      <c r="CL2" s="607"/>
      <c r="CM2" s="607"/>
      <c r="CN2" s="607"/>
      <c r="CO2" s="607"/>
      <c r="CP2" s="607"/>
      <c r="CQ2" s="607"/>
      <c r="CR2" s="607"/>
      <c r="CS2" s="607"/>
      <c r="CT2" s="607"/>
      <c r="CU2" s="607"/>
      <c r="CV2" s="607"/>
      <c r="CW2" s="607"/>
      <c r="CX2" s="607"/>
      <c r="CY2" s="607"/>
      <c r="CZ2" s="607"/>
      <c r="DA2" s="607"/>
      <c r="DB2" s="607"/>
      <c r="DC2" s="607"/>
      <c r="DD2" s="607"/>
      <c r="DE2" s="607"/>
      <c r="DF2" s="607"/>
      <c r="DG2" s="607"/>
      <c r="DH2" s="607"/>
      <c r="DI2" s="607"/>
      <c r="DJ2" s="607"/>
      <c r="DK2" s="607"/>
      <c r="DL2" s="607"/>
      <c r="DM2" s="607"/>
      <c r="DN2" s="607"/>
      <c r="DO2" s="607"/>
      <c r="DP2" s="607"/>
      <c r="DQ2" s="607"/>
      <c r="DR2" s="607"/>
      <c r="DS2" s="607"/>
      <c r="DT2" s="607"/>
      <c r="DU2" s="607"/>
      <c r="DV2" s="607"/>
      <c r="DW2" s="607"/>
      <c r="DX2" s="607"/>
      <c r="DY2" s="607"/>
      <c r="DZ2" s="607"/>
      <c r="EA2" s="607"/>
      <c r="EB2" s="607"/>
      <c r="EC2" s="607"/>
      <c r="ED2" s="607"/>
      <c r="EE2" s="607"/>
      <c r="EF2" s="607"/>
      <c r="EG2" s="607"/>
      <c r="EH2" s="607"/>
      <c r="EI2" s="279"/>
      <c r="EJ2" s="607"/>
      <c r="EK2" s="609"/>
      <c r="EL2" s="21"/>
      <c r="EM2" s="609"/>
      <c r="EN2" s="21"/>
      <c r="EO2" s="609"/>
      <c r="EP2" s="21"/>
      <c r="EQ2" s="609"/>
      <c r="ER2" s="21"/>
      <c r="ES2" s="609"/>
      <c r="ET2" s="21"/>
      <c r="EU2" s="609"/>
      <c r="EV2" s="21"/>
      <c r="EW2" s="609"/>
      <c r="EX2" s="21"/>
      <c r="EY2" s="609"/>
      <c r="EZ2" s="21"/>
      <c r="FA2" s="609"/>
      <c r="FB2" s="21"/>
      <c r="FC2" s="609"/>
      <c r="FD2" s="21"/>
      <c r="FE2" s="609"/>
      <c r="FF2" s="21"/>
      <c r="FG2" s="609"/>
      <c r="FH2" s="21"/>
      <c r="FI2" s="609"/>
      <c r="FJ2" s="21"/>
      <c r="FK2" s="609"/>
      <c r="FL2" s="21"/>
      <c r="FM2" s="609"/>
      <c r="FN2" s="21"/>
      <c r="FO2" s="609"/>
      <c r="FP2" s="21"/>
      <c r="FQ2" s="22"/>
      <c r="FR2" s="22"/>
      <c r="FS2" s="609"/>
      <c r="FT2" s="21"/>
      <c r="FU2" s="610"/>
      <c r="FV2" s="610"/>
      <c r="FW2" s="610"/>
      <c r="FX2" s="610"/>
      <c r="FY2" s="610"/>
      <c r="FZ2" s="21"/>
      <c r="GA2" s="610"/>
      <c r="GB2" s="21"/>
      <c r="GC2" s="610"/>
      <c r="GD2" s="610"/>
      <c r="GE2" s="610"/>
      <c r="GF2" s="24"/>
      <c r="GG2" s="24"/>
      <c r="GH2" s="609"/>
      <c r="GI2" s="21"/>
      <c r="GJ2" s="609"/>
      <c r="GK2" s="21"/>
      <c r="GL2" s="609"/>
      <c r="GM2" s="21"/>
      <c r="GN2" s="609"/>
      <c r="GO2" s="21"/>
      <c r="GP2" s="609"/>
      <c r="GQ2" s="21"/>
      <c r="GR2" s="609"/>
      <c r="GS2" s="21"/>
      <c r="GT2" s="609"/>
      <c r="GU2" s="21"/>
      <c r="GV2" s="609"/>
      <c r="GW2" s="21"/>
      <c r="GX2" s="609"/>
      <c r="GY2" s="21"/>
      <c r="GZ2" s="609"/>
      <c r="HA2" s="21"/>
      <c r="HB2" s="609"/>
      <c r="HC2" s="21"/>
      <c r="HD2" s="609"/>
      <c r="HE2" s="21"/>
      <c r="HF2" s="609"/>
      <c r="HG2" s="21"/>
      <c r="HH2" s="609"/>
      <c r="HI2" s="21"/>
      <c r="HJ2" s="609"/>
      <c r="HK2" s="21"/>
      <c r="HL2" s="609"/>
      <c r="HM2" s="21"/>
      <c r="HN2" s="609"/>
      <c r="HO2" s="21"/>
      <c r="HP2" s="609"/>
      <c r="HQ2" s="21"/>
      <c r="HR2" s="609"/>
      <c r="HS2" s="21"/>
      <c r="HT2" s="609"/>
      <c r="HU2" s="21"/>
      <c r="HV2" s="22"/>
      <c r="HW2" s="22"/>
      <c r="HX2" s="609"/>
      <c r="HY2" s="21"/>
      <c r="HZ2" s="610"/>
      <c r="IA2" s="610"/>
      <c r="IB2" s="610"/>
      <c r="IC2" s="610"/>
      <c r="ID2" s="610"/>
      <c r="IE2" s="21"/>
      <c r="IF2" s="610"/>
      <c r="IG2" s="21"/>
      <c r="IH2" s="610"/>
      <c r="II2" s="610"/>
      <c r="IJ2" s="610"/>
      <c r="IK2" s="24"/>
      <c r="IL2" s="24"/>
      <c r="IM2" s="609"/>
      <c r="IN2" s="21"/>
      <c r="IO2" s="609"/>
      <c r="IP2" s="21"/>
      <c r="IQ2" s="609"/>
      <c r="IR2" s="21"/>
      <c r="IS2" s="609"/>
      <c r="IT2" s="21"/>
      <c r="IU2" s="609"/>
      <c r="IV2" s="21"/>
    </row>
    <row r="3" spans="1:256" s="25" customFormat="1" ht="15" customHeight="1">
      <c r="A3" s="18"/>
      <c r="B3" s="607"/>
      <c r="C3" s="607"/>
      <c r="D3" s="65"/>
      <c r="E3" s="608"/>
      <c r="F3" s="607"/>
      <c r="G3" s="607"/>
      <c r="H3" s="65"/>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279"/>
      <c r="AN3" s="608"/>
      <c r="AO3" s="279"/>
      <c r="AP3" s="608"/>
      <c r="AQ3" s="279"/>
      <c r="AR3" s="608"/>
      <c r="AS3" s="279"/>
      <c r="AT3" s="608"/>
      <c r="AU3" s="279"/>
      <c r="AV3" s="608"/>
      <c r="AW3" s="279"/>
      <c r="AX3" s="608"/>
      <c r="AY3" s="279"/>
      <c r="AZ3" s="608"/>
      <c r="BA3" s="279"/>
      <c r="BB3" s="608"/>
      <c r="BC3" s="279"/>
      <c r="BD3" s="608"/>
      <c r="BE3" s="279"/>
      <c r="BF3" s="608"/>
      <c r="BG3" s="279"/>
      <c r="BH3" s="608"/>
      <c r="BI3" s="279"/>
      <c r="BJ3" s="608"/>
      <c r="BK3" s="279"/>
      <c r="BL3" s="608"/>
      <c r="BM3" s="279"/>
      <c r="BN3" s="608"/>
      <c r="BO3" s="279"/>
      <c r="BP3" s="608"/>
      <c r="BQ3" s="279"/>
      <c r="BR3" s="608"/>
      <c r="BS3" s="279"/>
      <c r="BT3" s="65"/>
      <c r="BU3" s="65"/>
      <c r="BV3" s="608"/>
      <c r="BW3" s="279"/>
      <c r="BX3" s="607"/>
      <c r="BY3" s="607"/>
      <c r="BZ3" s="607"/>
      <c r="CA3" s="607"/>
      <c r="CB3" s="607"/>
      <c r="CC3" s="279"/>
      <c r="CD3" s="607"/>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7"/>
      <c r="ED3" s="607"/>
      <c r="EE3" s="607"/>
      <c r="EF3" s="607"/>
      <c r="EG3" s="607"/>
      <c r="EH3" s="607"/>
      <c r="EI3" s="279"/>
      <c r="EJ3" s="607"/>
      <c r="EK3" s="609"/>
      <c r="EL3" s="21"/>
      <c r="EM3" s="609"/>
      <c r="EN3" s="21"/>
      <c r="EO3" s="609"/>
      <c r="EP3" s="21"/>
      <c r="EQ3" s="609"/>
      <c r="ER3" s="21"/>
      <c r="ES3" s="609"/>
      <c r="ET3" s="21"/>
      <c r="EU3" s="609"/>
      <c r="EV3" s="21"/>
      <c r="EW3" s="609"/>
      <c r="EX3" s="21"/>
      <c r="EY3" s="609"/>
      <c r="EZ3" s="21"/>
      <c r="FA3" s="609"/>
      <c r="FB3" s="21"/>
      <c r="FC3" s="609"/>
      <c r="FD3" s="21"/>
      <c r="FE3" s="609"/>
      <c r="FF3" s="21"/>
      <c r="FG3" s="609"/>
      <c r="FH3" s="21"/>
      <c r="FI3" s="609"/>
      <c r="FJ3" s="21"/>
      <c r="FK3" s="609"/>
      <c r="FL3" s="21"/>
      <c r="FM3" s="609"/>
      <c r="FN3" s="21"/>
      <c r="FO3" s="609"/>
      <c r="FP3" s="21"/>
      <c r="FQ3" s="22"/>
      <c r="FR3" s="22"/>
      <c r="FS3" s="609"/>
      <c r="FT3" s="21"/>
      <c r="FU3" s="610"/>
      <c r="FV3" s="610"/>
      <c r="FW3" s="610"/>
      <c r="FX3" s="610"/>
      <c r="FY3" s="610"/>
      <c r="FZ3" s="21"/>
      <c r="GA3" s="610"/>
      <c r="GB3" s="21"/>
      <c r="GC3" s="610"/>
      <c r="GD3" s="610"/>
      <c r="GE3" s="610"/>
      <c r="GF3" s="24"/>
      <c r="GG3" s="24"/>
      <c r="GH3" s="609"/>
      <c r="GI3" s="21"/>
      <c r="GJ3" s="609"/>
      <c r="GK3" s="21"/>
      <c r="GL3" s="609"/>
      <c r="GM3" s="21"/>
      <c r="GN3" s="609"/>
      <c r="GO3" s="21"/>
      <c r="GP3" s="609"/>
      <c r="GQ3" s="21"/>
      <c r="GR3" s="609"/>
      <c r="GS3" s="21"/>
      <c r="GT3" s="609"/>
      <c r="GU3" s="21"/>
      <c r="GV3" s="609"/>
      <c r="GW3" s="21"/>
      <c r="GX3" s="609"/>
      <c r="GY3" s="21"/>
      <c r="GZ3" s="609"/>
      <c r="HA3" s="21"/>
      <c r="HB3" s="609"/>
      <c r="HC3" s="21"/>
      <c r="HD3" s="609"/>
      <c r="HE3" s="21"/>
      <c r="HF3" s="609"/>
      <c r="HG3" s="21"/>
      <c r="HH3" s="609"/>
      <c r="HI3" s="21"/>
      <c r="HJ3" s="609"/>
      <c r="HK3" s="21"/>
      <c r="HL3" s="609"/>
      <c r="HM3" s="21"/>
      <c r="HN3" s="609"/>
      <c r="HO3" s="21"/>
      <c r="HP3" s="609"/>
      <c r="HQ3" s="21"/>
      <c r="HR3" s="609"/>
      <c r="HS3" s="21"/>
      <c r="HT3" s="609"/>
      <c r="HU3" s="21"/>
      <c r="HV3" s="22"/>
      <c r="HW3" s="22"/>
      <c r="HX3" s="609"/>
      <c r="HY3" s="21"/>
      <c r="HZ3" s="610"/>
      <c r="IA3" s="610"/>
      <c r="IB3" s="610"/>
      <c r="IC3" s="610"/>
      <c r="ID3" s="610"/>
      <c r="IE3" s="21"/>
      <c r="IF3" s="610"/>
      <c r="IG3" s="21"/>
      <c r="IH3" s="610"/>
      <c r="II3" s="610"/>
      <c r="IJ3" s="610"/>
      <c r="IK3" s="24"/>
      <c r="IL3" s="24"/>
      <c r="IM3" s="609"/>
      <c r="IN3" s="21"/>
      <c r="IO3" s="609"/>
      <c r="IP3" s="21"/>
      <c r="IQ3" s="609"/>
      <c r="IR3" s="21"/>
      <c r="IS3" s="609"/>
      <c r="IT3" s="21"/>
      <c r="IU3" s="609"/>
      <c r="IV3" s="21"/>
    </row>
    <row r="4" spans="1:256" s="25" customFormat="1" ht="15" customHeight="1">
      <c r="A4" s="26"/>
      <c r="B4" s="607"/>
      <c r="C4" s="607"/>
      <c r="D4" s="65"/>
      <c r="E4" s="611"/>
      <c r="F4" s="607"/>
      <c r="G4" s="607"/>
      <c r="H4" s="65"/>
      <c r="I4" s="611"/>
      <c r="J4" s="611"/>
      <c r="K4" s="611"/>
      <c r="L4" s="611"/>
      <c r="M4" s="611"/>
      <c r="N4" s="611"/>
      <c r="O4" s="611"/>
      <c r="P4" s="611"/>
      <c r="Q4" s="611"/>
      <c r="R4" s="611"/>
      <c r="S4" s="611"/>
      <c r="T4" s="611"/>
      <c r="U4" s="611"/>
      <c r="V4" s="611"/>
      <c r="W4" s="611"/>
      <c r="X4" s="611"/>
      <c r="Y4" s="611"/>
      <c r="Z4" s="611"/>
      <c r="AA4" s="611"/>
      <c r="AB4" s="55"/>
      <c r="AC4" s="55"/>
      <c r="AD4" s="55"/>
      <c r="AE4" s="27"/>
      <c r="AF4" s="27"/>
      <c r="AG4" s="27"/>
      <c r="AH4" s="27"/>
      <c r="AI4" s="27"/>
      <c r="AJ4" s="27"/>
      <c r="AK4" s="27"/>
      <c r="AL4" s="27"/>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row>
    <row r="5" spans="1:256" s="79" customFormat="1" ht="27.6" thickBot="1">
      <c r="A5" s="67" t="s">
        <v>858</v>
      </c>
      <c r="B5" s="91"/>
      <c r="C5" s="91"/>
      <c r="D5" s="134"/>
      <c r="E5" s="133"/>
      <c r="F5" s="91"/>
      <c r="G5" s="91"/>
      <c r="H5" s="134"/>
      <c r="I5" s="133"/>
      <c r="J5" s="133"/>
      <c r="K5" s="133"/>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133"/>
      <c r="BL5" s="133"/>
      <c r="BM5" s="133"/>
      <c r="BN5" s="133"/>
      <c r="BO5" s="133"/>
      <c r="BP5" s="280"/>
      <c r="BQ5" s="134"/>
      <c r="BR5" s="280"/>
      <c r="BS5" s="280"/>
      <c r="BT5" s="280"/>
      <c r="BU5" s="134"/>
      <c r="BV5" s="280"/>
      <c r="BW5" s="472"/>
      <c r="BX5" s="280"/>
      <c r="BY5" s="472"/>
      <c r="BZ5" s="280"/>
      <c r="CA5" s="472"/>
      <c r="CB5" s="280"/>
      <c r="CC5" s="472"/>
      <c r="CD5" s="280"/>
      <c r="CE5" s="280"/>
      <c r="CF5" s="280"/>
      <c r="CG5" s="280"/>
      <c r="CH5" s="280"/>
      <c r="CI5" s="280"/>
      <c r="CJ5" s="280"/>
      <c r="CK5" s="280"/>
      <c r="CL5" s="280"/>
      <c r="CM5" s="280"/>
      <c r="CN5" s="280"/>
      <c r="CO5" s="280"/>
      <c r="CP5" s="280"/>
      <c r="CQ5" s="280"/>
      <c r="CR5" s="280"/>
      <c r="CS5" s="280"/>
      <c r="CT5" s="280"/>
      <c r="CU5" s="280"/>
      <c r="CV5" s="280"/>
      <c r="CW5" s="280"/>
      <c r="CX5" s="280"/>
      <c r="CY5" s="280"/>
      <c r="CZ5" s="280"/>
      <c r="DA5" s="280"/>
      <c r="DB5" s="280"/>
      <c r="DC5" s="280"/>
      <c r="DD5" s="280"/>
      <c r="DE5" s="280"/>
      <c r="DF5" s="280"/>
      <c r="DG5" s="280"/>
      <c r="DH5" s="280"/>
      <c r="DI5" s="280"/>
      <c r="DJ5" s="280"/>
      <c r="DK5" s="280"/>
      <c r="DL5" s="280"/>
      <c r="DM5" s="280"/>
      <c r="DN5" s="280"/>
      <c r="DO5" s="280"/>
      <c r="DP5" s="280"/>
      <c r="DQ5" s="280"/>
      <c r="DR5" s="280"/>
      <c r="DS5" s="280"/>
      <c r="DT5" s="280"/>
      <c r="DU5" s="280"/>
      <c r="DV5" s="280"/>
      <c r="DW5" s="280"/>
      <c r="DX5" s="280"/>
      <c r="DY5" s="280"/>
      <c r="DZ5" s="280"/>
      <c r="EA5" s="280"/>
      <c r="EB5" s="280"/>
      <c r="EC5" s="280"/>
      <c r="ED5" s="280"/>
      <c r="EE5" s="280"/>
      <c r="EF5" s="280"/>
      <c r="EG5" s="280"/>
      <c r="EH5" s="280"/>
      <c r="EI5" s="472"/>
      <c r="EJ5" s="280"/>
    </row>
    <row r="6" spans="1:256" s="465" customFormat="1" ht="13.8" thickTop="1">
      <c r="A6" s="91"/>
      <c r="B6" s="31"/>
      <c r="C6" s="31"/>
      <c r="D6" s="792"/>
      <c r="E6" s="31"/>
      <c r="F6" s="31"/>
      <c r="G6" s="31"/>
      <c r="H6" s="792"/>
      <c r="I6" s="31" t="s">
        <v>59</v>
      </c>
      <c r="J6" s="91"/>
      <c r="K6" s="63"/>
      <c r="L6" s="91"/>
      <c r="M6" s="63"/>
      <c r="N6" s="91"/>
      <c r="O6" s="63"/>
      <c r="P6" s="91"/>
      <c r="Q6" s="63"/>
      <c r="R6" s="91"/>
      <c r="S6" s="63"/>
      <c r="T6" s="91"/>
      <c r="U6" s="63"/>
      <c r="V6" s="91"/>
      <c r="W6" s="63"/>
      <c r="X6" s="91"/>
      <c r="Y6" s="63"/>
      <c r="Z6" s="91"/>
      <c r="AA6" s="63"/>
      <c r="AB6" s="91"/>
      <c r="AC6" s="63"/>
      <c r="AD6" s="91"/>
      <c r="AE6" s="63"/>
      <c r="AF6" s="91"/>
      <c r="AG6" s="63"/>
      <c r="AH6" s="91"/>
      <c r="AI6" s="63"/>
      <c r="AJ6" s="91"/>
      <c r="AK6" s="63"/>
      <c r="AL6" s="91"/>
      <c r="AM6" s="63"/>
      <c r="AN6" s="91"/>
      <c r="AO6" s="63"/>
      <c r="AP6" s="91"/>
      <c r="AQ6" s="63"/>
      <c r="AR6" s="91"/>
      <c r="AS6" s="63"/>
      <c r="AT6" s="91"/>
      <c r="AU6" s="63"/>
      <c r="AV6" s="91"/>
      <c r="AW6" s="63"/>
      <c r="AX6" s="91"/>
      <c r="AY6" s="63"/>
      <c r="AZ6" s="91"/>
      <c r="BA6" s="63"/>
      <c r="BB6" s="91"/>
      <c r="BC6" s="63"/>
      <c r="BD6" s="63"/>
      <c r="BE6" s="63"/>
      <c r="BF6" s="91"/>
      <c r="BG6" s="553"/>
      <c r="BH6" s="91"/>
      <c r="BI6" s="63"/>
      <c r="BJ6" s="91"/>
      <c r="BK6" s="63"/>
      <c r="BL6" s="91"/>
      <c r="BM6" s="63"/>
      <c r="BN6" s="91"/>
      <c r="BO6" s="63"/>
      <c r="BP6" s="91"/>
      <c r="BQ6" s="464"/>
      <c r="BR6" s="281"/>
      <c r="BS6" s="464"/>
      <c r="BT6" s="281"/>
      <c r="BU6" s="464"/>
      <c r="BV6" s="281"/>
      <c r="BW6" s="464"/>
      <c r="BX6" s="281"/>
      <c r="BY6" s="464"/>
      <c r="BZ6" s="281"/>
      <c r="CA6" s="464"/>
      <c r="CB6" s="281"/>
      <c r="CC6" s="464"/>
      <c r="CD6" s="281"/>
      <c r="CE6" s="464"/>
      <c r="CF6" s="281"/>
      <c r="CG6" s="464"/>
      <c r="CH6" s="281"/>
      <c r="CI6" s="464"/>
      <c r="CJ6" s="281"/>
      <c r="CK6" s="464"/>
      <c r="CL6" s="281"/>
      <c r="CM6" s="464"/>
      <c r="CN6" s="281"/>
      <c r="CO6" s="464"/>
      <c r="CP6" s="281"/>
      <c r="CQ6" s="464"/>
      <c r="CR6" s="281"/>
      <c r="CS6" s="464"/>
      <c r="CT6" s="464"/>
      <c r="CU6" s="464"/>
      <c r="CV6" s="464"/>
      <c r="CW6" s="464"/>
      <c r="CX6" s="464"/>
      <c r="CY6" s="464"/>
      <c r="CZ6" s="464"/>
      <c r="DA6" s="464"/>
      <c r="DB6" s="464"/>
      <c r="DC6" s="464"/>
      <c r="DD6" s="464"/>
      <c r="DE6" s="464"/>
      <c r="DF6" s="464"/>
      <c r="DG6" s="464"/>
      <c r="DH6" s="464"/>
      <c r="DI6" s="464"/>
      <c r="DJ6" s="464"/>
      <c r="DK6" s="464"/>
      <c r="DL6" s="464"/>
      <c r="DM6" s="464"/>
      <c r="DN6" s="464"/>
      <c r="DO6" s="464"/>
      <c r="DP6" s="464"/>
      <c r="DQ6" s="464"/>
      <c r="DR6" s="464"/>
      <c r="DS6" s="464"/>
      <c r="DT6" s="464"/>
      <c r="DU6" s="464"/>
      <c r="DV6" s="464"/>
      <c r="DW6" s="464"/>
      <c r="DX6" s="464"/>
      <c r="DY6" s="464"/>
      <c r="DZ6" s="464"/>
      <c r="EA6" s="464"/>
      <c r="EB6" s="464"/>
      <c r="EC6" s="464"/>
      <c r="ED6" s="464"/>
      <c r="EE6" s="464"/>
      <c r="EF6" s="464"/>
      <c r="EG6" s="464"/>
      <c r="EH6" s="464"/>
      <c r="EI6" s="464"/>
      <c r="EJ6" s="464"/>
    </row>
    <row r="7" spans="1:256" s="465" customFormat="1">
      <c r="A7" s="34"/>
      <c r="B7" s="797" t="s">
        <v>301</v>
      </c>
      <c r="C7" s="798"/>
      <c r="D7" s="798"/>
      <c r="E7" s="799"/>
      <c r="F7" s="797" t="s">
        <v>302</v>
      </c>
      <c r="G7" s="798"/>
      <c r="H7" s="798"/>
      <c r="I7" s="799"/>
      <c r="J7" s="91"/>
      <c r="K7" s="63"/>
      <c r="L7" s="91"/>
      <c r="M7" s="63"/>
      <c r="N7" s="91"/>
      <c r="O7" s="63"/>
      <c r="P7" s="91"/>
      <c r="Q7" s="63"/>
      <c r="R7" s="91"/>
      <c r="S7" s="63"/>
      <c r="T7" s="91"/>
      <c r="U7" s="63"/>
      <c r="V7" s="91"/>
      <c r="W7" s="63"/>
      <c r="X7" s="91"/>
      <c r="Y7" s="63"/>
      <c r="Z7" s="91"/>
      <c r="AA7" s="63"/>
      <c r="AB7" s="91"/>
      <c r="AC7" s="63"/>
      <c r="AD7" s="91"/>
      <c r="AE7" s="63"/>
      <c r="AF7" s="91"/>
      <c r="AG7" s="63"/>
      <c r="AH7" s="91"/>
      <c r="AI7" s="63"/>
      <c r="AJ7" s="91"/>
      <c r="AK7" s="63"/>
      <c r="AL7" s="91"/>
      <c r="AM7" s="63"/>
      <c r="AN7" s="91"/>
      <c r="AO7" s="63"/>
      <c r="AP7" s="91"/>
      <c r="AQ7" s="63"/>
      <c r="AR7" s="91"/>
      <c r="AS7" s="63"/>
      <c r="AT7" s="91"/>
      <c r="AU7" s="63"/>
      <c r="AV7" s="91"/>
      <c r="AW7" s="63"/>
      <c r="AX7" s="91"/>
      <c r="AY7" s="63"/>
      <c r="AZ7" s="91"/>
      <c r="BA7" s="63"/>
      <c r="BB7" s="91"/>
      <c r="BC7" s="63"/>
      <c r="BD7" s="63"/>
      <c r="BE7" s="63"/>
      <c r="BF7" s="91"/>
      <c r="BG7" s="553"/>
      <c r="BH7" s="91"/>
      <c r="BI7" s="63"/>
      <c r="BJ7" s="91"/>
      <c r="BK7" s="63"/>
      <c r="BL7" s="91"/>
      <c r="BM7" s="63"/>
      <c r="BN7" s="91"/>
      <c r="BO7" s="63"/>
      <c r="BP7" s="91"/>
      <c r="BQ7" s="464"/>
      <c r="BR7" s="281"/>
      <c r="BS7" s="464"/>
      <c r="BT7" s="281"/>
      <c r="BU7" s="464"/>
      <c r="BV7" s="281"/>
      <c r="BW7" s="464"/>
      <c r="BX7" s="281"/>
      <c r="BY7" s="464"/>
      <c r="BZ7" s="281"/>
      <c r="CA7" s="464"/>
      <c r="CB7" s="281"/>
      <c r="CC7" s="464"/>
      <c r="CD7" s="281"/>
      <c r="CE7" s="464"/>
      <c r="CF7" s="281"/>
      <c r="CG7" s="464"/>
      <c r="CH7" s="281"/>
      <c r="CI7" s="464"/>
      <c r="CJ7" s="281"/>
      <c r="CK7" s="464"/>
      <c r="CL7" s="281"/>
      <c r="CM7" s="464"/>
      <c r="CN7" s="281"/>
      <c r="CO7" s="464"/>
      <c r="CP7" s="281"/>
      <c r="CQ7" s="464"/>
      <c r="CR7" s="281"/>
      <c r="CS7" s="464"/>
      <c r="CT7" s="464"/>
      <c r="CU7" s="464"/>
      <c r="CV7" s="464"/>
      <c r="CW7" s="464"/>
      <c r="CX7" s="464"/>
      <c r="CY7" s="464"/>
      <c r="CZ7" s="464"/>
      <c r="DA7" s="464"/>
      <c r="DB7" s="464"/>
      <c r="DC7" s="464"/>
      <c r="DD7" s="464"/>
      <c r="DE7" s="464"/>
      <c r="DF7" s="464"/>
      <c r="DG7" s="464"/>
      <c r="DH7" s="464"/>
      <c r="DI7" s="464"/>
      <c r="DJ7" s="464"/>
      <c r="DK7" s="464"/>
      <c r="DL7" s="464"/>
      <c r="DM7" s="464"/>
      <c r="DN7" s="464"/>
      <c r="DO7" s="464"/>
      <c r="DP7" s="464"/>
      <c r="DQ7" s="464"/>
      <c r="DR7" s="464"/>
      <c r="DS7" s="464"/>
      <c r="DT7" s="464"/>
      <c r="DU7" s="464"/>
      <c r="DV7" s="464"/>
      <c r="DW7" s="464"/>
      <c r="DX7" s="464"/>
      <c r="DY7" s="464"/>
      <c r="DZ7" s="464"/>
      <c r="EA7" s="464"/>
      <c r="EB7" s="464"/>
      <c r="EC7" s="464"/>
      <c r="ED7" s="464"/>
      <c r="EE7" s="464"/>
      <c r="EF7" s="464"/>
      <c r="EG7" s="464"/>
      <c r="EH7" s="464"/>
      <c r="EI7" s="464"/>
      <c r="EJ7" s="464"/>
    </row>
    <row r="8" spans="1:256" s="465" customFormat="1">
      <c r="A8" s="718" t="s">
        <v>859</v>
      </c>
      <c r="B8" s="775" t="s">
        <v>860</v>
      </c>
      <c r="C8" s="450" t="s">
        <v>861</v>
      </c>
      <c r="D8" s="450" t="s">
        <v>862</v>
      </c>
      <c r="E8" s="776" t="s">
        <v>323</v>
      </c>
      <c r="F8" s="775" t="s">
        <v>860</v>
      </c>
      <c r="G8" s="450" t="s">
        <v>861</v>
      </c>
      <c r="H8" s="450" t="s">
        <v>862</v>
      </c>
      <c r="I8" s="776" t="s">
        <v>323</v>
      </c>
      <c r="J8" s="91"/>
      <c r="K8" s="63"/>
      <c r="L8" s="91"/>
      <c r="M8" s="63"/>
      <c r="N8" s="91"/>
      <c r="O8" s="63"/>
      <c r="P8" s="91"/>
      <c r="Q8" s="63"/>
      <c r="R8" s="91"/>
      <c r="S8" s="63"/>
      <c r="T8" s="91"/>
      <c r="U8" s="63"/>
      <c r="V8" s="91"/>
      <c r="W8" s="63"/>
      <c r="X8" s="91"/>
      <c r="Y8" s="63"/>
      <c r="Z8" s="91"/>
      <c r="AA8" s="63"/>
      <c r="AB8" s="91"/>
      <c r="AC8" s="63"/>
      <c r="AD8" s="91"/>
      <c r="AE8" s="63"/>
      <c r="AF8" s="91"/>
      <c r="AG8" s="63"/>
      <c r="AH8" s="91"/>
      <c r="AI8" s="63"/>
      <c r="AJ8" s="91"/>
      <c r="AK8" s="63"/>
      <c r="AL8" s="91"/>
      <c r="AM8" s="63"/>
      <c r="AN8" s="91"/>
      <c r="AO8" s="63"/>
      <c r="AP8" s="91"/>
      <c r="AQ8" s="63"/>
      <c r="AR8" s="91"/>
      <c r="AS8" s="63"/>
      <c r="AT8" s="91"/>
      <c r="AU8" s="63"/>
      <c r="AV8" s="91"/>
      <c r="AW8" s="63"/>
      <c r="AX8" s="91"/>
      <c r="AY8" s="63"/>
      <c r="AZ8" s="91"/>
      <c r="BA8" s="63"/>
      <c r="BB8" s="91"/>
      <c r="BC8" s="63"/>
      <c r="BD8" s="63"/>
      <c r="BE8" s="719"/>
      <c r="BF8" s="720"/>
      <c r="BG8" s="553"/>
      <c r="BH8" s="720"/>
      <c r="BI8" s="719"/>
      <c r="BJ8" s="720"/>
      <c r="BK8" s="719"/>
      <c r="BL8" s="720"/>
      <c r="BM8" s="719"/>
      <c r="BN8" s="720"/>
      <c r="BO8" s="719"/>
      <c r="BP8" s="720"/>
      <c r="BQ8" s="57"/>
      <c r="BR8" s="281"/>
      <c r="BS8" s="57"/>
      <c r="BT8" s="281"/>
      <c r="BU8" s="464"/>
      <c r="BV8" s="281"/>
      <c r="BW8" s="464"/>
      <c r="BX8" s="281"/>
      <c r="BY8" s="464"/>
      <c r="BZ8" s="281"/>
      <c r="CA8" s="464"/>
      <c r="CB8" s="281"/>
      <c r="CC8" s="464"/>
      <c r="CD8" s="281"/>
      <c r="CE8" s="464"/>
      <c r="CF8" s="281"/>
      <c r="CG8" s="464"/>
      <c r="CH8" s="281"/>
      <c r="CI8" s="464"/>
      <c r="CJ8" s="281"/>
      <c r="CK8" s="464"/>
      <c r="CL8" s="281"/>
      <c r="CM8" s="464"/>
      <c r="CN8" s="281"/>
      <c r="CO8" s="464"/>
      <c r="CP8" s="281"/>
      <c r="CQ8" s="464"/>
      <c r="CR8" s="281"/>
      <c r="CS8" s="464"/>
      <c r="CT8" s="464"/>
      <c r="CU8" s="464"/>
      <c r="CV8" s="464"/>
      <c r="CW8" s="464"/>
      <c r="CX8" s="464"/>
      <c r="CY8" s="464"/>
      <c r="CZ8" s="464"/>
      <c r="DA8" s="464"/>
      <c r="DB8" s="464"/>
      <c r="DC8" s="464"/>
      <c r="DD8" s="464"/>
      <c r="DE8" s="464"/>
      <c r="DF8" s="464"/>
      <c r="DG8" s="464"/>
      <c r="DH8" s="464"/>
      <c r="DI8" s="464"/>
      <c r="DJ8" s="464"/>
      <c r="DK8" s="464"/>
      <c r="DL8" s="464"/>
      <c r="DM8" s="464"/>
      <c r="DN8" s="464"/>
      <c r="DO8" s="464"/>
      <c r="DP8" s="464"/>
      <c r="DQ8" s="464"/>
      <c r="DR8" s="464"/>
      <c r="DS8" s="464"/>
      <c r="DT8" s="464"/>
      <c r="DU8" s="464"/>
      <c r="DV8" s="464"/>
      <c r="DW8" s="464"/>
      <c r="DX8" s="464"/>
      <c r="DY8" s="464"/>
      <c r="DZ8" s="464"/>
      <c r="EA8" s="464"/>
      <c r="EB8" s="464"/>
      <c r="EC8" s="464"/>
      <c r="ED8" s="464"/>
      <c r="EE8" s="464"/>
      <c r="EF8" s="464"/>
      <c r="EG8" s="464"/>
      <c r="EH8" s="464"/>
      <c r="EI8" s="464"/>
      <c r="EJ8" s="464"/>
    </row>
    <row r="9" spans="1:256" s="481" customFormat="1" ht="5.0999999999999996" customHeight="1">
      <c r="A9" s="479"/>
      <c r="B9" s="777"/>
      <c r="E9" s="778"/>
      <c r="F9" s="777"/>
      <c r="I9" s="778"/>
    </row>
    <row r="10" spans="1:256" s="562" customFormat="1" ht="15" customHeight="1">
      <c r="A10" s="721" t="s">
        <v>721</v>
      </c>
      <c r="B10" s="779">
        <v>628574</v>
      </c>
      <c r="C10" s="722">
        <v>28858</v>
      </c>
      <c r="D10" s="722">
        <v>60648</v>
      </c>
      <c r="E10" s="780">
        <v>718080</v>
      </c>
      <c r="F10" s="779">
        <f>B21</f>
        <v>651289</v>
      </c>
      <c r="G10" s="722">
        <f>C21</f>
        <v>31585</v>
      </c>
      <c r="H10" s="722">
        <f>D21</f>
        <v>59533</v>
      </c>
      <c r="I10" s="780">
        <f>E21</f>
        <v>742407</v>
      </c>
    </row>
    <row r="11" spans="1:256" s="481" customFormat="1" ht="5.0999999999999996" customHeight="1">
      <c r="A11" s="479"/>
      <c r="B11" s="777"/>
      <c r="E11" s="781"/>
      <c r="F11" s="777"/>
      <c r="I11" s="778"/>
    </row>
    <row r="12" spans="1:256" s="572" customFormat="1" ht="15" customHeight="1">
      <c r="A12" s="485" t="s">
        <v>863</v>
      </c>
      <c r="B12" s="782">
        <v>0</v>
      </c>
      <c r="C12" s="783">
        <v>-2980</v>
      </c>
      <c r="D12" s="783">
        <v>-953</v>
      </c>
      <c r="E12" s="784">
        <v>-3933</v>
      </c>
      <c r="F12" s="785">
        <v>0</v>
      </c>
      <c r="G12" s="786">
        <v>-3175</v>
      </c>
      <c r="H12" s="786">
        <v>-691</v>
      </c>
      <c r="I12" s="787">
        <v>-3866</v>
      </c>
    </row>
    <row r="13" spans="1:256" s="572" customFormat="1" ht="15" customHeight="1">
      <c r="A13" s="485" t="s">
        <v>864</v>
      </c>
      <c r="B13" s="782">
        <v>-9673</v>
      </c>
      <c r="C13" s="783">
        <v>0</v>
      </c>
      <c r="D13" s="783">
        <v>-1288</v>
      </c>
      <c r="E13" s="784">
        <v>-10961</v>
      </c>
      <c r="F13" s="785">
        <v>-11120</v>
      </c>
      <c r="G13" s="786">
        <v>0</v>
      </c>
      <c r="H13" s="786">
        <v>-681</v>
      </c>
      <c r="I13" s="787">
        <v>-11801</v>
      </c>
    </row>
    <row r="14" spans="1:256" s="572" customFormat="1" ht="15" customHeight="1">
      <c r="A14" s="485" t="s">
        <v>865</v>
      </c>
      <c r="B14" s="782">
        <v>-1830</v>
      </c>
      <c r="C14" s="783">
        <v>-5183</v>
      </c>
      <c r="D14" s="783" t="s">
        <v>866</v>
      </c>
      <c r="E14" s="784">
        <v>-7013</v>
      </c>
      <c r="F14" s="785">
        <v>-1736</v>
      </c>
      <c r="G14" s="786">
        <v>-5920</v>
      </c>
      <c r="H14" s="786">
        <v>0</v>
      </c>
      <c r="I14" s="787">
        <v>-7657</v>
      </c>
    </row>
    <row r="15" spans="1:256" s="572" customFormat="1" ht="15" customHeight="1">
      <c r="A15" s="485" t="s">
        <v>867</v>
      </c>
      <c r="B15" s="782" t="s">
        <v>866</v>
      </c>
      <c r="C15" s="783">
        <v>9673</v>
      </c>
      <c r="D15" s="783">
        <v>1830</v>
      </c>
      <c r="E15" s="784">
        <v>11503</v>
      </c>
      <c r="F15" s="785">
        <v>0</v>
      </c>
      <c r="G15" s="786">
        <v>11120</v>
      </c>
      <c r="H15" s="786">
        <v>1736</v>
      </c>
      <c r="I15" s="787">
        <v>12857</v>
      </c>
    </row>
    <row r="16" spans="1:256" s="572" customFormat="1" ht="15" customHeight="1">
      <c r="A16" s="485" t="s">
        <v>868</v>
      </c>
      <c r="B16" s="782">
        <v>2980</v>
      </c>
      <c r="C16" s="783" t="s">
        <v>866</v>
      </c>
      <c r="D16" s="783">
        <v>5183</v>
      </c>
      <c r="E16" s="784">
        <v>8163</v>
      </c>
      <c r="F16" s="785">
        <v>3175</v>
      </c>
      <c r="G16" s="786">
        <v>0</v>
      </c>
      <c r="H16" s="786">
        <v>5920</v>
      </c>
      <c r="I16" s="787">
        <v>9095</v>
      </c>
    </row>
    <row r="17" spans="1:140" s="572" customFormat="1" ht="15" customHeight="1">
      <c r="A17" s="485" t="s">
        <v>869</v>
      </c>
      <c r="B17" s="782">
        <v>953</v>
      </c>
      <c r="C17" s="783">
        <v>1288</v>
      </c>
      <c r="D17" s="783" t="s">
        <v>866</v>
      </c>
      <c r="E17" s="784">
        <v>2242</v>
      </c>
      <c r="F17" s="785">
        <v>691</v>
      </c>
      <c r="G17" s="786">
        <v>681</v>
      </c>
      <c r="H17" s="786">
        <v>0</v>
      </c>
      <c r="I17" s="787">
        <v>1372</v>
      </c>
    </row>
    <row r="18" spans="1:140" s="572" customFormat="1" ht="15" customHeight="1">
      <c r="A18" s="485" t="s">
        <v>870</v>
      </c>
      <c r="B18" s="782">
        <v>30284</v>
      </c>
      <c r="C18" s="783">
        <v>-71</v>
      </c>
      <c r="D18" s="783">
        <v>2795</v>
      </c>
      <c r="E18" s="784">
        <v>33008</v>
      </c>
      <c r="F18" s="785">
        <v>16298</v>
      </c>
      <c r="G18" s="786">
        <v>189</v>
      </c>
      <c r="H18" s="786">
        <v>2267</v>
      </c>
      <c r="I18" s="787">
        <v>18754</v>
      </c>
    </row>
    <row r="19" spans="1:140" s="572" customFormat="1" ht="15" customHeight="1">
      <c r="A19" s="485" t="s">
        <v>871</v>
      </c>
      <c r="B19" s="782" t="s">
        <v>866</v>
      </c>
      <c r="C19" s="783" t="s">
        <v>866</v>
      </c>
      <c r="D19" s="783">
        <v>-8682</v>
      </c>
      <c r="E19" s="784">
        <v>-8682</v>
      </c>
      <c r="F19" s="785">
        <v>0</v>
      </c>
      <c r="G19" s="786">
        <v>0</v>
      </c>
      <c r="H19" s="786">
        <v>-8390</v>
      </c>
      <c r="I19" s="787">
        <v>-8390</v>
      </c>
    </row>
    <row r="20" spans="1:140" s="481" customFormat="1" ht="5.0999999999999996" customHeight="1">
      <c r="A20" s="479"/>
      <c r="B20" s="777"/>
      <c r="E20" s="781"/>
      <c r="F20" s="777"/>
      <c r="I20" s="787"/>
    </row>
    <row r="21" spans="1:140" s="465" customFormat="1" ht="15" customHeight="1" thickBot="1">
      <c r="A21" s="87" t="s">
        <v>323</v>
      </c>
      <c r="B21" s="788">
        <v>651289</v>
      </c>
      <c r="C21" s="623">
        <v>31585</v>
      </c>
      <c r="D21" s="623">
        <v>59533</v>
      </c>
      <c r="E21" s="789">
        <v>742407</v>
      </c>
      <c r="F21" s="788">
        <v>658596</v>
      </c>
      <c r="G21" s="623">
        <v>34480</v>
      </c>
      <c r="H21" s="623">
        <v>59695</v>
      </c>
      <c r="I21" s="789">
        <v>752771</v>
      </c>
      <c r="J21" s="91"/>
      <c r="K21" s="63"/>
      <c r="L21" s="91"/>
      <c r="M21" s="63"/>
      <c r="N21" s="91"/>
      <c r="O21" s="63"/>
      <c r="P21" s="91"/>
      <c r="Q21" s="63"/>
      <c r="R21" s="91"/>
      <c r="S21" s="63"/>
      <c r="T21" s="91"/>
      <c r="U21" s="63"/>
      <c r="V21" s="91"/>
      <c r="W21" s="63"/>
      <c r="X21" s="91"/>
      <c r="Y21" s="63"/>
      <c r="Z21" s="91"/>
      <c r="AA21" s="63"/>
      <c r="AB21" s="91"/>
      <c r="AC21" s="63"/>
      <c r="AD21" s="91"/>
      <c r="AE21" s="63"/>
      <c r="AF21" s="91"/>
      <c r="AG21" s="63"/>
      <c r="AH21" s="91"/>
      <c r="AI21" s="63"/>
      <c r="AJ21" s="91"/>
      <c r="AK21" s="63"/>
      <c r="AL21" s="91"/>
      <c r="AM21" s="63"/>
      <c r="AN21" s="91"/>
      <c r="AO21" s="63"/>
      <c r="AP21" s="91"/>
      <c r="AQ21" s="63"/>
      <c r="AR21" s="91"/>
      <c r="AS21" s="63"/>
      <c r="AT21" s="91"/>
      <c r="AU21" s="63"/>
      <c r="AV21" s="91"/>
      <c r="AW21" s="63"/>
      <c r="AX21" s="91"/>
      <c r="AY21" s="63"/>
      <c r="AZ21" s="91"/>
      <c r="BA21" s="63"/>
      <c r="BB21" s="91"/>
      <c r="BC21" s="63"/>
      <c r="BD21" s="63"/>
      <c r="BE21" s="63"/>
      <c r="BF21" s="91"/>
      <c r="BG21" s="63"/>
      <c r="BH21" s="91"/>
      <c r="BI21" s="63"/>
      <c r="BJ21" s="91"/>
      <c r="BK21" s="63"/>
      <c r="BL21" s="91"/>
      <c r="BM21" s="63"/>
      <c r="BN21" s="91"/>
      <c r="BO21" s="63"/>
      <c r="BP21" s="91"/>
      <c r="BQ21" s="464"/>
      <c r="BR21" s="281"/>
      <c r="BS21" s="464"/>
      <c r="BT21" s="281"/>
      <c r="BU21" s="464"/>
      <c r="BV21" s="281"/>
      <c r="BW21" s="464"/>
      <c r="BX21" s="281"/>
      <c r="BY21" s="464"/>
      <c r="BZ21" s="281"/>
      <c r="CA21" s="464"/>
      <c r="CB21" s="281"/>
      <c r="CC21" s="464"/>
      <c r="CD21" s="281"/>
      <c r="CE21" s="464"/>
      <c r="CF21" s="281"/>
      <c r="CG21" s="464"/>
      <c r="CH21" s="281"/>
      <c r="CI21" s="464"/>
      <c r="CJ21" s="281"/>
      <c r="CK21" s="464"/>
      <c r="CL21" s="281"/>
      <c r="CM21" s="464"/>
      <c r="CN21" s="281"/>
      <c r="CO21" s="464"/>
      <c r="CP21" s="281"/>
      <c r="CQ21" s="464"/>
      <c r="CR21" s="281"/>
      <c r="CS21" s="464"/>
      <c r="CT21" s="464"/>
      <c r="CU21" s="464"/>
      <c r="CV21" s="464"/>
      <c r="CW21" s="464"/>
      <c r="CX21" s="464"/>
      <c r="CY21" s="464"/>
      <c r="CZ21" s="464"/>
      <c r="DA21" s="464"/>
      <c r="DB21" s="464"/>
      <c r="DC21" s="464"/>
      <c r="DD21" s="464"/>
      <c r="DE21" s="464"/>
      <c r="DF21" s="464"/>
      <c r="DG21" s="464"/>
      <c r="DH21" s="464"/>
      <c r="DI21" s="464"/>
      <c r="DJ21" s="464"/>
      <c r="DK21" s="464"/>
      <c r="DL21" s="464"/>
      <c r="DM21" s="464"/>
      <c r="DN21" s="464"/>
      <c r="DO21" s="464"/>
      <c r="DP21" s="464"/>
      <c r="DQ21" s="464"/>
      <c r="DR21" s="464"/>
      <c r="DS21" s="464"/>
      <c r="DT21" s="464"/>
      <c r="DU21" s="464"/>
      <c r="DV21" s="464"/>
      <c r="DW21" s="464"/>
      <c r="DX21" s="464"/>
      <c r="DY21" s="464"/>
      <c r="DZ21" s="464"/>
      <c r="EA21" s="464"/>
      <c r="EB21" s="464"/>
      <c r="EC21" s="464"/>
      <c r="ED21" s="464"/>
      <c r="EE21" s="464"/>
      <c r="EF21" s="464"/>
      <c r="EG21" s="464"/>
      <c r="EH21" s="464"/>
      <c r="EI21" s="464"/>
      <c r="EJ21" s="464"/>
    </row>
    <row r="22" spans="1:140" s="465" customFormat="1" ht="13.8" thickTop="1">
      <c r="A22" s="83"/>
      <c r="B22" s="57"/>
      <c r="C22" s="57"/>
      <c r="D22" s="57"/>
      <c r="E22" s="57"/>
      <c r="F22" s="57"/>
      <c r="G22" s="57"/>
      <c r="H22" s="57"/>
      <c r="I22" s="57"/>
      <c r="J22" s="91"/>
      <c r="K22" s="63"/>
      <c r="L22" s="91"/>
      <c r="M22" s="63"/>
      <c r="N22" s="91"/>
      <c r="O22" s="63"/>
      <c r="P22" s="91"/>
      <c r="Q22" s="63"/>
      <c r="R22" s="91"/>
      <c r="S22" s="63"/>
      <c r="T22" s="91"/>
      <c r="U22" s="63"/>
      <c r="V22" s="91"/>
      <c r="W22" s="63"/>
      <c r="X22" s="91"/>
      <c r="Y22" s="63"/>
      <c r="Z22" s="91"/>
      <c r="AA22" s="63"/>
      <c r="AB22" s="91"/>
      <c r="AC22" s="63"/>
      <c r="AD22" s="91"/>
      <c r="AE22" s="63"/>
      <c r="AF22" s="91"/>
      <c r="AG22" s="63"/>
      <c r="AH22" s="91"/>
      <c r="AI22" s="63"/>
      <c r="AJ22" s="91"/>
      <c r="AK22" s="63"/>
      <c r="AL22" s="91"/>
      <c r="AM22" s="63"/>
      <c r="AN22" s="91"/>
      <c r="AO22" s="63"/>
      <c r="AP22" s="91"/>
      <c r="AQ22" s="63"/>
      <c r="AR22" s="91"/>
      <c r="AS22" s="63"/>
      <c r="AT22" s="91"/>
      <c r="AU22" s="63"/>
      <c r="AV22" s="91"/>
      <c r="AW22" s="63"/>
      <c r="AX22" s="91"/>
      <c r="AY22" s="63"/>
      <c r="AZ22" s="91"/>
      <c r="BA22" s="63"/>
      <c r="BB22" s="91"/>
      <c r="BC22" s="63"/>
      <c r="BD22" s="63"/>
      <c r="BE22" s="63"/>
      <c r="BF22" s="91"/>
      <c r="BG22" s="63"/>
      <c r="BH22" s="91"/>
      <c r="BI22" s="63"/>
      <c r="BJ22" s="91"/>
      <c r="BK22" s="63"/>
      <c r="BL22" s="91"/>
      <c r="BM22" s="63"/>
      <c r="BN22" s="91"/>
      <c r="BO22" s="63"/>
      <c r="BP22" s="91"/>
      <c r="BQ22" s="464"/>
      <c r="BR22" s="281"/>
      <c r="BS22" s="464"/>
      <c r="BT22" s="281"/>
      <c r="BU22" s="464"/>
      <c r="BV22" s="281"/>
      <c r="BW22" s="464"/>
      <c r="BX22" s="281"/>
      <c r="BY22" s="464"/>
      <c r="BZ22" s="281"/>
      <c r="CA22" s="464"/>
      <c r="CB22" s="281"/>
      <c r="CC22" s="464"/>
      <c r="CD22" s="281"/>
      <c r="CE22" s="464"/>
      <c r="CF22" s="281"/>
      <c r="CG22" s="464"/>
      <c r="CH22" s="281"/>
      <c r="CI22" s="464"/>
      <c r="CJ22" s="281"/>
      <c r="CK22" s="464"/>
      <c r="CL22" s="281"/>
      <c r="CM22" s="464"/>
      <c r="CN22" s="281"/>
      <c r="CO22" s="464"/>
      <c r="CP22" s="281"/>
      <c r="CQ22" s="464"/>
      <c r="CR22" s="281"/>
      <c r="CS22" s="464"/>
      <c r="CT22" s="464"/>
      <c r="CU22" s="464"/>
      <c r="CV22" s="464"/>
      <c r="CW22" s="464"/>
      <c r="CX22" s="464"/>
      <c r="CY22" s="464"/>
      <c r="CZ22" s="464"/>
      <c r="DA22" s="464"/>
      <c r="DB22" s="464"/>
      <c r="DC22" s="464"/>
      <c r="DD22" s="464"/>
      <c r="DE22" s="464"/>
      <c r="DF22" s="464"/>
      <c r="DG22" s="464"/>
      <c r="DH22" s="464"/>
      <c r="DI22" s="464"/>
      <c r="DJ22" s="464"/>
      <c r="DK22" s="464"/>
      <c r="DL22" s="464"/>
      <c r="DM22" s="464"/>
      <c r="DN22" s="464"/>
      <c r="DO22" s="464"/>
      <c r="DP22" s="464"/>
      <c r="DQ22" s="464"/>
      <c r="DR22" s="464"/>
      <c r="DS22" s="464"/>
      <c r="DT22" s="464"/>
      <c r="DU22" s="464"/>
      <c r="DV22" s="464"/>
      <c r="DW22" s="464"/>
      <c r="DX22" s="464"/>
      <c r="DY22" s="464"/>
      <c r="DZ22" s="464"/>
      <c r="EA22" s="464"/>
      <c r="EB22" s="464"/>
      <c r="EC22" s="464"/>
      <c r="ED22" s="464"/>
      <c r="EE22" s="464"/>
      <c r="EF22" s="464"/>
      <c r="EG22" s="464"/>
      <c r="EH22" s="464"/>
      <c r="EI22" s="464"/>
      <c r="EJ22" s="464"/>
    </row>
    <row r="23" spans="1:140" s="465" customFormat="1" ht="10.199999999999999">
      <c r="A23" s="63"/>
      <c r="B23" s="63"/>
      <c r="C23" s="91"/>
      <c r="D23" s="91"/>
      <c r="E23" s="63"/>
      <c r="F23" s="63"/>
      <c r="G23" s="91"/>
      <c r="H23" s="91"/>
      <c r="I23" s="63"/>
      <c r="J23" s="91"/>
      <c r="K23" s="63"/>
      <c r="L23" s="91"/>
      <c r="M23" s="63"/>
      <c r="N23" s="91"/>
      <c r="O23" s="63"/>
      <c r="P23" s="91"/>
      <c r="Q23" s="63"/>
      <c r="R23" s="91"/>
      <c r="S23" s="63"/>
      <c r="T23" s="91"/>
      <c r="U23" s="63"/>
      <c r="V23" s="91"/>
      <c r="W23" s="63"/>
      <c r="X23" s="91"/>
      <c r="Y23" s="63"/>
      <c r="Z23" s="91"/>
      <c r="AA23" s="63"/>
      <c r="AB23" s="91"/>
      <c r="AC23" s="63"/>
      <c r="AD23" s="91"/>
      <c r="AE23" s="63"/>
      <c r="AF23" s="91"/>
      <c r="AG23" s="63"/>
      <c r="AH23" s="91"/>
      <c r="AI23" s="63"/>
      <c r="AJ23" s="91"/>
      <c r="AK23" s="63"/>
      <c r="AL23" s="91"/>
      <c r="AM23" s="63"/>
      <c r="AN23" s="91"/>
      <c r="AO23" s="63"/>
      <c r="AP23" s="91"/>
      <c r="AQ23" s="63"/>
      <c r="AR23" s="91"/>
      <c r="AS23" s="63"/>
      <c r="AT23" s="91"/>
      <c r="AU23" s="63"/>
      <c r="AV23" s="91"/>
      <c r="AW23" s="63"/>
      <c r="AX23" s="91"/>
      <c r="AY23" s="63"/>
      <c r="AZ23" s="91"/>
      <c r="BA23" s="63"/>
      <c r="BB23" s="91"/>
      <c r="BC23" s="63"/>
      <c r="BD23" s="63"/>
      <c r="BE23" s="63"/>
      <c r="BF23" s="91"/>
      <c r="BG23" s="63"/>
      <c r="BH23" s="91"/>
      <c r="BI23" s="63"/>
      <c r="BJ23" s="91"/>
      <c r="BK23" s="63"/>
      <c r="BL23" s="91"/>
      <c r="BM23" s="63"/>
      <c r="BN23" s="91"/>
      <c r="BO23" s="63"/>
      <c r="BP23" s="91"/>
      <c r="BQ23" s="464"/>
      <c r="BR23" s="281"/>
      <c r="BS23" s="464"/>
      <c r="BT23" s="281"/>
      <c r="BU23" s="464"/>
      <c r="BV23" s="281"/>
      <c r="BW23" s="464"/>
      <c r="BX23" s="281"/>
      <c r="BY23" s="464"/>
      <c r="BZ23" s="281"/>
      <c r="CA23" s="464"/>
      <c r="CB23" s="281"/>
      <c r="CC23" s="464"/>
      <c r="CD23" s="281"/>
      <c r="CE23" s="464"/>
      <c r="CF23" s="281"/>
      <c r="CG23" s="464"/>
      <c r="CH23" s="281"/>
      <c r="CI23" s="464"/>
      <c r="CJ23" s="281"/>
      <c r="CK23" s="464"/>
      <c r="CL23" s="281"/>
      <c r="CM23" s="464"/>
      <c r="CN23" s="281"/>
      <c r="CO23" s="464"/>
      <c r="CP23" s="281"/>
      <c r="CQ23" s="464"/>
      <c r="CR23" s="281"/>
      <c r="CS23" s="464"/>
      <c r="CT23" s="464"/>
      <c r="CU23" s="464"/>
      <c r="CV23" s="464"/>
      <c r="CW23" s="464"/>
      <c r="CX23" s="464"/>
      <c r="CY23" s="464"/>
      <c r="CZ23" s="464"/>
      <c r="DA23" s="464"/>
      <c r="DB23" s="464"/>
      <c r="DC23" s="464"/>
      <c r="DD23" s="464"/>
      <c r="DE23" s="464"/>
      <c r="DF23" s="464"/>
      <c r="DG23" s="464"/>
      <c r="DH23" s="464"/>
      <c r="DI23" s="464"/>
      <c r="DJ23" s="464"/>
      <c r="DK23" s="464"/>
      <c r="DL23" s="464"/>
      <c r="DM23" s="464"/>
      <c r="DN23" s="464"/>
      <c r="DO23" s="464"/>
      <c r="DP23" s="464"/>
      <c r="DQ23" s="464"/>
      <c r="DR23" s="464"/>
      <c r="DS23" s="464"/>
      <c r="DT23" s="464"/>
      <c r="DU23" s="464"/>
      <c r="DV23" s="464"/>
      <c r="DW23" s="464"/>
      <c r="DX23" s="464"/>
      <c r="DY23" s="464"/>
      <c r="DZ23" s="464"/>
      <c r="EA23" s="464"/>
      <c r="EB23" s="464"/>
      <c r="EC23" s="464"/>
      <c r="ED23" s="464"/>
      <c r="EE23" s="464"/>
      <c r="EF23" s="464"/>
      <c r="EG23" s="464"/>
      <c r="EH23" s="464"/>
      <c r="EI23" s="464"/>
      <c r="EJ23" s="464"/>
    </row>
    <row r="24" spans="1:140" s="465" customFormat="1" ht="10.199999999999999">
      <c r="A24" s="63"/>
      <c r="B24" s="63"/>
      <c r="C24" s="91"/>
      <c r="D24" s="91"/>
      <c r="E24" s="63"/>
      <c r="F24" s="63"/>
      <c r="G24" s="91"/>
      <c r="H24" s="91"/>
      <c r="I24" s="63"/>
      <c r="J24" s="91"/>
      <c r="K24" s="63"/>
      <c r="L24" s="91"/>
      <c r="M24" s="63"/>
      <c r="N24" s="91"/>
      <c r="O24" s="63"/>
      <c r="P24" s="91"/>
      <c r="Q24" s="63"/>
      <c r="R24" s="91"/>
      <c r="S24" s="63"/>
      <c r="T24" s="91"/>
      <c r="U24" s="63"/>
      <c r="V24" s="91"/>
      <c r="W24" s="63"/>
      <c r="X24" s="91"/>
      <c r="Y24" s="63"/>
      <c r="Z24" s="91"/>
      <c r="AA24" s="63"/>
      <c r="AB24" s="91"/>
      <c r="AC24" s="63"/>
      <c r="AD24" s="91"/>
      <c r="AE24" s="63"/>
      <c r="AF24" s="91"/>
      <c r="AG24" s="63"/>
      <c r="AH24" s="91"/>
      <c r="AI24" s="63"/>
      <c r="AJ24" s="91"/>
      <c r="AK24" s="63"/>
      <c r="AL24" s="91"/>
      <c r="AM24" s="63"/>
      <c r="AN24" s="91"/>
      <c r="AO24" s="63"/>
      <c r="AP24" s="91"/>
      <c r="AQ24" s="63"/>
      <c r="AR24" s="91"/>
      <c r="AS24" s="63"/>
      <c r="AT24" s="91"/>
      <c r="AU24" s="63"/>
      <c r="AV24" s="91"/>
      <c r="AW24" s="63"/>
      <c r="AX24" s="91"/>
      <c r="AY24" s="63"/>
      <c r="AZ24" s="91"/>
      <c r="BA24" s="63"/>
      <c r="BB24" s="91"/>
      <c r="BC24" s="63"/>
      <c r="BD24" s="63"/>
      <c r="BE24" s="63"/>
      <c r="BF24" s="91"/>
      <c r="BG24" s="63"/>
      <c r="BH24" s="91"/>
      <c r="BI24" s="63"/>
      <c r="BJ24" s="91"/>
      <c r="BK24" s="63"/>
      <c r="BL24" s="91"/>
      <c r="BM24" s="63"/>
      <c r="BN24" s="91"/>
      <c r="BO24" s="63"/>
      <c r="BP24" s="91"/>
      <c r="BQ24" s="464"/>
      <c r="BR24" s="281"/>
      <c r="BS24" s="464"/>
      <c r="BT24" s="281"/>
      <c r="BU24" s="464"/>
      <c r="BV24" s="281"/>
      <c r="BW24" s="464"/>
      <c r="BX24" s="281"/>
      <c r="BY24" s="464"/>
      <c r="BZ24" s="281"/>
      <c r="CA24" s="464"/>
      <c r="CB24" s="281"/>
      <c r="CC24" s="464"/>
      <c r="CD24" s="281"/>
      <c r="CE24" s="464"/>
      <c r="CF24" s="281"/>
      <c r="CG24" s="464"/>
      <c r="CH24" s="281"/>
      <c r="CI24" s="464"/>
      <c r="CJ24" s="281"/>
      <c r="CK24" s="464"/>
      <c r="CL24" s="281"/>
      <c r="CM24" s="464"/>
      <c r="CN24" s="281"/>
      <c r="CO24" s="464"/>
      <c r="CP24" s="281"/>
      <c r="CQ24" s="464"/>
      <c r="CR24" s="281"/>
      <c r="CS24" s="464"/>
      <c r="CT24" s="464"/>
      <c r="CU24" s="464"/>
      <c r="CV24" s="464"/>
      <c r="CW24" s="464"/>
      <c r="CX24" s="464"/>
      <c r="CY24" s="464"/>
      <c r="CZ24" s="464"/>
      <c r="DA24" s="464"/>
      <c r="DB24" s="464"/>
      <c r="DC24" s="464"/>
      <c r="DD24" s="464"/>
      <c r="DE24" s="464"/>
      <c r="DF24" s="464"/>
      <c r="DG24" s="464"/>
      <c r="DH24" s="464"/>
      <c r="DI24" s="464"/>
      <c r="DJ24" s="464"/>
      <c r="DK24" s="464"/>
      <c r="DL24" s="464"/>
      <c r="DM24" s="464"/>
      <c r="DN24" s="464"/>
      <c r="DO24" s="464"/>
      <c r="DP24" s="464"/>
      <c r="DQ24" s="464"/>
      <c r="DR24" s="464"/>
      <c r="DS24" s="464"/>
      <c r="DT24" s="464"/>
      <c r="DU24" s="464"/>
      <c r="DV24" s="464"/>
      <c r="DW24" s="464"/>
      <c r="DX24" s="464"/>
      <c r="DY24" s="464"/>
      <c r="DZ24" s="464"/>
      <c r="EA24" s="464"/>
      <c r="EB24" s="464"/>
      <c r="EC24" s="464"/>
      <c r="ED24" s="464"/>
      <c r="EE24" s="464"/>
      <c r="EF24" s="464"/>
      <c r="EG24" s="464"/>
      <c r="EH24" s="464"/>
      <c r="EI24" s="464"/>
      <c r="EJ24" s="464"/>
    </row>
    <row r="25" spans="1:140" s="465" customFormat="1" ht="10.199999999999999">
      <c r="A25" s="63"/>
      <c r="B25" s="63"/>
      <c r="C25" s="91"/>
      <c r="D25" s="91"/>
      <c r="E25" s="63"/>
      <c r="F25" s="63"/>
      <c r="G25" s="91"/>
      <c r="H25" s="91"/>
      <c r="I25" s="63"/>
      <c r="J25" s="91"/>
      <c r="K25" s="63"/>
      <c r="L25" s="91"/>
      <c r="M25" s="63"/>
      <c r="N25" s="91"/>
      <c r="O25" s="63"/>
      <c r="P25" s="91"/>
      <c r="Q25" s="63"/>
      <c r="R25" s="91"/>
      <c r="S25" s="63"/>
      <c r="T25" s="91"/>
      <c r="U25" s="63"/>
      <c r="V25" s="91"/>
      <c r="W25" s="63"/>
      <c r="X25" s="91"/>
      <c r="Y25" s="63"/>
      <c r="Z25" s="91"/>
      <c r="AA25" s="63"/>
      <c r="AB25" s="91"/>
      <c r="AC25" s="63"/>
      <c r="AD25" s="91"/>
      <c r="AE25" s="63"/>
      <c r="AF25" s="91"/>
      <c r="AG25" s="63"/>
      <c r="AH25" s="91"/>
      <c r="AI25" s="63"/>
      <c r="AJ25" s="91"/>
      <c r="AK25" s="63"/>
      <c r="AL25" s="91"/>
      <c r="AM25" s="63"/>
      <c r="AN25" s="91"/>
      <c r="AO25" s="63"/>
      <c r="AP25" s="91"/>
      <c r="AQ25" s="63"/>
      <c r="AR25" s="91"/>
      <c r="AS25" s="63"/>
      <c r="AT25" s="91"/>
      <c r="AU25" s="63"/>
      <c r="AV25" s="91"/>
      <c r="AW25" s="63"/>
      <c r="AX25" s="91"/>
      <c r="AY25" s="63"/>
      <c r="AZ25" s="91"/>
      <c r="BA25" s="63"/>
      <c r="BB25" s="91"/>
      <c r="BC25" s="63"/>
      <c r="BD25" s="63"/>
      <c r="BE25" s="63"/>
      <c r="BF25" s="91"/>
      <c r="BG25" s="63"/>
      <c r="BH25" s="91"/>
      <c r="BI25" s="63"/>
      <c r="BJ25" s="91"/>
      <c r="BK25" s="63"/>
      <c r="BL25" s="91"/>
      <c r="BM25" s="63"/>
      <c r="BN25" s="91"/>
      <c r="BO25" s="63"/>
      <c r="BP25" s="91"/>
      <c r="BQ25" s="464"/>
      <c r="BR25" s="281"/>
      <c r="BS25" s="464"/>
      <c r="BT25" s="281"/>
      <c r="BU25" s="464"/>
      <c r="BV25" s="281"/>
      <c r="BW25" s="464"/>
      <c r="BX25" s="281"/>
      <c r="BY25" s="464"/>
      <c r="BZ25" s="281"/>
      <c r="CA25" s="464"/>
      <c r="CB25" s="281"/>
      <c r="CC25" s="464"/>
      <c r="CD25" s="281"/>
      <c r="CE25" s="464"/>
      <c r="CF25" s="281"/>
      <c r="CG25" s="464"/>
      <c r="CH25" s="281"/>
      <c r="CI25" s="464"/>
      <c r="CJ25" s="281"/>
      <c r="CK25" s="464"/>
      <c r="CL25" s="281"/>
      <c r="CM25" s="464"/>
      <c r="CN25" s="281"/>
      <c r="CO25" s="464"/>
      <c r="CP25" s="281"/>
      <c r="CQ25" s="464"/>
      <c r="CR25" s="281"/>
      <c r="CS25" s="464"/>
      <c r="CT25" s="464"/>
      <c r="CU25" s="464"/>
      <c r="CV25" s="464"/>
      <c r="CW25" s="464"/>
      <c r="CX25" s="464"/>
      <c r="CY25" s="464"/>
      <c r="CZ25" s="464"/>
      <c r="DA25" s="464"/>
      <c r="DB25" s="464"/>
      <c r="DC25" s="464"/>
      <c r="DD25" s="464"/>
      <c r="DE25" s="464"/>
      <c r="DF25" s="464"/>
      <c r="DG25" s="464"/>
      <c r="DH25" s="464"/>
      <c r="DI25" s="464"/>
      <c r="DJ25" s="464"/>
      <c r="DK25" s="464"/>
      <c r="DL25" s="464"/>
      <c r="DM25" s="464"/>
      <c r="DN25" s="464"/>
      <c r="DO25" s="464"/>
      <c r="DP25" s="464"/>
      <c r="DQ25" s="464"/>
      <c r="DR25" s="464"/>
      <c r="DS25" s="464"/>
      <c r="DT25" s="464"/>
      <c r="DU25" s="464"/>
      <c r="DV25" s="464"/>
      <c r="DW25" s="464"/>
      <c r="DX25" s="464"/>
      <c r="DY25" s="464"/>
      <c r="DZ25" s="464"/>
      <c r="EA25" s="464"/>
      <c r="EB25" s="464"/>
      <c r="EC25" s="464"/>
      <c r="ED25" s="464"/>
      <c r="EE25" s="464"/>
      <c r="EF25" s="464"/>
      <c r="EG25" s="464"/>
      <c r="EH25" s="464"/>
      <c r="EI25" s="464"/>
      <c r="EJ25" s="464"/>
    </row>
    <row r="26" spans="1:140" s="465" customFormat="1" ht="10.199999999999999">
      <c r="A26" s="63"/>
      <c r="B26" s="63"/>
      <c r="C26" s="91"/>
      <c r="D26" s="91"/>
      <c r="E26" s="63"/>
      <c r="F26" s="63"/>
      <c r="G26" s="91"/>
      <c r="H26" s="91"/>
      <c r="I26" s="63"/>
      <c r="J26" s="91"/>
      <c r="K26" s="63"/>
      <c r="L26" s="91"/>
      <c r="M26" s="63"/>
      <c r="N26" s="91"/>
      <c r="O26" s="63"/>
      <c r="P26" s="91"/>
      <c r="Q26" s="63"/>
      <c r="R26" s="91"/>
      <c r="S26" s="63"/>
      <c r="T26" s="91"/>
      <c r="U26" s="63"/>
      <c r="V26" s="91"/>
      <c r="W26" s="63"/>
      <c r="X26" s="91"/>
      <c r="Y26" s="63"/>
      <c r="Z26" s="91"/>
      <c r="AA26" s="63"/>
      <c r="AB26" s="91"/>
      <c r="AC26" s="63"/>
      <c r="AD26" s="91"/>
      <c r="AE26" s="63"/>
      <c r="AF26" s="91"/>
      <c r="AG26" s="63"/>
      <c r="AH26" s="91"/>
      <c r="AI26" s="63"/>
      <c r="AJ26" s="91"/>
      <c r="AK26" s="63"/>
      <c r="AL26" s="91"/>
      <c r="AM26" s="63"/>
      <c r="AN26" s="91"/>
      <c r="AO26" s="63"/>
      <c r="AP26" s="91"/>
      <c r="AQ26" s="63"/>
      <c r="AR26" s="91"/>
      <c r="AS26" s="63"/>
      <c r="AT26" s="91"/>
      <c r="AU26" s="63"/>
      <c r="AV26" s="91"/>
      <c r="AW26" s="63"/>
      <c r="AX26" s="91"/>
      <c r="AY26" s="63"/>
      <c r="AZ26" s="91"/>
      <c r="BA26" s="63"/>
      <c r="BB26" s="91"/>
      <c r="BC26" s="63"/>
      <c r="BD26" s="63"/>
      <c r="BE26" s="63"/>
      <c r="BF26" s="91"/>
      <c r="BG26" s="63"/>
      <c r="BH26" s="91"/>
      <c r="BI26" s="63"/>
      <c r="BJ26" s="91"/>
      <c r="BK26" s="63"/>
      <c r="BL26" s="91"/>
      <c r="BM26" s="63"/>
      <c r="BN26" s="91"/>
      <c r="BO26" s="63"/>
      <c r="BP26" s="91"/>
      <c r="BQ26" s="464"/>
      <c r="BR26" s="281"/>
      <c r="BS26" s="464"/>
      <c r="BT26" s="281"/>
      <c r="BU26" s="464"/>
      <c r="BV26" s="281"/>
      <c r="BW26" s="464"/>
      <c r="BX26" s="281"/>
      <c r="BY26" s="464"/>
      <c r="BZ26" s="281"/>
      <c r="CA26" s="464"/>
      <c r="CB26" s="281"/>
      <c r="CC26" s="464"/>
      <c r="CD26" s="281"/>
      <c r="CE26" s="464"/>
      <c r="CF26" s="281"/>
      <c r="CG26" s="464"/>
      <c r="CH26" s="281"/>
      <c r="CI26" s="464"/>
      <c r="CJ26" s="281"/>
      <c r="CK26" s="464"/>
      <c r="CL26" s="281"/>
      <c r="CM26" s="464"/>
      <c r="CN26" s="281"/>
      <c r="CO26" s="464"/>
      <c r="CP26" s="281"/>
      <c r="CQ26" s="464"/>
      <c r="CR26" s="281"/>
      <c r="CS26" s="464"/>
      <c r="CT26" s="464"/>
      <c r="CU26" s="464"/>
      <c r="CV26" s="464"/>
      <c r="CW26" s="464"/>
      <c r="CX26" s="464"/>
      <c r="CY26" s="464"/>
      <c r="CZ26" s="464"/>
      <c r="DA26" s="464"/>
      <c r="DB26" s="464"/>
      <c r="DC26" s="464"/>
      <c r="DD26" s="464"/>
      <c r="DE26" s="464"/>
      <c r="DF26" s="464"/>
      <c r="DG26" s="464"/>
      <c r="DH26" s="464"/>
      <c r="DI26" s="464"/>
      <c r="DJ26" s="464"/>
      <c r="DK26" s="464"/>
      <c r="DL26" s="464"/>
      <c r="DM26" s="464"/>
      <c r="DN26" s="464"/>
      <c r="DO26" s="464"/>
      <c r="DP26" s="464"/>
      <c r="DQ26" s="464"/>
      <c r="DR26" s="464"/>
      <c r="DS26" s="464"/>
      <c r="DT26" s="464"/>
      <c r="DU26" s="464"/>
      <c r="DV26" s="464"/>
      <c r="DW26" s="464"/>
      <c r="DX26" s="464"/>
      <c r="DY26" s="464"/>
      <c r="DZ26" s="464"/>
      <c r="EA26" s="464"/>
      <c r="EB26" s="464"/>
      <c r="EC26" s="464"/>
      <c r="ED26" s="464"/>
      <c r="EE26" s="464"/>
      <c r="EF26" s="464"/>
      <c r="EG26" s="464"/>
      <c r="EH26" s="464"/>
      <c r="EI26" s="464"/>
      <c r="EJ26" s="464"/>
    </row>
    <row r="27" spans="1:140" s="465" customFormat="1" ht="10.199999999999999">
      <c r="A27" s="63"/>
      <c r="B27" s="63"/>
      <c r="C27" s="91"/>
      <c r="D27" s="91"/>
      <c r="E27" s="63"/>
      <c r="F27" s="63"/>
      <c r="G27" s="91"/>
      <c r="H27" s="91"/>
      <c r="I27" s="63"/>
      <c r="J27" s="91"/>
      <c r="K27" s="63"/>
      <c r="L27" s="91"/>
      <c r="M27" s="63"/>
      <c r="N27" s="91"/>
      <c r="O27" s="63"/>
      <c r="P27" s="91"/>
      <c r="Q27" s="63"/>
      <c r="R27" s="91"/>
      <c r="S27" s="63"/>
      <c r="T27" s="91"/>
      <c r="U27" s="63"/>
      <c r="V27" s="91"/>
      <c r="W27" s="63"/>
      <c r="X27" s="91"/>
      <c r="Y27" s="63"/>
      <c r="Z27" s="91"/>
      <c r="AA27" s="63"/>
      <c r="AB27" s="91"/>
      <c r="AC27" s="63"/>
      <c r="AD27" s="91"/>
      <c r="AE27" s="63"/>
      <c r="AF27" s="91"/>
      <c r="AG27" s="63"/>
      <c r="AH27" s="91"/>
      <c r="AI27" s="63"/>
      <c r="AJ27" s="91"/>
      <c r="AK27" s="63"/>
      <c r="AL27" s="91"/>
      <c r="AM27" s="63"/>
      <c r="AN27" s="91"/>
      <c r="AO27" s="63"/>
      <c r="AP27" s="91"/>
      <c r="AQ27" s="63"/>
      <c r="AR27" s="91"/>
      <c r="AS27" s="63"/>
      <c r="AT27" s="91"/>
      <c r="AU27" s="63"/>
      <c r="AV27" s="91"/>
      <c r="AW27" s="63"/>
      <c r="AX27" s="91"/>
      <c r="AY27" s="63"/>
      <c r="AZ27" s="91"/>
      <c r="BA27" s="63"/>
      <c r="BB27" s="91"/>
      <c r="BC27" s="63"/>
      <c r="BD27" s="63"/>
      <c r="BE27" s="63"/>
      <c r="BF27" s="91"/>
      <c r="BG27" s="63"/>
      <c r="BH27" s="91"/>
      <c r="BI27" s="63"/>
      <c r="BJ27" s="91"/>
      <c r="BK27" s="63"/>
      <c r="BL27" s="91"/>
      <c r="BM27" s="63"/>
      <c r="BN27" s="91"/>
      <c r="BO27" s="63"/>
      <c r="BP27" s="91"/>
      <c r="BQ27" s="464"/>
      <c r="BR27" s="281"/>
      <c r="BS27" s="464"/>
      <c r="BT27" s="281"/>
      <c r="BU27" s="464"/>
      <c r="BV27" s="281"/>
      <c r="BW27" s="464"/>
      <c r="BX27" s="281"/>
      <c r="BY27" s="464"/>
      <c r="BZ27" s="281"/>
      <c r="CA27" s="464"/>
      <c r="CB27" s="281"/>
      <c r="CC27" s="464"/>
      <c r="CD27" s="281"/>
      <c r="CE27" s="464"/>
      <c r="CF27" s="281"/>
      <c r="CG27" s="464"/>
      <c r="CH27" s="281"/>
      <c r="CI27" s="464"/>
      <c r="CJ27" s="281"/>
      <c r="CK27" s="464"/>
      <c r="CL27" s="281"/>
      <c r="CM27" s="464"/>
      <c r="CN27" s="281"/>
      <c r="CO27" s="464"/>
      <c r="CP27" s="281"/>
      <c r="CQ27" s="464"/>
      <c r="CR27" s="281"/>
      <c r="CS27" s="464"/>
      <c r="CT27" s="464"/>
      <c r="CU27" s="464"/>
      <c r="CV27" s="464"/>
      <c r="CW27" s="464"/>
      <c r="CX27" s="464"/>
      <c r="CY27" s="464"/>
      <c r="CZ27" s="464"/>
      <c r="DA27" s="464"/>
      <c r="DB27" s="464"/>
      <c r="DC27" s="464"/>
      <c r="DD27" s="464"/>
      <c r="DE27" s="464"/>
      <c r="DF27" s="464"/>
      <c r="DG27" s="464"/>
      <c r="DH27" s="464"/>
      <c r="DI27" s="464"/>
      <c r="DJ27" s="464"/>
      <c r="DK27" s="464"/>
      <c r="DL27" s="464"/>
      <c r="DM27" s="464"/>
      <c r="DN27" s="464"/>
      <c r="DO27" s="464"/>
      <c r="DP27" s="464"/>
      <c r="DQ27" s="464"/>
      <c r="DR27" s="464"/>
      <c r="DS27" s="464"/>
      <c r="DT27" s="464"/>
      <c r="DU27" s="464"/>
      <c r="DV27" s="464"/>
      <c r="DW27" s="464"/>
      <c r="DX27" s="464"/>
      <c r="DY27" s="464"/>
      <c r="DZ27" s="464"/>
      <c r="EA27" s="464"/>
      <c r="EB27" s="464"/>
      <c r="EC27" s="464"/>
      <c r="ED27" s="464"/>
      <c r="EE27" s="464"/>
      <c r="EF27" s="464"/>
      <c r="EG27" s="464"/>
      <c r="EH27" s="464"/>
      <c r="EI27" s="464"/>
      <c r="EJ27" s="464"/>
    </row>
    <row r="28" spans="1:140" s="465" customFormat="1" ht="10.199999999999999">
      <c r="A28" s="63"/>
      <c r="B28" s="63"/>
      <c r="C28" s="91"/>
      <c r="D28" s="91"/>
      <c r="E28" s="63"/>
      <c r="F28" s="63"/>
      <c r="G28" s="91"/>
      <c r="H28" s="91"/>
      <c r="I28" s="63"/>
      <c r="J28" s="91"/>
      <c r="K28" s="63"/>
      <c r="L28" s="91"/>
      <c r="M28" s="63"/>
      <c r="N28" s="91"/>
      <c r="O28" s="63"/>
      <c r="P28" s="91"/>
      <c r="Q28" s="63"/>
      <c r="R28" s="91"/>
      <c r="S28" s="63"/>
      <c r="T28" s="91"/>
      <c r="U28" s="63"/>
      <c r="V28" s="91"/>
      <c r="W28" s="63"/>
      <c r="X28" s="91"/>
      <c r="Y28" s="63"/>
      <c r="Z28" s="91"/>
      <c r="AA28" s="63"/>
      <c r="AB28" s="91"/>
      <c r="AC28" s="63"/>
      <c r="AD28" s="91"/>
      <c r="AE28" s="63"/>
      <c r="AF28" s="91"/>
      <c r="AG28" s="63"/>
      <c r="AH28" s="91"/>
      <c r="AI28" s="63"/>
      <c r="AJ28" s="91"/>
      <c r="AK28" s="63"/>
      <c r="AL28" s="91"/>
      <c r="AM28" s="63"/>
      <c r="AN28" s="91"/>
      <c r="AO28" s="63"/>
      <c r="AP28" s="91"/>
      <c r="AQ28" s="63"/>
      <c r="AR28" s="91"/>
      <c r="AS28" s="63"/>
      <c r="AT28" s="91"/>
      <c r="AU28" s="63"/>
      <c r="AV28" s="91"/>
      <c r="AW28" s="63"/>
      <c r="AX28" s="91"/>
      <c r="AY28" s="63"/>
      <c r="AZ28" s="91"/>
      <c r="BA28" s="63"/>
      <c r="BB28" s="91"/>
      <c r="BC28" s="63"/>
      <c r="BD28" s="63"/>
      <c r="BE28" s="63"/>
      <c r="BF28" s="91"/>
      <c r="BG28" s="63"/>
      <c r="BH28" s="91"/>
      <c r="BI28" s="63"/>
      <c r="BJ28" s="91"/>
      <c r="BK28" s="63"/>
      <c r="BL28" s="91"/>
      <c r="BM28" s="63"/>
      <c r="BN28" s="91"/>
      <c r="BO28" s="63"/>
      <c r="BP28" s="91"/>
      <c r="BQ28" s="464"/>
      <c r="BR28" s="281"/>
      <c r="BS28" s="464"/>
      <c r="BT28" s="281"/>
      <c r="BU28" s="464"/>
      <c r="BV28" s="281"/>
      <c r="BW28" s="464"/>
      <c r="BX28" s="281"/>
      <c r="BY28" s="464"/>
      <c r="BZ28" s="281"/>
      <c r="CA28" s="464"/>
      <c r="CB28" s="281"/>
      <c r="CC28" s="464"/>
      <c r="CD28" s="281"/>
      <c r="CE28" s="464"/>
      <c r="CF28" s="281"/>
      <c r="CG28" s="464"/>
      <c r="CH28" s="281"/>
      <c r="CI28" s="464"/>
      <c r="CJ28" s="281"/>
      <c r="CK28" s="464"/>
      <c r="CL28" s="281"/>
      <c r="CM28" s="464"/>
      <c r="CN28" s="281"/>
      <c r="CO28" s="464"/>
      <c r="CP28" s="281"/>
      <c r="CQ28" s="464"/>
      <c r="CR28" s="281"/>
      <c r="CS28" s="464"/>
      <c r="CT28" s="464"/>
      <c r="CU28" s="464"/>
      <c r="CV28" s="464"/>
      <c r="CW28" s="464"/>
      <c r="CX28" s="464"/>
      <c r="CY28" s="464"/>
      <c r="CZ28" s="464"/>
      <c r="DA28" s="464"/>
      <c r="DB28" s="464"/>
      <c r="DC28" s="464"/>
      <c r="DD28" s="464"/>
      <c r="DE28" s="464"/>
      <c r="DF28" s="464"/>
      <c r="DG28" s="464"/>
      <c r="DH28" s="464"/>
      <c r="DI28" s="464"/>
      <c r="DJ28" s="464"/>
      <c r="DK28" s="464"/>
      <c r="DL28" s="464"/>
      <c r="DM28" s="464"/>
      <c r="DN28" s="464"/>
      <c r="DO28" s="464"/>
      <c r="DP28" s="464"/>
      <c r="DQ28" s="464"/>
      <c r="DR28" s="464"/>
      <c r="DS28" s="464"/>
      <c r="DT28" s="464"/>
      <c r="DU28" s="464"/>
      <c r="DV28" s="464"/>
      <c r="DW28" s="464"/>
      <c r="DX28" s="464"/>
      <c r="DY28" s="464"/>
      <c r="DZ28" s="464"/>
      <c r="EA28" s="464"/>
      <c r="EB28" s="464"/>
      <c r="EC28" s="464"/>
      <c r="ED28" s="464"/>
      <c r="EE28" s="464"/>
      <c r="EF28" s="464"/>
      <c r="EG28" s="464"/>
      <c r="EH28" s="464"/>
      <c r="EI28" s="464"/>
      <c r="EJ28" s="464"/>
    </row>
    <row r="29" spans="1:140" s="465" customFormat="1" ht="10.199999999999999">
      <c r="A29" s="63"/>
      <c r="B29" s="63"/>
      <c r="C29" s="91"/>
      <c r="D29" s="91"/>
      <c r="E29" s="63"/>
      <c r="F29" s="63"/>
      <c r="G29" s="91"/>
      <c r="H29" s="91"/>
      <c r="I29" s="63"/>
      <c r="J29" s="91"/>
      <c r="K29" s="63"/>
      <c r="L29" s="91"/>
      <c r="M29" s="63"/>
      <c r="N29" s="91"/>
      <c r="O29" s="63"/>
      <c r="P29" s="91"/>
      <c r="Q29" s="63"/>
      <c r="R29" s="91"/>
      <c r="S29" s="63"/>
      <c r="T29" s="91"/>
      <c r="U29" s="63"/>
      <c r="V29" s="91"/>
      <c r="W29" s="63"/>
      <c r="X29" s="91"/>
      <c r="Y29" s="63"/>
      <c r="Z29" s="91"/>
      <c r="AA29" s="63"/>
      <c r="AB29" s="91"/>
      <c r="AC29" s="63"/>
      <c r="AD29" s="91"/>
      <c r="AE29" s="63"/>
      <c r="AF29" s="91"/>
      <c r="AG29" s="63"/>
      <c r="AH29" s="91"/>
      <c r="AI29" s="63"/>
      <c r="AJ29" s="91"/>
      <c r="AK29" s="63"/>
      <c r="AL29" s="91"/>
      <c r="AM29" s="63"/>
      <c r="AN29" s="91"/>
      <c r="AO29" s="63"/>
      <c r="AP29" s="91"/>
      <c r="AQ29" s="63"/>
      <c r="AR29" s="91"/>
      <c r="AS29" s="63"/>
      <c r="AT29" s="91"/>
      <c r="AU29" s="63"/>
      <c r="AV29" s="91"/>
      <c r="AW29" s="63"/>
      <c r="AX29" s="91"/>
      <c r="AY29" s="63"/>
      <c r="AZ29" s="91"/>
      <c r="BA29" s="63"/>
      <c r="BB29" s="91"/>
      <c r="BC29" s="63"/>
      <c r="BD29" s="63"/>
      <c r="BE29" s="63"/>
      <c r="BF29" s="91"/>
      <c r="BG29" s="63"/>
      <c r="BH29" s="91"/>
      <c r="BI29" s="63"/>
      <c r="BJ29" s="91"/>
      <c r="BK29" s="63"/>
      <c r="BL29" s="91"/>
      <c r="BM29" s="63"/>
      <c r="BN29" s="91"/>
      <c r="BO29" s="63"/>
      <c r="BP29" s="91"/>
      <c r="BQ29" s="464"/>
      <c r="BR29" s="281"/>
      <c r="BS29" s="464"/>
      <c r="BT29" s="281"/>
      <c r="BU29" s="464"/>
      <c r="BV29" s="281"/>
      <c r="BW29" s="464"/>
      <c r="BX29" s="281"/>
      <c r="BY29" s="464"/>
      <c r="BZ29" s="281"/>
      <c r="CA29" s="464"/>
      <c r="CB29" s="281"/>
      <c r="CC29" s="464"/>
      <c r="CD29" s="281"/>
      <c r="CE29" s="464"/>
      <c r="CF29" s="281"/>
      <c r="CG29" s="464"/>
      <c r="CH29" s="281"/>
      <c r="CI29" s="464"/>
      <c r="CJ29" s="281"/>
      <c r="CK29" s="464"/>
      <c r="CL29" s="281"/>
      <c r="CM29" s="464"/>
      <c r="CN29" s="281"/>
      <c r="CO29" s="464"/>
      <c r="CP29" s="281"/>
      <c r="CQ29" s="464"/>
      <c r="CR29" s="281"/>
      <c r="CS29" s="464"/>
      <c r="CT29" s="464"/>
      <c r="CU29" s="464"/>
      <c r="CV29" s="464"/>
      <c r="CW29" s="464"/>
      <c r="CX29" s="464"/>
      <c r="CY29" s="464"/>
      <c r="CZ29" s="464"/>
      <c r="DA29" s="464"/>
      <c r="DB29" s="464"/>
      <c r="DC29" s="464"/>
      <c r="DD29" s="464"/>
      <c r="DE29" s="464"/>
      <c r="DF29" s="464"/>
      <c r="DG29" s="464"/>
      <c r="DH29" s="464"/>
      <c r="DI29" s="464"/>
      <c r="DJ29" s="464"/>
      <c r="DK29" s="464"/>
      <c r="DL29" s="464"/>
      <c r="DM29" s="464"/>
      <c r="DN29" s="464"/>
      <c r="DO29" s="464"/>
      <c r="DP29" s="464"/>
      <c r="DQ29" s="464"/>
      <c r="DR29" s="464"/>
      <c r="DS29" s="464"/>
      <c r="DT29" s="464"/>
      <c r="DU29" s="464"/>
      <c r="DV29" s="464"/>
      <c r="DW29" s="464"/>
      <c r="DX29" s="464"/>
      <c r="DY29" s="464"/>
      <c r="DZ29" s="464"/>
      <c r="EA29" s="464"/>
      <c r="EB29" s="464"/>
      <c r="EC29" s="464"/>
      <c r="ED29" s="464"/>
      <c r="EE29" s="464"/>
      <c r="EF29" s="464"/>
      <c r="EG29" s="464"/>
      <c r="EH29" s="464"/>
      <c r="EI29" s="464"/>
      <c r="EJ29" s="464"/>
    </row>
    <row r="30" spans="1:140" s="465" customFormat="1" ht="10.199999999999999">
      <c r="A30" s="63"/>
      <c r="B30" s="63"/>
      <c r="C30" s="91"/>
      <c r="D30" s="91"/>
      <c r="E30" s="63"/>
      <c r="F30" s="63"/>
      <c r="G30" s="91"/>
      <c r="H30" s="91"/>
      <c r="I30" s="63"/>
      <c r="J30" s="91"/>
      <c r="K30" s="63"/>
      <c r="L30" s="91"/>
      <c r="M30" s="63"/>
      <c r="N30" s="91"/>
      <c r="O30" s="63"/>
      <c r="P30" s="91"/>
      <c r="Q30" s="63"/>
      <c r="R30" s="91"/>
      <c r="S30" s="63"/>
      <c r="T30" s="91"/>
      <c r="U30" s="63"/>
      <c r="V30" s="91"/>
      <c r="W30" s="63"/>
      <c r="X30" s="91"/>
      <c r="Y30" s="63"/>
      <c r="Z30" s="91"/>
      <c r="AA30" s="63"/>
      <c r="AB30" s="91"/>
      <c r="AC30" s="63"/>
      <c r="AD30" s="91"/>
      <c r="AE30" s="63"/>
      <c r="AF30" s="91"/>
      <c r="AG30" s="63"/>
      <c r="AH30" s="91"/>
      <c r="AI30" s="63"/>
      <c r="AJ30" s="91"/>
      <c r="AK30" s="63"/>
      <c r="AL30" s="91"/>
      <c r="AM30" s="63"/>
      <c r="AN30" s="91"/>
      <c r="AO30" s="63"/>
      <c r="AP30" s="91"/>
      <c r="AQ30" s="63"/>
      <c r="AR30" s="91"/>
      <c r="AS30" s="63"/>
      <c r="AT30" s="91"/>
      <c r="AU30" s="63"/>
      <c r="AV30" s="91"/>
      <c r="AW30" s="63"/>
      <c r="AX30" s="91"/>
      <c r="AY30" s="63"/>
      <c r="AZ30" s="91"/>
      <c r="BA30" s="63"/>
      <c r="BB30" s="91"/>
      <c r="BC30" s="63"/>
      <c r="BD30" s="63"/>
      <c r="BE30" s="63"/>
      <c r="BF30" s="91"/>
      <c r="BG30" s="63"/>
      <c r="BH30" s="91"/>
      <c r="BI30" s="63"/>
      <c r="BJ30" s="91"/>
      <c r="BK30" s="63"/>
      <c r="BL30" s="91"/>
      <c r="BM30" s="63"/>
      <c r="BN30" s="91"/>
      <c r="BO30" s="63"/>
      <c r="BP30" s="91"/>
      <c r="BQ30" s="464"/>
      <c r="BR30" s="281"/>
      <c r="BS30" s="464"/>
      <c r="BT30" s="281"/>
      <c r="BU30" s="464"/>
      <c r="BV30" s="281"/>
      <c r="BW30" s="464"/>
      <c r="BX30" s="281"/>
      <c r="BY30" s="464"/>
      <c r="BZ30" s="281"/>
      <c r="CA30" s="464"/>
      <c r="CB30" s="281"/>
      <c r="CC30" s="464"/>
      <c r="CD30" s="281"/>
      <c r="CE30" s="464"/>
      <c r="CF30" s="281"/>
      <c r="CG30" s="464"/>
      <c r="CH30" s="281"/>
      <c r="CI30" s="464"/>
      <c r="CJ30" s="281"/>
      <c r="CK30" s="464"/>
      <c r="CL30" s="281"/>
      <c r="CM30" s="464"/>
      <c r="CN30" s="281"/>
      <c r="CO30" s="464"/>
      <c r="CP30" s="281"/>
      <c r="CQ30" s="464"/>
      <c r="CR30" s="281"/>
      <c r="CS30" s="464"/>
      <c r="CT30" s="464"/>
      <c r="CU30" s="464"/>
      <c r="CV30" s="464"/>
      <c r="CW30" s="464"/>
      <c r="CX30" s="464"/>
      <c r="CY30" s="464"/>
      <c r="CZ30" s="464"/>
      <c r="DA30" s="464"/>
      <c r="DB30" s="464"/>
      <c r="DC30" s="464"/>
      <c r="DD30" s="464"/>
      <c r="DE30" s="464"/>
      <c r="DF30" s="464"/>
      <c r="DG30" s="464"/>
      <c r="DH30" s="464"/>
      <c r="DI30" s="464"/>
      <c r="DJ30" s="464"/>
      <c r="DK30" s="464"/>
      <c r="DL30" s="464"/>
      <c r="DM30" s="464"/>
      <c r="DN30" s="464"/>
      <c r="DO30" s="464"/>
      <c r="DP30" s="464"/>
      <c r="DQ30" s="464"/>
      <c r="DR30" s="464"/>
      <c r="DS30" s="464"/>
      <c r="DT30" s="464"/>
      <c r="DU30" s="464"/>
      <c r="DV30" s="464"/>
      <c r="DW30" s="464"/>
      <c r="DX30" s="464"/>
      <c r="DY30" s="464"/>
      <c r="DZ30" s="464"/>
      <c r="EA30" s="464"/>
      <c r="EB30" s="464"/>
      <c r="EC30" s="464"/>
      <c r="ED30" s="464"/>
      <c r="EE30" s="464"/>
      <c r="EF30" s="464"/>
      <c r="EG30" s="464"/>
      <c r="EH30" s="464"/>
      <c r="EI30" s="464"/>
      <c r="EJ30" s="464"/>
    </row>
    <row r="31" spans="1:140" s="465" customFormat="1" ht="10.199999999999999">
      <c r="A31" s="63"/>
      <c r="B31" s="63"/>
      <c r="C31" s="91"/>
      <c r="D31" s="91"/>
      <c r="E31" s="63"/>
      <c r="F31" s="63"/>
      <c r="G31" s="91"/>
      <c r="H31" s="91"/>
      <c r="I31" s="63"/>
      <c r="J31" s="91"/>
      <c r="K31" s="63"/>
      <c r="L31" s="91"/>
      <c r="M31" s="63"/>
      <c r="N31" s="91"/>
      <c r="O31" s="63"/>
      <c r="P31" s="91"/>
      <c r="Q31" s="63"/>
      <c r="R31" s="91"/>
      <c r="S31" s="63"/>
      <c r="T31" s="91"/>
      <c r="U31" s="63"/>
      <c r="V31" s="91"/>
      <c r="W31" s="63"/>
      <c r="X31" s="91"/>
      <c r="Y31" s="63"/>
      <c r="Z31" s="91"/>
      <c r="AA31" s="63"/>
      <c r="AB31" s="91"/>
      <c r="AC31" s="63"/>
      <c r="AD31" s="91"/>
      <c r="AE31" s="63"/>
      <c r="AF31" s="91"/>
      <c r="AG31" s="63"/>
      <c r="AH31" s="91"/>
      <c r="AI31" s="63"/>
      <c r="AJ31" s="91"/>
      <c r="AK31" s="63"/>
      <c r="AL31" s="91"/>
      <c r="AM31" s="63"/>
      <c r="AN31" s="91"/>
      <c r="AO31" s="63"/>
      <c r="AP31" s="91"/>
      <c r="AQ31" s="63"/>
      <c r="AR31" s="91"/>
      <c r="AS31" s="63"/>
      <c r="AT31" s="91"/>
      <c r="AU31" s="63"/>
      <c r="AV31" s="91"/>
      <c r="AW31" s="63"/>
      <c r="AX31" s="91"/>
      <c r="AY31" s="63"/>
      <c r="AZ31" s="91"/>
      <c r="BA31" s="63"/>
      <c r="BB31" s="91"/>
      <c r="BC31" s="63"/>
      <c r="BD31" s="63"/>
      <c r="BE31" s="63"/>
      <c r="BF31" s="91"/>
      <c r="BG31" s="63"/>
      <c r="BH31" s="91"/>
      <c r="BI31" s="63"/>
      <c r="BJ31" s="91"/>
      <c r="BK31" s="63"/>
      <c r="BL31" s="91"/>
      <c r="BM31" s="63"/>
      <c r="BN31" s="91"/>
      <c r="BO31" s="63"/>
      <c r="BP31" s="91"/>
      <c r="BQ31" s="464"/>
      <c r="BR31" s="281"/>
      <c r="BS31" s="464"/>
      <c r="BT31" s="281"/>
      <c r="BU31" s="464"/>
      <c r="BV31" s="281"/>
      <c r="BW31" s="464"/>
      <c r="BX31" s="281"/>
      <c r="BY31" s="464"/>
      <c r="BZ31" s="281"/>
      <c r="CA31" s="464"/>
      <c r="CB31" s="281"/>
      <c r="CC31" s="464"/>
      <c r="CD31" s="281"/>
      <c r="CE31" s="464"/>
      <c r="CF31" s="281"/>
      <c r="CG31" s="464"/>
      <c r="CH31" s="281"/>
      <c r="CI31" s="464"/>
      <c r="CJ31" s="281"/>
      <c r="CK31" s="464"/>
      <c r="CL31" s="281"/>
      <c r="CM31" s="464"/>
      <c r="CN31" s="281"/>
      <c r="CO31" s="464"/>
      <c r="CP31" s="281"/>
      <c r="CQ31" s="464"/>
      <c r="CR31" s="281"/>
      <c r="CS31" s="464"/>
      <c r="CT31" s="464"/>
      <c r="CU31" s="464"/>
      <c r="CV31" s="464"/>
      <c r="CW31" s="464"/>
      <c r="CX31" s="464"/>
      <c r="CY31" s="464"/>
      <c r="CZ31" s="464"/>
      <c r="DA31" s="464"/>
      <c r="DB31" s="464"/>
      <c r="DC31" s="464"/>
      <c r="DD31" s="464"/>
      <c r="DE31" s="464"/>
      <c r="DF31" s="464"/>
      <c r="DG31" s="464"/>
      <c r="DH31" s="464"/>
      <c r="DI31" s="464"/>
      <c r="DJ31" s="464"/>
      <c r="DK31" s="464"/>
      <c r="DL31" s="464"/>
      <c r="DM31" s="464"/>
      <c r="DN31" s="464"/>
      <c r="DO31" s="464"/>
      <c r="DP31" s="464"/>
      <c r="DQ31" s="464"/>
      <c r="DR31" s="464"/>
      <c r="DS31" s="464"/>
      <c r="DT31" s="464"/>
      <c r="DU31" s="464"/>
      <c r="DV31" s="464"/>
      <c r="DW31" s="464"/>
      <c r="DX31" s="464"/>
      <c r="DY31" s="464"/>
      <c r="DZ31" s="464"/>
      <c r="EA31" s="464"/>
      <c r="EB31" s="464"/>
      <c r="EC31" s="464"/>
      <c r="ED31" s="464"/>
      <c r="EE31" s="464"/>
      <c r="EF31" s="464"/>
      <c r="EG31" s="464"/>
      <c r="EH31" s="464"/>
      <c r="EI31" s="464"/>
      <c r="EJ31" s="464"/>
    </row>
    <row r="32" spans="1:140" s="465" customFormat="1" ht="10.199999999999999">
      <c r="A32" s="63"/>
      <c r="B32" s="63"/>
      <c r="C32" s="91"/>
      <c r="D32" s="91"/>
      <c r="E32" s="63"/>
      <c r="F32" s="63"/>
      <c r="G32" s="91"/>
      <c r="H32" s="91"/>
      <c r="I32" s="63"/>
      <c r="J32" s="91"/>
      <c r="K32" s="63"/>
      <c r="L32" s="91"/>
      <c r="M32" s="63"/>
      <c r="N32" s="91"/>
      <c r="O32" s="63"/>
      <c r="P32" s="91"/>
      <c r="Q32" s="63"/>
      <c r="R32" s="91"/>
      <c r="S32" s="63"/>
      <c r="T32" s="91"/>
      <c r="U32" s="63"/>
      <c r="V32" s="91"/>
      <c r="W32" s="63"/>
      <c r="X32" s="91"/>
      <c r="Y32" s="63"/>
      <c r="Z32" s="91"/>
      <c r="AA32" s="63"/>
      <c r="AB32" s="91"/>
      <c r="AC32" s="63"/>
      <c r="AD32" s="91"/>
      <c r="AE32" s="63"/>
      <c r="AF32" s="91"/>
      <c r="AG32" s="63"/>
      <c r="AH32" s="91"/>
      <c r="AI32" s="63"/>
      <c r="AJ32" s="91"/>
      <c r="AK32" s="63"/>
      <c r="AL32" s="91"/>
      <c r="AM32" s="63"/>
      <c r="AN32" s="91"/>
      <c r="AO32" s="63"/>
      <c r="AP32" s="91"/>
      <c r="AQ32" s="63"/>
      <c r="AR32" s="91"/>
      <c r="AS32" s="63"/>
      <c r="AT32" s="91"/>
      <c r="AU32" s="63"/>
      <c r="AV32" s="91"/>
      <c r="AW32" s="63"/>
      <c r="AX32" s="91"/>
      <c r="AY32" s="63"/>
      <c r="AZ32" s="91"/>
      <c r="BA32" s="63"/>
      <c r="BB32" s="91"/>
      <c r="BC32" s="63"/>
      <c r="BD32" s="63"/>
      <c r="BE32" s="63"/>
      <c r="BF32" s="91"/>
      <c r="BG32" s="63"/>
      <c r="BH32" s="91"/>
      <c r="BI32" s="63"/>
      <c r="BJ32" s="91"/>
      <c r="BK32" s="63"/>
      <c r="BL32" s="91"/>
      <c r="BM32" s="63"/>
      <c r="BN32" s="91"/>
      <c r="BO32" s="63"/>
      <c r="BP32" s="91"/>
      <c r="BQ32" s="464"/>
      <c r="BR32" s="281"/>
      <c r="BS32" s="464"/>
      <c r="BT32" s="281"/>
      <c r="BU32" s="464"/>
      <c r="BV32" s="281"/>
      <c r="BW32" s="464"/>
      <c r="BX32" s="281"/>
      <c r="BY32" s="464"/>
      <c r="BZ32" s="281"/>
      <c r="CA32" s="464"/>
      <c r="CB32" s="281"/>
      <c r="CC32" s="464"/>
      <c r="CD32" s="281"/>
      <c r="CE32" s="464"/>
      <c r="CF32" s="281"/>
      <c r="CG32" s="464"/>
      <c r="CH32" s="281"/>
      <c r="CI32" s="464"/>
      <c r="CJ32" s="281"/>
      <c r="CK32" s="464"/>
      <c r="CL32" s="281"/>
      <c r="CM32" s="464"/>
      <c r="CN32" s="281"/>
      <c r="CO32" s="464"/>
      <c r="CP32" s="281"/>
      <c r="CQ32" s="464"/>
      <c r="CR32" s="281"/>
      <c r="CS32" s="464"/>
      <c r="CT32" s="464"/>
      <c r="CU32" s="464"/>
      <c r="CV32" s="464"/>
      <c r="CW32" s="464"/>
      <c r="CX32" s="464"/>
      <c r="CY32" s="464"/>
      <c r="CZ32" s="464"/>
      <c r="DA32" s="464"/>
      <c r="DB32" s="464"/>
      <c r="DC32" s="464"/>
      <c r="DD32" s="464"/>
      <c r="DE32" s="464"/>
      <c r="DF32" s="464"/>
      <c r="DG32" s="464"/>
      <c r="DH32" s="464"/>
      <c r="DI32" s="464"/>
      <c r="DJ32" s="464"/>
      <c r="DK32" s="464"/>
      <c r="DL32" s="464"/>
      <c r="DM32" s="464"/>
      <c r="DN32" s="464"/>
      <c r="DO32" s="464"/>
      <c r="DP32" s="464"/>
      <c r="DQ32" s="464"/>
      <c r="DR32" s="464"/>
      <c r="DS32" s="464"/>
      <c r="DT32" s="464"/>
      <c r="DU32" s="464"/>
      <c r="DV32" s="464"/>
      <c r="DW32" s="464"/>
      <c r="DX32" s="464"/>
      <c r="DY32" s="464"/>
      <c r="DZ32" s="464"/>
      <c r="EA32" s="464"/>
      <c r="EB32" s="464"/>
      <c r="EC32" s="464"/>
      <c r="ED32" s="464"/>
      <c r="EE32" s="464"/>
      <c r="EF32" s="464"/>
      <c r="EG32" s="464"/>
      <c r="EH32" s="464"/>
      <c r="EI32" s="464"/>
      <c r="EJ32" s="464"/>
    </row>
    <row r="33" spans="1:140" s="465" customFormat="1" ht="10.199999999999999">
      <c r="A33" s="63"/>
      <c r="B33" s="63"/>
      <c r="C33" s="91"/>
      <c r="D33" s="91"/>
      <c r="E33" s="63"/>
      <c r="F33" s="63"/>
      <c r="G33" s="91"/>
      <c r="H33" s="91"/>
      <c r="I33" s="63"/>
      <c r="J33" s="91"/>
      <c r="K33" s="63"/>
      <c r="L33" s="91"/>
      <c r="M33" s="63"/>
      <c r="N33" s="91"/>
      <c r="O33" s="63"/>
      <c r="P33" s="91"/>
      <c r="Q33" s="63"/>
      <c r="R33" s="91"/>
      <c r="S33" s="63"/>
      <c r="T33" s="91"/>
      <c r="U33" s="63"/>
      <c r="V33" s="91"/>
      <c r="W33" s="63"/>
      <c r="X33" s="91"/>
      <c r="Y33" s="63"/>
      <c r="Z33" s="91"/>
      <c r="AA33" s="63"/>
      <c r="AB33" s="91"/>
      <c r="AC33" s="63"/>
      <c r="AD33" s="91"/>
      <c r="AE33" s="63"/>
      <c r="AF33" s="91"/>
      <c r="AG33" s="63"/>
      <c r="AH33" s="91"/>
      <c r="AI33" s="63"/>
      <c r="AJ33" s="91"/>
      <c r="AK33" s="63"/>
      <c r="AL33" s="91"/>
      <c r="AM33" s="63"/>
      <c r="AN33" s="91"/>
      <c r="AO33" s="63"/>
      <c r="AP33" s="91"/>
      <c r="AQ33" s="63"/>
      <c r="AR33" s="91"/>
      <c r="AS33" s="63"/>
      <c r="AT33" s="91"/>
      <c r="AU33" s="63"/>
      <c r="AV33" s="91"/>
      <c r="AW33" s="63"/>
      <c r="AX33" s="91"/>
      <c r="AY33" s="63"/>
      <c r="AZ33" s="91"/>
      <c r="BA33" s="63"/>
      <c r="BB33" s="91"/>
      <c r="BC33" s="63"/>
      <c r="BD33" s="63"/>
      <c r="BE33" s="63"/>
      <c r="BF33" s="91"/>
      <c r="BG33" s="63"/>
      <c r="BH33" s="91"/>
      <c r="BI33" s="63"/>
      <c r="BJ33" s="91"/>
      <c r="BK33" s="63"/>
      <c r="BL33" s="91"/>
      <c r="BM33" s="63"/>
      <c r="BN33" s="91"/>
      <c r="BO33" s="63"/>
      <c r="BP33" s="91"/>
      <c r="BQ33" s="464"/>
      <c r="BR33" s="281"/>
      <c r="BS33" s="464"/>
      <c r="BT33" s="281"/>
      <c r="BU33" s="464"/>
      <c r="BV33" s="281"/>
      <c r="BW33" s="464"/>
      <c r="BX33" s="281"/>
      <c r="BY33" s="464"/>
      <c r="BZ33" s="281"/>
      <c r="CA33" s="464"/>
      <c r="CB33" s="281"/>
      <c r="CC33" s="464"/>
      <c r="CD33" s="281"/>
      <c r="CE33" s="464"/>
      <c r="CF33" s="281"/>
      <c r="CG33" s="464"/>
      <c r="CH33" s="281"/>
      <c r="CI33" s="464"/>
      <c r="CJ33" s="281"/>
      <c r="CK33" s="464"/>
      <c r="CL33" s="281"/>
      <c r="CM33" s="464"/>
      <c r="CN33" s="281"/>
      <c r="CO33" s="464"/>
      <c r="CP33" s="281"/>
      <c r="CQ33" s="464"/>
      <c r="CR33" s="281"/>
      <c r="CS33" s="464"/>
      <c r="CT33" s="464"/>
      <c r="CU33" s="464"/>
      <c r="CV33" s="464"/>
      <c r="CW33" s="464"/>
      <c r="CX33" s="464"/>
      <c r="CY33" s="464"/>
      <c r="CZ33" s="464"/>
      <c r="DA33" s="464"/>
      <c r="DB33" s="464"/>
      <c r="DC33" s="464"/>
      <c r="DD33" s="464"/>
      <c r="DE33" s="464"/>
      <c r="DF33" s="464"/>
      <c r="DG33" s="464"/>
      <c r="DH33" s="464"/>
      <c r="DI33" s="464"/>
      <c r="DJ33" s="464"/>
      <c r="DK33" s="464"/>
      <c r="DL33" s="464"/>
      <c r="DM33" s="464"/>
      <c r="DN33" s="464"/>
      <c r="DO33" s="464"/>
      <c r="DP33" s="464"/>
      <c r="DQ33" s="464"/>
      <c r="DR33" s="464"/>
      <c r="DS33" s="464"/>
      <c r="DT33" s="464"/>
      <c r="DU33" s="464"/>
      <c r="DV33" s="464"/>
      <c r="DW33" s="464"/>
      <c r="DX33" s="464"/>
      <c r="DY33" s="464"/>
      <c r="DZ33" s="464"/>
      <c r="EA33" s="464"/>
      <c r="EB33" s="464"/>
      <c r="EC33" s="464"/>
      <c r="ED33" s="464"/>
      <c r="EE33" s="464"/>
      <c r="EF33" s="464"/>
      <c r="EG33" s="464"/>
      <c r="EH33" s="464"/>
      <c r="EI33" s="464"/>
      <c r="EJ33" s="464"/>
    </row>
    <row r="34" spans="1:140" s="465" customFormat="1" ht="10.199999999999999">
      <c r="A34" s="63"/>
      <c r="B34" s="63"/>
      <c r="C34" s="91"/>
      <c r="D34" s="91"/>
      <c r="E34" s="63"/>
      <c r="F34" s="63"/>
      <c r="G34" s="91"/>
      <c r="H34" s="91"/>
      <c r="I34" s="63"/>
      <c r="J34" s="91"/>
      <c r="K34" s="63"/>
      <c r="L34" s="91"/>
      <c r="M34" s="63"/>
      <c r="N34" s="91"/>
      <c r="O34" s="63"/>
      <c r="P34" s="91"/>
      <c r="Q34" s="63"/>
      <c r="R34" s="91"/>
      <c r="S34" s="63"/>
      <c r="T34" s="91"/>
      <c r="U34" s="63"/>
      <c r="V34" s="91"/>
      <c r="W34" s="63"/>
      <c r="X34" s="91"/>
      <c r="Y34" s="63"/>
      <c r="Z34" s="91"/>
      <c r="AA34" s="63"/>
      <c r="AB34" s="91"/>
      <c r="AC34" s="63"/>
      <c r="AD34" s="91"/>
      <c r="AE34" s="63"/>
      <c r="AF34" s="91"/>
      <c r="AG34" s="63"/>
      <c r="AH34" s="91"/>
      <c r="AI34" s="63"/>
      <c r="AJ34" s="91"/>
      <c r="AK34" s="63"/>
      <c r="AL34" s="91"/>
      <c r="AM34" s="63"/>
      <c r="AN34" s="91"/>
      <c r="AO34" s="63"/>
      <c r="AP34" s="91"/>
      <c r="AQ34" s="63"/>
      <c r="AR34" s="91"/>
      <c r="AS34" s="63"/>
      <c r="AT34" s="91"/>
      <c r="AU34" s="63"/>
      <c r="AV34" s="91"/>
      <c r="AW34" s="63"/>
      <c r="AX34" s="91"/>
      <c r="AY34" s="63"/>
      <c r="AZ34" s="91"/>
      <c r="BA34" s="63"/>
      <c r="BB34" s="91"/>
      <c r="BC34" s="63"/>
      <c r="BD34" s="63"/>
      <c r="BE34" s="63"/>
      <c r="BF34" s="91"/>
      <c r="BG34" s="63"/>
      <c r="BH34" s="91"/>
      <c r="BI34" s="63"/>
      <c r="BJ34" s="91"/>
      <c r="BK34" s="63"/>
      <c r="BL34" s="91"/>
      <c r="BM34" s="63"/>
      <c r="BN34" s="91"/>
      <c r="BO34" s="63"/>
      <c r="BP34" s="91"/>
      <c r="BQ34" s="464"/>
      <c r="BR34" s="281"/>
      <c r="BS34" s="464"/>
      <c r="BT34" s="281"/>
      <c r="BU34" s="464"/>
      <c r="BV34" s="281"/>
      <c r="BW34" s="464"/>
      <c r="BX34" s="281"/>
      <c r="BY34" s="464"/>
      <c r="BZ34" s="281"/>
      <c r="CA34" s="464"/>
      <c r="CB34" s="281"/>
      <c r="CC34" s="464"/>
      <c r="CD34" s="281"/>
      <c r="CE34" s="464"/>
      <c r="CF34" s="281"/>
      <c r="CG34" s="464"/>
      <c r="CH34" s="281"/>
      <c r="CI34" s="464"/>
      <c r="CJ34" s="281"/>
      <c r="CK34" s="464"/>
      <c r="CL34" s="281"/>
      <c r="CM34" s="464"/>
      <c r="CN34" s="281"/>
      <c r="CO34" s="464"/>
      <c r="CP34" s="281"/>
      <c r="CQ34" s="464"/>
      <c r="CR34" s="281"/>
      <c r="CS34" s="464"/>
      <c r="CT34" s="464"/>
      <c r="CU34" s="464"/>
      <c r="CV34" s="464"/>
      <c r="CW34" s="464"/>
      <c r="CX34" s="464"/>
      <c r="CY34" s="464"/>
      <c r="CZ34" s="464"/>
      <c r="DA34" s="464"/>
      <c r="DB34" s="464"/>
      <c r="DC34" s="464"/>
      <c r="DD34" s="464"/>
      <c r="DE34" s="464"/>
      <c r="DF34" s="464"/>
      <c r="DG34" s="464"/>
      <c r="DH34" s="464"/>
      <c r="DI34" s="464"/>
      <c r="DJ34" s="464"/>
      <c r="DK34" s="464"/>
      <c r="DL34" s="464"/>
      <c r="DM34" s="464"/>
      <c r="DN34" s="464"/>
      <c r="DO34" s="464"/>
      <c r="DP34" s="464"/>
      <c r="DQ34" s="464"/>
      <c r="DR34" s="464"/>
      <c r="DS34" s="464"/>
      <c r="DT34" s="464"/>
      <c r="DU34" s="464"/>
      <c r="DV34" s="464"/>
      <c r="DW34" s="464"/>
      <c r="DX34" s="464"/>
      <c r="DY34" s="464"/>
      <c r="DZ34" s="464"/>
      <c r="EA34" s="464"/>
      <c r="EB34" s="464"/>
      <c r="EC34" s="464"/>
      <c r="ED34" s="464"/>
      <c r="EE34" s="464"/>
      <c r="EF34" s="464"/>
      <c r="EG34" s="464"/>
      <c r="EH34" s="464"/>
      <c r="EI34" s="464"/>
      <c r="EJ34" s="464"/>
    </row>
    <row r="35" spans="1:140" s="465" customFormat="1" ht="10.199999999999999">
      <c r="A35" s="63"/>
      <c r="B35" s="63"/>
      <c r="C35" s="91"/>
      <c r="D35" s="91"/>
      <c r="E35" s="63"/>
      <c r="F35" s="63"/>
      <c r="G35" s="91"/>
      <c r="H35" s="91"/>
      <c r="I35" s="63"/>
      <c r="J35" s="91"/>
      <c r="K35" s="63"/>
      <c r="L35" s="91"/>
      <c r="M35" s="63"/>
      <c r="N35" s="91"/>
      <c r="O35" s="63"/>
      <c r="P35" s="91"/>
      <c r="Q35" s="63"/>
      <c r="R35" s="91"/>
      <c r="S35" s="63"/>
      <c r="T35" s="91"/>
      <c r="U35" s="63"/>
      <c r="V35" s="91"/>
      <c r="W35" s="63"/>
      <c r="X35" s="91"/>
      <c r="Y35" s="63"/>
      <c r="Z35" s="91"/>
      <c r="AA35" s="63"/>
      <c r="AB35" s="91"/>
      <c r="AC35" s="63"/>
      <c r="AD35" s="91"/>
      <c r="AE35" s="63"/>
      <c r="AF35" s="91"/>
      <c r="AG35" s="63"/>
      <c r="AH35" s="91"/>
      <c r="AI35" s="63"/>
      <c r="AJ35" s="91"/>
      <c r="AK35" s="63"/>
      <c r="AL35" s="91"/>
      <c r="AM35" s="63"/>
      <c r="AN35" s="91"/>
      <c r="AO35" s="63"/>
      <c r="AP35" s="91"/>
      <c r="AQ35" s="63"/>
      <c r="AR35" s="91"/>
      <c r="AS35" s="63"/>
      <c r="AT35" s="91"/>
      <c r="AU35" s="63"/>
      <c r="AV35" s="91"/>
      <c r="AW35" s="63"/>
      <c r="AX35" s="91"/>
      <c r="AY35" s="63"/>
      <c r="AZ35" s="91"/>
      <c r="BA35" s="63"/>
      <c r="BB35" s="91"/>
      <c r="BC35" s="63"/>
      <c r="BD35" s="63"/>
      <c r="BE35" s="63"/>
      <c r="BF35" s="91"/>
      <c r="BG35" s="63"/>
      <c r="BH35" s="91"/>
      <c r="BI35" s="63"/>
      <c r="BJ35" s="91"/>
      <c r="BK35" s="63"/>
      <c r="BL35" s="91"/>
      <c r="BM35" s="63"/>
      <c r="BN35" s="91"/>
      <c r="BO35" s="63"/>
      <c r="BP35" s="91"/>
      <c r="BQ35" s="464"/>
      <c r="BR35" s="281"/>
      <c r="BS35" s="464"/>
      <c r="BT35" s="281"/>
      <c r="BU35" s="464"/>
      <c r="BV35" s="281"/>
      <c r="BW35" s="464"/>
      <c r="BX35" s="281"/>
      <c r="BY35" s="464"/>
      <c r="BZ35" s="281"/>
      <c r="CA35" s="464"/>
      <c r="CB35" s="281"/>
      <c r="CC35" s="464"/>
      <c r="CD35" s="281"/>
      <c r="CE35" s="464"/>
      <c r="CF35" s="281"/>
      <c r="CG35" s="464"/>
      <c r="CH35" s="281"/>
      <c r="CI35" s="464"/>
      <c r="CJ35" s="281"/>
      <c r="CK35" s="464"/>
      <c r="CL35" s="281"/>
      <c r="CM35" s="464"/>
      <c r="CN35" s="281"/>
      <c r="CO35" s="464"/>
      <c r="CP35" s="281"/>
      <c r="CQ35" s="464"/>
      <c r="CR35" s="281"/>
      <c r="CS35" s="464"/>
      <c r="CT35" s="464"/>
      <c r="CU35" s="464"/>
      <c r="CV35" s="464"/>
      <c r="CW35" s="464"/>
      <c r="CX35" s="464"/>
      <c r="CY35" s="464"/>
      <c r="CZ35" s="464"/>
      <c r="DA35" s="464"/>
      <c r="DB35" s="464"/>
      <c r="DC35" s="464"/>
      <c r="DD35" s="464"/>
      <c r="DE35" s="464"/>
      <c r="DF35" s="464"/>
      <c r="DG35" s="464"/>
      <c r="DH35" s="464"/>
      <c r="DI35" s="464"/>
      <c r="DJ35" s="464"/>
      <c r="DK35" s="464"/>
      <c r="DL35" s="464"/>
      <c r="DM35" s="464"/>
      <c r="DN35" s="464"/>
      <c r="DO35" s="464"/>
      <c r="DP35" s="464"/>
      <c r="DQ35" s="464"/>
      <c r="DR35" s="464"/>
      <c r="DS35" s="464"/>
      <c r="DT35" s="464"/>
      <c r="DU35" s="464"/>
      <c r="DV35" s="464"/>
      <c r="DW35" s="464"/>
      <c r="DX35" s="464"/>
      <c r="DY35" s="464"/>
      <c r="DZ35" s="464"/>
      <c r="EA35" s="464"/>
      <c r="EB35" s="464"/>
      <c r="EC35" s="464"/>
      <c r="ED35" s="464"/>
      <c r="EE35" s="464"/>
      <c r="EF35" s="464"/>
      <c r="EG35" s="464"/>
      <c r="EH35" s="464"/>
      <c r="EI35" s="464"/>
      <c r="EJ35" s="464"/>
    </row>
    <row r="36" spans="1:140" s="465" customFormat="1" ht="10.199999999999999">
      <c r="A36" s="63"/>
      <c r="B36" s="63"/>
      <c r="C36" s="91"/>
      <c r="D36" s="91"/>
      <c r="E36" s="63"/>
      <c r="F36" s="63"/>
      <c r="G36" s="91"/>
      <c r="H36" s="91"/>
      <c r="I36" s="63"/>
      <c r="J36" s="91"/>
      <c r="K36" s="63"/>
      <c r="L36" s="91"/>
      <c r="M36" s="63"/>
      <c r="N36" s="91"/>
      <c r="O36" s="63"/>
      <c r="P36" s="91"/>
      <c r="Q36" s="63"/>
      <c r="R36" s="91"/>
      <c r="S36" s="63"/>
      <c r="T36" s="91"/>
      <c r="U36" s="63"/>
      <c r="V36" s="91"/>
      <c r="W36" s="63"/>
      <c r="X36" s="91"/>
      <c r="Y36" s="63"/>
      <c r="Z36" s="91"/>
      <c r="AA36" s="63"/>
      <c r="AB36" s="91"/>
      <c r="AC36" s="63"/>
      <c r="AD36" s="91"/>
      <c r="AE36" s="63"/>
      <c r="AF36" s="91"/>
      <c r="AG36" s="63"/>
      <c r="AH36" s="91"/>
      <c r="AI36" s="63"/>
      <c r="AJ36" s="91"/>
      <c r="AK36" s="63"/>
      <c r="AL36" s="91"/>
      <c r="AM36" s="63"/>
      <c r="AN36" s="91"/>
      <c r="AO36" s="63"/>
      <c r="AP36" s="91"/>
      <c r="AQ36" s="63"/>
      <c r="AR36" s="91"/>
      <c r="AS36" s="63"/>
      <c r="AT36" s="91"/>
      <c r="AU36" s="63"/>
      <c r="AV36" s="91"/>
      <c r="AW36" s="63"/>
      <c r="AX36" s="91"/>
      <c r="AY36" s="63"/>
      <c r="AZ36" s="91"/>
      <c r="BA36" s="63"/>
      <c r="BB36" s="91"/>
      <c r="BC36" s="63"/>
      <c r="BD36" s="63"/>
      <c r="BE36" s="63"/>
      <c r="BF36" s="91"/>
      <c r="BG36" s="63"/>
      <c r="BH36" s="91"/>
      <c r="BI36" s="63"/>
      <c r="BJ36" s="91"/>
      <c r="BK36" s="63"/>
      <c r="BL36" s="91"/>
      <c r="BM36" s="63"/>
      <c r="BN36" s="91"/>
      <c r="BO36" s="63"/>
      <c r="BP36" s="91"/>
      <c r="BQ36" s="464"/>
      <c r="BR36" s="281"/>
      <c r="BS36" s="464"/>
      <c r="BT36" s="281"/>
      <c r="BU36" s="464"/>
      <c r="BV36" s="281"/>
      <c r="BW36" s="464"/>
      <c r="BX36" s="281"/>
      <c r="BY36" s="464"/>
      <c r="BZ36" s="281"/>
      <c r="CA36" s="464"/>
      <c r="CB36" s="281"/>
      <c r="CC36" s="464"/>
      <c r="CD36" s="281"/>
      <c r="CE36" s="464"/>
      <c r="CF36" s="281"/>
      <c r="CG36" s="464"/>
      <c r="CH36" s="281"/>
      <c r="CI36" s="464"/>
      <c r="CJ36" s="281"/>
      <c r="CK36" s="464"/>
      <c r="CL36" s="281"/>
      <c r="CM36" s="464"/>
      <c r="CN36" s="281"/>
      <c r="CO36" s="464"/>
      <c r="CP36" s="281"/>
      <c r="CQ36" s="464"/>
      <c r="CR36" s="281"/>
      <c r="CS36" s="464"/>
      <c r="CT36" s="464"/>
      <c r="CU36" s="464"/>
      <c r="CV36" s="464"/>
      <c r="CW36" s="464"/>
      <c r="CX36" s="464"/>
      <c r="CY36" s="464"/>
      <c r="CZ36" s="464"/>
      <c r="DA36" s="464"/>
      <c r="DB36" s="464"/>
      <c r="DC36" s="464"/>
      <c r="DD36" s="464"/>
      <c r="DE36" s="464"/>
      <c r="DF36" s="464"/>
      <c r="DG36" s="464"/>
      <c r="DH36" s="464"/>
      <c r="DI36" s="464"/>
      <c r="DJ36" s="464"/>
      <c r="DK36" s="464"/>
      <c r="DL36" s="464"/>
      <c r="DM36" s="464"/>
      <c r="DN36" s="464"/>
      <c r="DO36" s="464"/>
      <c r="DP36" s="464"/>
      <c r="DQ36" s="464"/>
      <c r="DR36" s="464"/>
      <c r="DS36" s="464"/>
      <c r="DT36" s="464"/>
      <c r="DU36" s="464"/>
      <c r="DV36" s="464"/>
      <c r="DW36" s="464"/>
      <c r="DX36" s="464"/>
      <c r="DY36" s="464"/>
      <c r="DZ36" s="464"/>
      <c r="EA36" s="464"/>
      <c r="EB36" s="464"/>
      <c r="EC36" s="464"/>
      <c r="ED36" s="464"/>
      <c r="EE36" s="464"/>
      <c r="EF36" s="464"/>
      <c r="EG36" s="464"/>
      <c r="EH36" s="464"/>
      <c r="EI36" s="464"/>
      <c r="EJ36" s="464"/>
    </row>
    <row r="37" spans="1:140" s="465" customFormat="1" ht="10.199999999999999">
      <c r="A37" s="63"/>
      <c r="B37" s="63"/>
      <c r="C37" s="91"/>
      <c r="D37" s="91"/>
      <c r="E37" s="63"/>
      <c r="F37" s="63"/>
      <c r="G37" s="91"/>
      <c r="H37" s="91"/>
      <c r="I37" s="63"/>
      <c r="J37" s="91"/>
      <c r="K37" s="63"/>
      <c r="L37" s="91"/>
      <c r="M37" s="63"/>
      <c r="N37" s="91"/>
      <c r="O37" s="63"/>
      <c r="P37" s="91"/>
      <c r="Q37" s="63"/>
      <c r="R37" s="91"/>
      <c r="S37" s="63"/>
      <c r="T37" s="91"/>
      <c r="U37" s="63"/>
      <c r="V37" s="91"/>
      <c r="W37" s="63"/>
      <c r="X37" s="91"/>
      <c r="Y37" s="63"/>
      <c r="Z37" s="91"/>
      <c r="AA37" s="63"/>
      <c r="AB37" s="91"/>
      <c r="AC37" s="63"/>
      <c r="AD37" s="91"/>
      <c r="AE37" s="63"/>
      <c r="AF37" s="91"/>
      <c r="AG37" s="63"/>
      <c r="AH37" s="91"/>
      <c r="AI37" s="63"/>
      <c r="AJ37" s="91"/>
      <c r="AK37" s="63"/>
      <c r="AL37" s="91"/>
      <c r="AM37" s="63"/>
      <c r="AN37" s="91"/>
      <c r="AO37" s="63"/>
      <c r="AP37" s="91"/>
      <c r="AQ37" s="63"/>
      <c r="AR37" s="91"/>
      <c r="AS37" s="63"/>
      <c r="AT37" s="91"/>
      <c r="AU37" s="63"/>
      <c r="AV37" s="91"/>
      <c r="AW37" s="63"/>
      <c r="AX37" s="91"/>
      <c r="AY37" s="63"/>
      <c r="AZ37" s="91"/>
      <c r="BA37" s="63"/>
      <c r="BB37" s="91"/>
      <c r="BC37" s="63"/>
      <c r="BD37" s="63"/>
      <c r="BE37" s="63"/>
      <c r="BF37" s="91"/>
      <c r="BG37" s="63"/>
      <c r="BH37" s="91"/>
      <c r="BI37" s="63"/>
      <c r="BJ37" s="91"/>
      <c r="BK37" s="63"/>
      <c r="BL37" s="91"/>
      <c r="BM37" s="63"/>
      <c r="BN37" s="91"/>
      <c r="BO37" s="63"/>
      <c r="BP37" s="91"/>
      <c r="BQ37" s="464"/>
      <c r="BR37" s="281"/>
      <c r="BS37" s="464"/>
      <c r="BT37" s="281"/>
      <c r="BU37" s="464"/>
      <c r="BV37" s="281"/>
      <c r="BW37" s="464"/>
      <c r="BX37" s="281"/>
      <c r="BY37" s="464"/>
      <c r="BZ37" s="281"/>
      <c r="CA37" s="464"/>
      <c r="CB37" s="281"/>
      <c r="CC37" s="464"/>
      <c r="CD37" s="281"/>
      <c r="CE37" s="464"/>
      <c r="CF37" s="281"/>
      <c r="CG37" s="464"/>
      <c r="CH37" s="281"/>
      <c r="CI37" s="464"/>
      <c r="CJ37" s="281"/>
      <c r="CK37" s="464"/>
      <c r="CL37" s="281"/>
      <c r="CM37" s="464"/>
      <c r="CN37" s="281"/>
      <c r="CO37" s="464"/>
      <c r="CP37" s="281"/>
      <c r="CQ37" s="464"/>
      <c r="CR37" s="281"/>
      <c r="CS37" s="464"/>
      <c r="CT37" s="464"/>
      <c r="CU37" s="464"/>
      <c r="CV37" s="464"/>
      <c r="CW37" s="464"/>
      <c r="CX37" s="464"/>
      <c r="CY37" s="464"/>
      <c r="CZ37" s="464"/>
      <c r="DA37" s="464"/>
      <c r="DB37" s="464"/>
      <c r="DC37" s="464"/>
      <c r="DD37" s="464"/>
      <c r="DE37" s="464"/>
      <c r="DF37" s="464"/>
      <c r="DG37" s="464"/>
      <c r="DH37" s="464"/>
      <c r="DI37" s="464"/>
      <c r="DJ37" s="464"/>
      <c r="DK37" s="464"/>
      <c r="DL37" s="464"/>
      <c r="DM37" s="464"/>
      <c r="DN37" s="464"/>
      <c r="DO37" s="464"/>
      <c r="DP37" s="464"/>
      <c r="DQ37" s="464"/>
      <c r="DR37" s="464"/>
      <c r="DS37" s="464"/>
      <c r="DT37" s="464"/>
      <c r="DU37" s="464"/>
      <c r="DV37" s="464"/>
      <c r="DW37" s="464"/>
      <c r="DX37" s="464"/>
      <c r="DY37" s="464"/>
      <c r="DZ37" s="464"/>
      <c r="EA37" s="464"/>
      <c r="EB37" s="464"/>
      <c r="EC37" s="464"/>
      <c r="ED37" s="464"/>
      <c r="EE37" s="464"/>
      <c r="EF37" s="464"/>
      <c r="EG37" s="464"/>
      <c r="EH37" s="464"/>
      <c r="EI37" s="464"/>
      <c r="EJ37" s="464"/>
    </row>
    <row r="38" spans="1:140" s="465" customFormat="1" ht="10.199999999999999">
      <c r="A38" s="63"/>
      <c r="B38" s="63"/>
      <c r="C38" s="91"/>
      <c r="D38" s="91"/>
      <c r="E38" s="63"/>
      <c r="F38" s="63"/>
      <c r="G38" s="91"/>
      <c r="H38" s="91"/>
      <c r="I38" s="63"/>
      <c r="J38" s="91"/>
      <c r="K38" s="63"/>
      <c r="L38" s="91"/>
      <c r="M38" s="63"/>
      <c r="N38" s="91"/>
      <c r="O38" s="63"/>
      <c r="P38" s="91"/>
      <c r="Q38" s="63"/>
      <c r="R38" s="91"/>
      <c r="S38" s="63"/>
      <c r="T38" s="91"/>
      <c r="U38" s="63"/>
      <c r="V38" s="91"/>
      <c r="W38" s="63"/>
      <c r="X38" s="91"/>
      <c r="Y38" s="63"/>
      <c r="Z38" s="91"/>
      <c r="AA38" s="63"/>
      <c r="AB38" s="91"/>
      <c r="AC38" s="63"/>
      <c r="AD38" s="91"/>
      <c r="AE38" s="63"/>
      <c r="AF38" s="91"/>
      <c r="AG38" s="63"/>
      <c r="AH38" s="91"/>
      <c r="AI38" s="63"/>
      <c r="AJ38" s="91"/>
      <c r="AK38" s="63"/>
      <c r="AL38" s="91"/>
      <c r="AM38" s="63"/>
      <c r="AN38" s="91"/>
      <c r="AO38" s="63"/>
      <c r="AP38" s="91"/>
      <c r="AQ38" s="63"/>
      <c r="AR38" s="91"/>
      <c r="AS38" s="63"/>
      <c r="AT38" s="91"/>
      <c r="AU38" s="63"/>
      <c r="AV38" s="91"/>
      <c r="AW38" s="63"/>
      <c r="AX38" s="91"/>
      <c r="AY38" s="63"/>
      <c r="AZ38" s="91"/>
      <c r="BA38" s="63"/>
      <c r="BB38" s="91"/>
      <c r="BC38" s="63"/>
      <c r="BD38" s="63"/>
      <c r="BE38" s="63"/>
      <c r="BF38" s="91"/>
      <c r="BG38" s="63"/>
      <c r="BH38" s="91"/>
      <c r="BI38" s="63"/>
      <c r="BJ38" s="91"/>
      <c r="BK38" s="63"/>
      <c r="BL38" s="91"/>
      <c r="BM38" s="63"/>
      <c r="BN38" s="91"/>
      <c r="BO38" s="63"/>
      <c r="BP38" s="91"/>
      <c r="BQ38" s="464"/>
      <c r="BR38" s="281"/>
      <c r="BS38" s="464"/>
      <c r="BT38" s="281"/>
      <c r="BU38" s="464"/>
      <c r="BV38" s="281"/>
      <c r="BW38" s="464"/>
      <c r="BX38" s="281"/>
      <c r="BY38" s="464"/>
      <c r="BZ38" s="281"/>
      <c r="CA38" s="464"/>
      <c r="CB38" s="281"/>
      <c r="CC38" s="464"/>
      <c r="CD38" s="281"/>
      <c r="CE38" s="464"/>
      <c r="CF38" s="281"/>
      <c r="CG38" s="464"/>
      <c r="CH38" s="281"/>
      <c r="CI38" s="464"/>
      <c r="CJ38" s="281"/>
      <c r="CK38" s="464"/>
      <c r="CL38" s="281"/>
      <c r="CM38" s="464"/>
      <c r="CN38" s="281"/>
      <c r="CO38" s="464"/>
      <c r="CP38" s="281"/>
      <c r="CQ38" s="464"/>
      <c r="CR38" s="281"/>
      <c r="CS38" s="464"/>
      <c r="CT38" s="464"/>
      <c r="CU38" s="464"/>
      <c r="CV38" s="464"/>
      <c r="CW38" s="464"/>
      <c r="CX38" s="464"/>
      <c r="CY38" s="464"/>
      <c r="CZ38" s="464"/>
      <c r="DA38" s="464"/>
      <c r="DB38" s="464"/>
      <c r="DC38" s="464"/>
      <c r="DD38" s="464"/>
      <c r="DE38" s="464"/>
      <c r="DF38" s="464"/>
      <c r="DG38" s="464"/>
      <c r="DH38" s="464"/>
      <c r="DI38" s="464"/>
      <c r="DJ38" s="464"/>
      <c r="DK38" s="464"/>
      <c r="DL38" s="464"/>
      <c r="DM38" s="464"/>
      <c r="DN38" s="464"/>
      <c r="DO38" s="464"/>
      <c r="DP38" s="464"/>
      <c r="DQ38" s="464"/>
      <c r="DR38" s="464"/>
      <c r="DS38" s="464"/>
      <c r="DT38" s="464"/>
      <c r="DU38" s="464"/>
      <c r="DV38" s="464"/>
      <c r="DW38" s="464"/>
      <c r="DX38" s="464"/>
      <c r="DY38" s="464"/>
      <c r="DZ38" s="464"/>
      <c r="EA38" s="464"/>
      <c r="EB38" s="464"/>
      <c r="EC38" s="464"/>
      <c r="ED38" s="464"/>
      <c r="EE38" s="464"/>
      <c r="EF38" s="464"/>
      <c r="EG38" s="464"/>
      <c r="EH38" s="464"/>
      <c r="EI38" s="464"/>
      <c r="EJ38" s="464"/>
    </row>
    <row r="39" spans="1:140" s="465" customFormat="1" ht="10.199999999999999">
      <c r="A39" s="63"/>
      <c r="B39" s="63"/>
      <c r="C39" s="91"/>
      <c r="D39" s="91"/>
      <c r="E39" s="63"/>
      <c r="F39" s="63"/>
      <c r="G39" s="91"/>
      <c r="H39" s="91"/>
      <c r="I39" s="63"/>
      <c r="J39" s="91"/>
      <c r="K39" s="63"/>
      <c r="L39" s="91"/>
      <c r="M39" s="63"/>
      <c r="N39" s="91"/>
      <c r="O39" s="63"/>
      <c r="P39" s="91"/>
      <c r="Q39" s="63"/>
      <c r="R39" s="91"/>
      <c r="S39" s="63"/>
      <c r="T39" s="91"/>
      <c r="U39" s="63"/>
      <c r="V39" s="91"/>
      <c r="W39" s="63"/>
      <c r="X39" s="91"/>
      <c r="Y39" s="63"/>
      <c r="Z39" s="91"/>
      <c r="AA39" s="63"/>
      <c r="AB39" s="91"/>
      <c r="AC39" s="63"/>
      <c r="AD39" s="91"/>
      <c r="AE39" s="63"/>
      <c r="AF39" s="91"/>
      <c r="AG39" s="63"/>
      <c r="AH39" s="91"/>
      <c r="AI39" s="63"/>
      <c r="AJ39" s="91"/>
      <c r="AK39" s="63"/>
      <c r="AL39" s="91"/>
      <c r="AM39" s="63"/>
      <c r="AN39" s="91"/>
      <c r="AO39" s="63"/>
      <c r="AP39" s="91"/>
      <c r="AQ39" s="63"/>
      <c r="AR39" s="91"/>
      <c r="AS39" s="63"/>
      <c r="AT39" s="91"/>
      <c r="AU39" s="63"/>
      <c r="AV39" s="91"/>
      <c r="AW39" s="63"/>
      <c r="AX39" s="91"/>
      <c r="AY39" s="63"/>
      <c r="AZ39" s="91"/>
      <c r="BA39" s="63"/>
      <c r="BB39" s="91"/>
      <c r="BC39" s="63"/>
      <c r="BD39" s="63"/>
      <c r="BE39" s="63"/>
      <c r="BF39" s="91"/>
      <c r="BG39" s="63"/>
      <c r="BH39" s="91"/>
      <c r="BI39" s="63"/>
      <c r="BJ39" s="91"/>
      <c r="BK39" s="63"/>
      <c r="BL39" s="91"/>
      <c r="BM39" s="63"/>
      <c r="BN39" s="91"/>
      <c r="BO39" s="63"/>
      <c r="BP39" s="91"/>
      <c r="BQ39" s="464"/>
      <c r="BR39" s="281"/>
      <c r="BS39" s="464"/>
      <c r="BT39" s="281"/>
      <c r="BU39" s="464"/>
      <c r="BV39" s="281"/>
      <c r="BW39" s="464"/>
      <c r="BX39" s="281"/>
      <c r="BY39" s="464"/>
      <c r="BZ39" s="281"/>
      <c r="CA39" s="464"/>
      <c r="CB39" s="281"/>
      <c r="CC39" s="464"/>
      <c r="CD39" s="281"/>
      <c r="CE39" s="464"/>
      <c r="CF39" s="281"/>
      <c r="CG39" s="464"/>
      <c r="CH39" s="281"/>
      <c r="CI39" s="464"/>
      <c r="CJ39" s="281"/>
      <c r="CK39" s="464"/>
      <c r="CL39" s="281"/>
      <c r="CM39" s="464"/>
      <c r="CN39" s="281"/>
      <c r="CO39" s="464"/>
      <c r="CP39" s="281"/>
      <c r="CQ39" s="464"/>
      <c r="CR39" s="281"/>
      <c r="CS39" s="464"/>
      <c r="CT39" s="464"/>
      <c r="CU39" s="464"/>
      <c r="CV39" s="464"/>
      <c r="CW39" s="464"/>
      <c r="CX39" s="464"/>
      <c r="CY39" s="464"/>
      <c r="CZ39" s="464"/>
      <c r="DA39" s="464"/>
      <c r="DB39" s="464"/>
      <c r="DC39" s="464"/>
      <c r="DD39" s="464"/>
      <c r="DE39" s="464"/>
      <c r="DF39" s="464"/>
      <c r="DG39" s="464"/>
      <c r="DH39" s="464"/>
      <c r="DI39" s="464"/>
      <c r="DJ39" s="464"/>
      <c r="DK39" s="464"/>
      <c r="DL39" s="464"/>
      <c r="DM39" s="464"/>
      <c r="DN39" s="464"/>
      <c r="DO39" s="464"/>
      <c r="DP39" s="464"/>
      <c r="DQ39" s="464"/>
      <c r="DR39" s="464"/>
      <c r="DS39" s="464"/>
      <c r="DT39" s="464"/>
      <c r="DU39" s="464"/>
      <c r="DV39" s="464"/>
      <c r="DW39" s="464"/>
      <c r="DX39" s="464"/>
      <c r="DY39" s="464"/>
      <c r="DZ39" s="464"/>
      <c r="EA39" s="464"/>
      <c r="EB39" s="464"/>
      <c r="EC39" s="464"/>
      <c r="ED39" s="464"/>
      <c r="EE39" s="464"/>
      <c r="EF39" s="464"/>
      <c r="EG39" s="464"/>
      <c r="EH39" s="464"/>
      <c r="EI39" s="464"/>
      <c r="EJ39" s="464"/>
    </row>
    <row r="40" spans="1:140" s="465" customFormat="1" ht="10.199999999999999">
      <c r="A40" s="63"/>
      <c r="B40" s="63"/>
      <c r="C40" s="91"/>
      <c r="D40" s="91"/>
      <c r="E40" s="63"/>
      <c r="F40" s="63"/>
      <c r="G40" s="91"/>
      <c r="H40" s="91"/>
      <c r="I40" s="63"/>
      <c r="J40" s="91"/>
      <c r="K40" s="63"/>
      <c r="L40" s="91"/>
      <c r="M40" s="63"/>
      <c r="N40" s="91"/>
      <c r="O40" s="63"/>
      <c r="P40" s="91"/>
      <c r="Q40" s="63"/>
      <c r="R40" s="91"/>
      <c r="S40" s="63"/>
      <c r="T40" s="91"/>
      <c r="U40" s="63"/>
      <c r="V40" s="91"/>
      <c r="W40" s="63"/>
      <c r="X40" s="91"/>
      <c r="Y40" s="63"/>
      <c r="Z40" s="91"/>
      <c r="AA40" s="63"/>
      <c r="AB40" s="91"/>
      <c r="AC40" s="63"/>
      <c r="AD40" s="91"/>
      <c r="AE40" s="63"/>
      <c r="AF40" s="91"/>
      <c r="AG40" s="63"/>
      <c r="AH40" s="91"/>
      <c r="AI40" s="63"/>
      <c r="AJ40" s="91"/>
      <c r="AK40" s="63"/>
      <c r="AL40" s="91"/>
      <c r="AM40" s="63"/>
      <c r="AN40" s="91"/>
      <c r="AO40" s="63"/>
      <c r="AP40" s="91"/>
      <c r="AQ40" s="63"/>
      <c r="AR40" s="91"/>
      <c r="AS40" s="63"/>
      <c r="AT40" s="91"/>
      <c r="AU40" s="63"/>
      <c r="AV40" s="91"/>
      <c r="AW40" s="63"/>
      <c r="AX40" s="91"/>
      <c r="AY40" s="63"/>
      <c r="AZ40" s="91"/>
      <c r="BA40" s="63"/>
      <c r="BB40" s="91"/>
      <c r="BC40" s="63"/>
      <c r="BD40" s="63"/>
      <c r="BE40" s="63"/>
      <c r="BF40" s="91"/>
      <c r="BG40" s="63"/>
      <c r="BH40" s="91"/>
      <c r="BI40" s="63"/>
      <c r="BJ40" s="91"/>
      <c r="BK40" s="63"/>
      <c r="BL40" s="91"/>
      <c r="BM40" s="63"/>
      <c r="BN40" s="91"/>
      <c r="BO40" s="63"/>
      <c r="BP40" s="91"/>
      <c r="BQ40" s="464"/>
      <c r="BR40" s="281"/>
      <c r="BS40" s="464"/>
      <c r="BT40" s="281"/>
      <c r="BU40" s="464"/>
      <c r="BV40" s="281"/>
      <c r="BW40" s="464"/>
      <c r="BX40" s="281"/>
      <c r="BY40" s="464"/>
      <c r="BZ40" s="281"/>
      <c r="CA40" s="464"/>
      <c r="CB40" s="281"/>
      <c r="CC40" s="464"/>
      <c r="CD40" s="281"/>
      <c r="CE40" s="464"/>
      <c r="CF40" s="281"/>
      <c r="CG40" s="464"/>
      <c r="CH40" s="281"/>
      <c r="CI40" s="464"/>
      <c r="CJ40" s="281"/>
      <c r="CK40" s="464"/>
      <c r="CL40" s="281"/>
      <c r="CM40" s="464"/>
      <c r="CN40" s="281"/>
      <c r="CO40" s="464"/>
      <c r="CP40" s="281"/>
      <c r="CQ40" s="464"/>
      <c r="CR40" s="281"/>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row>
    <row r="41" spans="1:140" s="465" customFormat="1" ht="10.199999999999999">
      <c r="A41" s="63"/>
      <c r="B41" s="63"/>
      <c r="C41" s="91"/>
      <c r="D41" s="91"/>
      <c r="E41" s="63"/>
      <c r="F41" s="63"/>
      <c r="G41" s="91"/>
      <c r="H41" s="91"/>
      <c r="I41" s="63"/>
      <c r="J41" s="91"/>
      <c r="K41" s="63"/>
      <c r="L41" s="91"/>
      <c r="M41" s="63"/>
      <c r="N41" s="91"/>
      <c r="O41" s="63"/>
      <c r="P41" s="91"/>
      <c r="Q41" s="63"/>
      <c r="R41" s="91"/>
      <c r="S41" s="63"/>
      <c r="T41" s="91"/>
      <c r="U41" s="63"/>
      <c r="V41" s="91"/>
      <c r="W41" s="63"/>
      <c r="X41" s="91"/>
      <c r="Y41" s="63"/>
      <c r="Z41" s="91"/>
      <c r="AA41" s="63"/>
      <c r="AB41" s="91"/>
      <c r="AC41" s="63"/>
      <c r="AD41" s="91"/>
      <c r="AE41" s="63"/>
      <c r="AF41" s="91"/>
      <c r="AG41" s="63"/>
      <c r="AH41" s="91"/>
      <c r="AI41" s="63"/>
      <c r="AJ41" s="91"/>
      <c r="AK41" s="63"/>
      <c r="AL41" s="91"/>
      <c r="AM41" s="63"/>
      <c r="AN41" s="91"/>
      <c r="AO41" s="63"/>
      <c r="AP41" s="91"/>
      <c r="AQ41" s="63"/>
      <c r="AR41" s="91"/>
      <c r="AS41" s="63"/>
      <c r="AT41" s="91"/>
      <c r="AU41" s="63"/>
      <c r="AV41" s="91"/>
      <c r="AW41" s="63"/>
      <c r="AX41" s="91"/>
      <c r="AY41" s="63"/>
      <c r="AZ41" s="91"/>
      <c r="BA41" s="63"/>
      <c r="BB41" s="91"/>
      <c r="BC41" s="63"/>
      <c r="BD41" s="63"/>
      <c r="BE41" s="63"/>
      <c r="BF41" s="91"/>
      <c r="BG41" s="63"/>
      <c r="BH41" s="91"/>
      <c r="BI41" s="63"/>
      <c r="BJ41" s="91"/>
      <c r="BK41" s="63"/>
      <c r="BL41" s="91"/>
      <c r="BM41" s="63"/>
      <c r="BN41" s="91"/>
      <c r="BO41" s="63"/>
      <c r="BP41" s="91"/>
      <c r="BQ41" s="464"/>
      <c r="BR41" s="281"/>
      <c r="BS41" s="464"/>
      <c r="BT41" s="281"/>
      <c r="BU41" s="464"/>
      <c r="BV41" s="281"/>
      <c r="BW41" s="464"/>
      <c r="BX41" s="281"/>
      <c r="BY41" s="464"/>
      <c r="BZ41" s="281"/>
      <c r="CA41" s="464"/>
      <c r="CB41" s="281"/>
      <c r="CC41" s="464"/>
      <c r="CD41" s="281"/>
      <c r="CE41" s="464"/>
      <c r="CF41" s="281"/>
      <c r="CG41" s="464"/>
      <c r="CH41" s="281"/>
      <c r="CI41" s="464"/>
      <c r="CJ41" s="281"/>
      <c r="CK41" s="464"/>
      <c r="CL41" s="281"/>
      <c r="CM41" s="464"/>
      <c r="CN41" s="281"/>
      <c r="CO41" s="464"/>
      <c r="CP41" s="281"/>
      <c r="CQ41" s="464"/>
      <c r="CR41" s="281"/>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row>
    <row r="42" spans="1:140" s="465" customFormat="1" ht="10.199999999999999">
      <c r="A42" s="63"/>
      <c r="B42" s="63"/>
      <c r="C42" s="91"/>
      <c r="D42" s="91"/>
      <c r="E42" s="63"/>
      <c r="F42" s="63"/>
      <c r="G42" s="91"/>
      <c r="H42" s="91"/>
      <c r="I42" s="63"/>
      <c r="J42" s="91"/>
      <c r="K42" s="63"/>
      <c r="L42" s="91"/>
      <c r="M42" s="63"/>
      <c r="N42" s="91"/>
      <c r="O42" s="63"/>
      <c r="P42" s="91"/>
      <c r="Q42" s="63"/>
      <c r="R42" s="91"/>
      <c r="S42" s="63"/>
      <c r="T42" s="91"/>
      <c r="U42" s="63"/>
      <c r="V42" s="91"/>
      <c r="W42" s="63"/>
      <c r="X42" s="91"/>
      <c r="Y42" s="63"/>
      <c r="Z42" s="91"/>
      <c r="AA42" s="63"/>
      <c r="AB42" s="91"/>
      <c r="AC42" s="63"/>
      <c r="AD42" s="91"/>
      <c r="AE42" s="63"/>
      <c r="AF42" s="91"/>
      <c r="AG42" s="63"/>
      <c r="AH42" s="91"/>
      <c r="AI42" s="63"/>
      <c r="AJ42" s="91"/>
      <c r="AK42" s="63"/>
      <c r="AL42" s="91"/>
      <c r="AM42" s="63"/>
      <c r="AN42" s="91"/>
      <c r="AO42" s="63"/>
      <c r="AP42" s="91"/>
      <c r="AQ42" s="63"/>
      <c r="AR42" s="91"/>
      <c r="AS42" s="63"/>
      <c r="AT42" s="91"/>
      <c r="AU42" s="63"/>
      <c r="AV42" s="91"/>
      <c r="AW42" s="63"/>
      <c r="AX42" s="91"/>
      <c r="AY42" s="63"/>
      <c r="AZ42" s="91"/>
      <c r="BA42" s="63"/>
      <c r="BB42" s="91"/>
      <c r="BC42" s="63"/>
      <c r="BD42" s="63"/>
      <c r="BE42" s="63"/>
      <c r="BF42" s="91"/>
      <c r="BG42" s="63"/>
      <c r="BH42" s="91"/>
      <c r="BI42" s="63"/>
      <c r="BJ42" s="91"/>
      <c r="BK42" s="63"/>
      <c r="BL42" s="91"/>
      <c r="BM42" s="63"/>
      <c r="BN42" s="91"/>
      <c r="BO42" s="63"/>
      <c r="BP42" s="91"/>
      <c r="BQ42" s="464"/>
      <c r="BR42" s="281"/>
      <c r="BS42" s="464"/>
      <c r="BT42" s="281"/>
      <c r="BU42" s="464"/>
      <c r="BV42" s="281"/>
      <c r="BW42" s="464"/>
      <c r="BX42" s="281"/>
      <c r="BY42" s="464"/>
      <c r="BZ42" s="281"/>
      <c r="CA42" s="464"/>
      <c r="CB42" s="281"/>
      <c r="CC42" s="464"/>
      <c r="CD42" s="281"/>
      <c r="CE42" s="464"/>
      <c r="CF42" s="281"/>
      <c r="CG42" s="464"/>
      <c r="CH42" s="281"/>
      <c r="CI42" s="464"/>
      <c r="CJ42" s="281"/>
      <c r="CK42" s="464"/>
      <c r="CL42" s="281"/>
      <c r="CM42" s="464"/>
      <c r="CN42" s="281"/>
      <c r="CO42" s="464"/>
      <c r="CP42" s="281"/>
      <c r="CQ42" s="464"/>
      <c r="CR42" s="281"/>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row>
    <row r="43" spans="1:140" s="465" customFormat="1" ht="10.199999999999999">
      <c r="A43" s="63"/>
      <c r="B43" s="63"/>
      <c r="C43" s="91"/>
      <c r="D43" s="91"/>
      <c r="E43" s="63"/>
      <c r="F43" s="63"/>
      <c r="G43" s="91"/>
      <c r="H43" s="91"/>
      <c r="I43" s="63"/>
      <c r="J43" s="91"/>
      <c r="K43" s="63"/>
      <c r="L43" s="91"/>
      <c r="M43" s="63"/>
      <c r="N43" s="91"/>
      <c r="O43" s="63"/>
      <c r="P43" s="91"/>
      <c r="Q43" s="63"/>
      <c r="R43" s="91"/>
      <c r="S43" s="63"/>
      <c r="T43" s="91"/>
      <c r="U43" s="63"/>
      <c r="V43" s="91"/>
      <c r="W43" s="63"/>
      <c r="X43" s="91"/>
      <c r="Y43" s="63"/>
      <c r="Z43" s="91"/>
      <c r="AA43" s="63"/>
      <c r="AB43" s="91"/>
      <c r="AC43" s="63"/>
      <c r="AD43" s="91"/>
      <c r="AE43" s="63"/>
      <c r="AF43" s="91"/>
      <c r="AG43" s="63"/>
      <c r="AH43" s="91"/>
      <c r="AI43" s="63"/>
      <c r="AJ43" s="91"/>
      <c r="AK43" s="63"/>
      <c r="AL43" s="91"/>
      <c r="AM43" s="63"/>
      <c r="AN43" s="91"/>
      <c r="AO43" s="63"/>
      <c r="AP43" s="91"/>
      <c r="AQ43" s="63"/>
      <c r="AR43" s="91"/>
      <c r="AS43" s="63"/>
      <c r="AT43" s="91"/>
      <c r="AU43" s="63"/>
      <c r="AV43" s="91"/>
      <c r="AW43" s="63"/>
      <c r="AX43" s="91"/>
      <c r="AY43" s="63"/>
      <c r="AZ43" s="91"/>
      <c r="BA43" s="63"/>
      <c r="BB43" s="91"/>
      <c r="BC43" s="63"/>
      <c r="BD43" s="63"/>
      <c r="BE43" s="63"/>
      <c r="BF43" s="91"/>
      <c r="BG43" s="63"/>
      <c r="BH43" s="91"/>
      <c r="BI43" s="63"/>
      <c r="BJ43" s="91"/>
      <c r="BK43" s="63"/>
      <c r="BL43" s="91"/>
      <c r="BM43" s="63"/>
      <c r="BN43" s="91"/>
      <c r="BO43" s="63"/>
      <c r="BP43" s="91"/>
      <c r="BQ43" s="464"/>
      <c r="BR43" s="281"/>
      <c r="BS43" s="464"/>
      <c r="BT43" s="281"/>
      <c r="BU43" s="464"/>
      <c r="BV43" s="281"/>
      <c r="BW43" s="464"/>
      <c r="BX43" s="281"/>
      <c r="BY43" s="464"/>
      <c r="BZ43" s="281"/>
      <c r="CA43" s="464"/>
      <c r="CB43" s="281"/>
      <c r="CC43" s="464"/>
      <c r="CD43" s="281"/>
      <c r="CE43" s="464"/>
      <c r="CF43" s="281"/>
      <c r="CG43" s="464"/>
      <c r="CH43" s="281"/>
      <c r="CI43" s="464"/>
      <c r="CJ43" s="281"/>
      <c r="CK43" s="464"/>
      <c r="CL43" s="281"/>
      <c r="CM43" s="464"/>
      <c r="CN43" s="281"/>
      <c r="CO43" s="464"/>
      <c r="CP43" s="281"/>
      <c r="CQ43" s="464"/>
      <c r="CR43" s="281"/>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row>
    <row r="44" spans="1:140" s="465" customFormat="1" ht="10.199999999999999">
      <c r="A44" s="63"/>
      <c r="B44" s="63"/>
      <c r="C44" s="91"/>
      <c r="D44" s="91"/>
      <c r="E44" s="63"/>
      <c r="F44" s="63"/>
      <c r="G44" s="91"/>
      <c r="H44" s="91"/>
      <c r="I44" s="63"/>
      <c r="J44" s="91"/>
      <c r="K44" s="63"/>
      <c r="L44" s="91"/>
      <c r="M44" s="63"/>
      <c r="N44" s="91"/>
      <c r="O44" s="63"/>
      <c r="P44" s="91"/>
      <c r="Q44" s="63"/>
      <c r="R44" s="91"/>
      <c r="S44" s="63"/>
      <c r="T44" s="91"/>
      <c r="U44" s="63"/>
      <c r="V44" s="91"/>
      <c r="W44" s="63"/>
      <c r="X44" s="91"/>
      <c r="Y44" s="63"/>
      <c r="Z44" s="91"/>
      <c r="AA44" s="63"/>
      <c r="AB44" s="91"/>
      <c r="AC44" s="63"/>
      <c r="AD44" s="91"/>
      <c r="AE44" s="63"/>
      <c r="AF44" s="91"/>
      <c r="AG44" s="63"/>
      <c r="AH44" s="91"/>
      <c r="AI44" s="63"/>
      <c r="AJ44" s="91"/>
      <c r="AK44" s="63"/>
      <c r="AL44" s="91"/>
      <c r="AM44" s="63"/>
      <c r="AN44" s="91"/>
      <c r="AO44" s="63"/>
      <c r="AP44" s="91"/>
      <c r="AQ44" s="63"/>
      <c r="AR44" s="91"/>
      <c r="AS44" s="63"/>
      <c r="AT44" s="91"/>
      <c r="AU44" s="63"/>
      <c r="AV44" s="91"/>
      <c r="AW44" s="63"/>
      <c r="AX44" s="91"/>
      <c r="AY44" s="63"/>
      <c r="AZ44" s="91"/>
      <c r="BA44" s="63"/>
      <c r="BB44" s="91"/>
      <c r="BC44" s="63"/>
      <c r="BD44" s="63"/>
      <c r="BE44" s="63"/>
      <c r="BF44" s="91"/>
      <c r="BG44" s="63"/>
      <c r="BH44" s="91"/>
      <c r="BI44" s="63"/>
      <c r="BJ44" s="91"/>
      <c r="BK44" s="63"/>
      <c r="BL44" s="91"/>
      <c r="BM44" s="63"/>
      <c r="BN44" s="91"/>
      <c r="BO44" s="63"/>
      <c r="BP44" s="91"/>
      <c r="BQ44" s="464"/>
      <c r="BR44" s="281"/>
      <c r="BS44" s="464"/>
      <c r="BT44" s="281"/>
      <c r="BU44" s="464"/>
      <c r="BV44" s="281"/>
      <c r="BW44" s="464"/>
      <c r="BX44" s="281"/>
      <c r="BY44" s="464"/>
      <c r="BZ44" s="281"/>
      <c r="CA44" s="464"/>
      <c r="CB44" s="281"/>
      <c r="CC44" s="464"/>
      <c r="CD44" s="281"/>
      <c r="CE44" s="464"/>
      <c r="CF44" s="281"/>
      <c r="CG44" s="464"/>
      <c r="CH44" s="281"/>
      <c r="CI44" s="464"/>
      <c r="CJ44" s="281"/>
      <c r="CK44" s="464"/>
      <c r="CL44" s="281"/>
      <c r="CM44" s="464"/>
      <c r="CN44" s="281"/>
      <c r="CO44" s="464"/>
      <c r="CP44" s="281"/>
      <c r="CQ44" s="464"/>
      <c r="CR44" s="281"/>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row>
    <row r="45" spans="1:140" s="465" customFormat="1" ht="10.199999999999999">
      <c r="A45" s="63"/>
      <c r="B45" s="63"/>
      <c r="C45" s="91"/>
      <c r="D45" s="91"/>
      <c r="E45" s="63"/>
      <c r="F45" s="63"/>
      <c r="G45" s="91"/>
      <c r="H45" s="91"/>
      <c r="I45" s="63"/>
      <c r="J45" s="91"/>
      <c r="K45" s="63"/>
      <c r="L45" s="91"/>
      <c r="M45" s="63"/>
      <c r="N45" s="91"/>
      <c r="O45" s="63"/>
      <c r="P45" s="91"/>
      <c r="Q45" s="63"/>
      <c r="R45" s="91"/>
      <c r="S45" s="63"/>
      <c r="T45" s="91"/>
      <c r="U45" s="63"/>
      <c r="V45" s="91"/>
      <c r="W45" s="63"/>
      <c r="X45" s="91"/>
      <c r="Y45" s="63"/>
      <c r="Z45" s="91"/>
      <c r="AA45" s="63"/>
      <c r="AB45" s="91"/>
      <c r="AC45" s="63"/>
      <c r="AD45" s="91"/>
      <c r="AE45" s="63"/>
      <c r="AF45" s="91"/>
      <c r="AG45" s="63"/>
      <c r="AH45" s="91"/>
      <c r="AI45" s="63"/>
      <c r="AJ45" s="91"/>
      <c r="AK45" s="63"/>
      <c r="AL45" s="91"/>
      <c r="AM45" s="63"/>
      <c r="AN45" s="91"/>
      <c r="AO45" s="63"/>
      <c r="AP45" s="91"/>
      <c r="AQ45" s="63"/>
      <c r="AR45" s="91"/>
      <c r="AS45" s="63"/>
      <c r="AT45" s="91"/>
      <c r="AU45" s="63"/>
      <c r="AV45" s="91"/>
      <c r="AW45" s="63"/>
      <c r="AX45" s="91"/>
      <c r="AY45" s="63"/>
      <c r="AZ45" s="91"/>
      <c r="BA45" s="63"/>
      <c r="BB45" s="91"/>
      <c r="BC45" s="63"/>
      <c r="BD45" s="63"/>
      <c r="BE45" s="63"/>
      <c r="BF45" s="91"/>
      <c r="BG45" s="63"/>
      <c r="BH45" s="91"/>
      <c r="BI45" s="63"/>
      <c r="BJ45" s="91"/>
      <c r="BK45" s="63"/>
      <c r="BL45" s="91"/>
      <c r="BM45" s="63"/>
      <c r="BN45" s="91"/>
      <c r="BO45" s="63"/>
      <c r="BP45" s="91"/>
      <c r="BQ45" s="464"/>
      <c r="BR45" s="281"/>
      <c r="BS45" s="464"/>
      <c r="BT45" s="281"/>
      <c r="BU45" s="464"/>
      <c r="BV45" s="281"/>
      <c r="BW45" s="464"/>
      <c r="BX45" s="281"/>
      <c r="BY45" s="464"/>
      <c r="BZ45" s="281"/>
      <c r="CA45" s="464"/>
      <c r="CB45" s="281"/>
      <c r="CC45" s="464"/>
      <c r="CD45" s="281"/>
      <c r="CE45" s="464"/>
      <c r="CF45" s="281"/>
      <c r="CG45" s="464"/>
      <c r="CH45" s="281"/>
      <c r="CI45" s="464"/>
      <c r="CJ45" s="281"/>
      <c r="CK45" s="464"/>
      <c r="CL45" s="281"/>
      <c r="CM45" s="464"/>
      <c r="CN45" s="281"/>
      <c r="CO45" s="464"/>
      <c r="CP45" s="281"/>
      <c r="CQ45" s="464"/>
      <c r="CR45" s="281"/>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row>
    <row r="46" spans="1:140" s="465" customFormat="1" ht="10.199999999999999">
      <c r="A46" s="63"/>
      <c r="B46" s="63"/>
      <c r="C46" s="91"/>
      <c r="D46" s="91"/>
      <c r="E46" s="63"/>
      <c r="F46" s="63"/>
      <c r="G46" s="91"/>
      <c r="H46" s="91"/>
      <c r="I46" s="63"/>
      <c r="J46" s="91"/>
      <c r="K46" s="63"/>
      <c r="L46" s="91"/>
      <c r="M46" s="63"/>
      <c r="N46" s="91"/>
      <c r="O46" s="63"/>
      <c r="P46" s="91"/>
      <c r="Q46" s="63"/>
      <c r="R46" s="91"/>
      <c r="S46" s="63"/>
      <c r="T46" s="91"/>
      <c r="U46" s="63"/>
      <c r="V46" s="91"/>
      <c r="W46" s="63"/>
      <c r="X46" s="91"/>
      <c r="Y46" s="63"/>
      <c r="Z46" s="91"/>
      <c r="AA46" s="63"/>
      <c r="AB46" s="91"/>
      <c r="AC46" s="63"/>
      <c r="AD46" s="91"/>
      <c r="AE46" s="63"/>
      <c r="AF46" s="91"/>
      <c r="AG46" s="63"/>
      <c r="AH46" s="91"/>
      <c r="AI46" s="63"/>
      <c r="AJ46" s="91"/>
      <c r="AK46" s="63"/>
      <c r="AL46" s="91"/>
      <c r="AM46" s="63"/>
      <c r="AN46" s="91"/>
      <c r="AO46" s="63"/>
      <c r="AP46" s="91"/>
      <c r="AQ46" s="63"/>
      <c r="AR46" s="91"/>
      <c r="AS46" s="63"/>
      <c r="AT46" s="91"/>
      <c r="AU46" s="63"/>
      <c r="AV46" s="91"/>
      <c r="AW46" s="63"/>
      <c r="AX46" s="91"/>
      <c r="AY46" s="63"/>
      <c r="AZ46" s="91"/>
      <c r="BA46" s="63"/>
      <c r="BB46" s="91"/>
      <c r="BC46" s="63"/>
      <c r="BD46" s="63"/>
      <c r="BE46" s="63"/>
      <c r="BF46" s="91"/>
      <c r="BG46" s="63"/>
      <c r="BH46" s="91"/>
      <c r="BI46" s="63"/>
      <c r="BJ46" s="91"/>
      <c r="BK46" s="63"/>
      <c r="BL46" s="91"/>
      <c r="BM46" s="63"/>
      <c r="BN46" s="91"/>
      <c r="BO46" s="63"/>
      <c r="BP46" s="91"/>
      <c r="BQ46" s="464"/>
      <c r="BR46" s="281"/>
      <c r="BS46" s="464"/>
      <c r="BT46" s="281"/>
      <c r="BU46" s="464"/>
      <c r="BV46" s="281"/>
      <c r="BW46" s="464"/>
      <c r="BX46" s="281"/>
      <c r="BY46" s="464"/>
      <c r="BZ46" s="281"/>
      <c r="CA46" s="464"/>
      <c r="CB46" s="281"/>
      <c r="CC46" s="464"/>
      <c r="CD46" s="281"/>
      <c r="CE46" s="464"/>
      <c r="CF46" s="281"/>
      <c r="CG46" s="464"/>
      <c r="CH46" s="281"/>
      <c r="CI46" s="464"/>
      <c r="CJ46" s="281"/>
      <c r="CK46" s="464"/>
      <c r="CL46" s="281"/>
      <c r="CM46" s="464"/>
      <c r="CN46" s="281"/>
      <c r="CO46" s="464"/>
      <c r="CP46" s="281"/>
      <c r="CQ46" s="464"/>
      <c r="CR46" s="281"/>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row>
    <row r="47" spans="1:140" s="465" customFormat="1" ht="10.199999999999999">
      <c r="A47" s="63"/>
      <c r="B47" s="63"/>
      <c r="C47" s="91"/>
      <c r="D47" s="91"/>
      <c r="E47" s="63"/>
      <c r="F47" s="63"/>
      <c r="G47" s="91"/>
      <c r="H47" s="91"/>
      <c r="I47" s="63"/>
      <c r="J47" s="91"/>
      <c r="K47" s="63"/>
      <c r="L47" s="91"/>
      <c r="M47" s="63"/>
      <c r="N47" s="91"/>
      <c r="O47" s="63"/>
      <c r="P47" s="91"/>
      <c r="Q47" s="63"/>
      <c r="R47" s="91"/>
      <c r="S47" s="63"/>
      <c r="T47" s="91"/>
      <c r="U47" s="63"/>
      <c r="V47" s="91"/>
      <c r="W47" s="63"/>
      <c r="X47" s="91"/>
      <c r="Y47" s="63"/>
      <c r="Z47" s="91"/>
      <c r="AA47" s="63"/>
      <c r="AB47" s="91"/>
      <c r="AC47" s="63"/>
      <c r="AD47" s="91"/>
      <c r="AE47" s="63"/>
      <c r="AF47" s="91"/>
      <c r="AG47" s="63"/>
      <c r="AH47" s="91"/>
      <c r="AI47" s="63"/>
      <c r="AJ47" s="91"/>
      <c r="AK47" s="63"/>
      <c r="AL47" s="91"/>
      <c r="AM47" s="63"/>
      <c r="AN47" s="91"/>
      <c r="AO47" s="63"/>
      <c r="AP47" s="91"/>
      <c r="AQ47" s="63"/>
      <c r="AR47" s="91"/>
      <c r="AS47" s="63"/>
      <c r="AT47" s="91"/>
      <c r="AU47" s="63"/>
      <c r="AV47" s="91"/>
      <c r="AW47" s="63"/>
      <c r="AX47" s="91"/>
      <c r="AY47" s="63"/>
      <c r="AZ47" s="91"/>
      <c r="BA47" s="63"/>
      <c r="BB47" s="91"/>
      <c r="BC47" s="63"/>
      <c r="BD47" s="63"/>
      <c r="BE47" s="63"/>
      <c r="BF47" s="91"/>
      <c r="BG47" s="63"/>
      <c r="BH47" s="91"/>
      <c r="BI47" s="63"/>
      <c r="BJ47" s="91"/>
      <c r="BK47" s="63"/>
      <c r="BL47" s="91"/>
      <c r="BM47" s="63"/>
      <c r="BN47" s="91"/>
      <c r="BO47" s="63"/>
      <c r="BP47" s="91"/>
      <c r="BQ47" s="464"/>
      <c r="BR47" s="281"/>
      <c r="BS47" s="464"/>
      <c r="BT47" s="281"/>
      <c r="BU47" s="464"/>
      <c r="BV47" s="281"/>
      <c r="BW47" s="464"/>
      <c r="BX47" s="281"/>
      <c r="BY47" s="464"/>
      <c r="BZ47" s="281"/>
      <c r="CA47" s="464"/>
      <c r="CB47" s="281"/>
      <c r="CC47" s="464"/>
      <c r="CD47" s="281"/>
      <c r="CE47" s="464"/>
      <c r="CF47" s="281"/>
      <c r="CG47" s="464"/>
      <c r="CH47" s="281"/>
      <c r="CI47" s="464"/>
      <c r="CJ47" s="281"/>
      <c r="CK47" s="464"/>
      <c r="CL47" s="281"/>
      <c r="CM47" s="464"/>
      <c r="CN47" s="281"/>
      <c r="CO47" s="464"/>
      <c r="CP47" s="281"/>
      <c r="CQ47" s="464"/>
      <c r="CR47" s="281"/>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row>
    <row r="48" spans="1:140" s="465" customFormat="1" ht="10.199999999999999">
      <c r="A48" s="63"/>
      <c r="B48" s="63"/>
      <c r="C48" s="91"/>
      <c r="D48" s="91"/>
      <c r="E48" s="63"/>
      <c r="F48" s="63"/>
      <c r="G48" s="91"/>
      <c r="H48" s="91"/>
      <c r="I48" s="63"/>
      <c r="J48" s="91"/>
      <c r="K48" s="63"/>
      <c r="L48" s="91"/>
      <c r="M48" s="63"/>
      <c r="N48" s="91"/>
      <c r="O48" s="63"/>
      <c r="P48" s="91"/>
      <c r="Q48" s="63"/>
      <c r="R48" s="91"/>
      <c r="S48" s="63"/>
      <c r="T48" s="91"/>
      <c r="U48" s="63"/>
      <c r="V48" s="91"/>
      <c r="W48" s="63"/>
      <c r="X48" s="91"/>
      <c r="Y48" s="63"/>
      <c r="Z48" s="91"/>
      <c r="AA48" s="63"/>
      <c r="AB48" s="91"/>
      <c r="AC48" s="63"/>
      <c r="AD48" s="91"/>
      <c r="AE48" s="63"/>
      <c r="AF48" s="91"/>
      <c r="AG48" s="63"/>
      <c r="AH48" s="91"/>
      <c r="AI48" s="63"/>
      <c r="AJ48" s="91"/>
      <c r="AK48" s="63"/>
      <c r="AL48" s="91"/>
      <c r="AM48" s="63"/>
      <c r="AN48" s="91"/>
      <c r="AO48" s="63"/>
      <c r="AP48" s="91"/>
      <c r="AQ48" s="63"/>
      <c r="AR48" s="91"/>
      <c r="AS48" s="63"/>
      <c r="AT48" s="91"/>
      <c r="AU48" s="63"/>
      <c r="AV48" s="91"/>
      <c r="AW48" s="63"/>
      <c r="AX48" s="91"/>
      <c r="AY48" s="63"/>
      <c r="AZ48" s="91"/>
      <c r="BA48" s="63"/>
      <c r="BB48" s="91"/>
      <c r="BC48" s="63"/>
      <c r="BD48" s="63"/>
      <c r="BE48" s="63"/>
      <c r="BF48" s="91"/>
      <c r="BG48" s="63"/>
      <c r="BH48" s="91"/>
      <c r="BI48" s="63"/>
      <c r="BJ48" s="91"/>
      <c r="BK48" s="63"/>
      <c r="BL48" s="91"/>
      <c r="BM48" s="63"/>
      <c r="BN48" s="91"/>
      <c r="BO48" s="63"/>
      <c r="BP48" s="91"/>
      <c r="BQ48" s="464"/>
      <c r="BR48" s="281"/>
      <c r="BS48" s="464"/>
      <c r="BT48" s="281"/>
      <c r="BU48" s="464"/>
      <c r="BV48" s="281"/>
      <c r="BW48" s="464"/>
      <c r="BX48" s="281"/>
      <c r="BY48" s="464"/>
      <c r="BZ48" s="281"/>
      <c r="CA48" s="464"/>
      <c r="CB48" s="281"/>
      <c r="CC48" s="464"/>
      <c r="CD48" s="281"/>
      <c r="CE48" s="464"/>
      <c r="CF48" s="281"/>
      <c r="CG48" s="464"/>
      <c r="CH48" s="281"/>
      <c r="CI48" s="464"/>
      <c r="CJ48" s="281"/>
      <c r="CK48" s="464"/>
      <c r="CL48" s="281"/>
      <c r="CM48" s="464"/>
      <c r="CN48" s="281"/>
      <c r="CO48" s="464"/>
      <c r="CP48" s="281"/>
      <c r="CQ48" s="464"/>
      <c r="CR48" s="281"/>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row>
    <row r="49" spans="1:140" s="465" customFormat="1" ht="10.199999999999999">
      <c r="A49" s="63"/>
      <c r="B49" s="63"/>
      <c r="C49" s="91"/>
      <c r="D49" s="91"/>
      <c r="E49" s="63"/>
      <c r="F49" s="63"/>
      <c r="G49" s="91"/>
      <c r="H49" s="91"/>
      <c r="I49" s="63"/>
      <c r="J49" s="91"/>
      <c r="K49" s="63"/>
      <c r="L49" s="91"/>
      <c r="M49" s="63"/>
      <c r="N49" s="91"/>
      <c r="O49" s="63"/>
      <c r="P49" s="91"/>
      <c r="Q49" s="63"/>
      <c r="R49" s="91"/>
      <c r="S49" s="63"/>
      <c r="T49" s="91"/>
      <c r="U49" s="63"/>
      <c r="V49" s="91"/>
      <c r="W49" s="63"/>
      <c r="X49" s="91"/>
      <c r="Y49" s="63"/>
      <c r="Z49" s="91"/>
      <c r="AA49" s="63"/>
      <c r="AB49" s="91"/>
      <c r="AC49" s="63"/>
      <c r="AD49" s="91"/>
      <c r="AE49" s="63"/>
      <c r="AF49" s="91"/>
      <c r="AG49" s="63"/>
      <c r="AH49" s="91"/>
      <c r="AI49" s="63"/>
      <c r="AJ49" s="91"/>
      <c r="AK49" s="63"/>
      <c r="AL49" s="91"/>
      <c r="AM49" s="63"/>
      <c r="AN49" s="91"/>
      <c r="AO49" s="63"/>
      <c r="AP49" s="91"/>
      <c r="AQ49" s="63"/>
      <c r="AR49" s="91"/>
      <c r="AS49" s="63"/>
      <c r="AT49" s="91"/>
      <c r="AU49" s="63"/>
      <c r="AV49" s="91"/>
      <c r="AW49" s="63"/>
      <c r="AX49" s="91"/>
      <c r="AY49" s="63"/>
      <c r="AZ49" s="91"/>
      <c r="BA49" s="63"/>
      <c r="BB49" s="91"/>
      <c r="BC49" s="63"/>
      <c r="BD49" s="63"/>
      <c r="BE49" s="63"/>
      <c r="BF49" s="91"/>
      <c r="BG49" s="63"/>
      <c r="BH49" s="91"/>
      <c r="BI49" s="63"/>
      <c r="BJ49" s="91"/>
      <c r="BK49" s="63"/>
      <c r="BL49" s="91"/>
      <c r="BM49" s="63"/>
      <c r="BN49" s="91"/>
      <c r="BO49" s="63"/>
      <c r="BP49" s="91"/>
      <c r="BQ49" s="464"/>
      <c r="BR49" s="281"/>
      <c r="BS49" s="464"/>
      <c r="BT49" s="281"/>
      <c r="BU49" s="464"/>
      <c r="BV49" s="281"/>
      <c r="BW49" s="464"/>
      <c r="BX49" s="281"/>
      <c r="BY49" s="464"/>
      <c r="BZ49" s="281"/>
      <c r="CA49" s="464"/>
      <c r="CB49" s="281"/>
      <c r="CC49" s="464"/>
      <c r="CD49" s="281"/>
      <c r="CE49" s="464"/>
      <c r="CF49" s="281"/>
      <c r="CG49" s="464"/>
      <c r="CH49" s="281"/>
      <c r="CI49" s="464"/>
      <c r="CJ49" s="281"/>
      <c r="CK49" s="464"/>
      <c r="CL49" s="281"/>
      <c r="CM49" s="464"/>
      <c r="CN49" s="281"/>
      <c r="CO49" s="464"/>
      <c r="CP49" s="281"/>
      <c r="CQ49" s="464"/>
      <c r="CR49" s="281"/>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row>
    <row r="50" spans="1:140" s="465" customFormat="1" ht="10.199999999999999">
      <c r="A50" s="63"/>
      <c r="B50" s="63"/>
      <c r="C50" s="91"/>
      <c r="D50" s="91"/>
      <c r="E50" s="63"/>
      <c r="F50" s="63"/>
      <c r="G50" s="91"/>
      <c r="H50" s="91"/>
      <c r="I50" s="63"/>
      <c r="J50" s="91"/>
      <c r="K50" s="63"/>
      <c r="L50" s="91"/>
      <c r="M50" s="63"/>
      <c r="N50" s="91"/>
      <c r="O50" s="63"/>
      <c r="P50" s="91"/>
      <c r="Q50" s="63"/>
      <c r="R50" s="91"/>
      <c r="S50" s="63"/>
      <c r="T50" s="91"/>
      <c r="U50" s="63"/>
      <c r="V50" s="91"/>
      <c r="W50" s="63"/>
      <c r="X50" s="91"/>
      <c r="Y50" s="63"/>
      <c r="Z50" s="91"/>
      <c r="AA50" s="63"/>
      <c r="AB50" s="91"/>
      <c r="AC50" s="63"/>
      <c r="AD50" s="91"/>
      <c r="AE50" s="63"/>
      <c r="AF50" s="91"/>
      <c r="AG50" s="63"/>
      <c r="AH50" s="91"/>
      <c r="AI50" s="63"/>
      <c r="AJ50" s="91"/>
      <c r="AK50" s="63"/>
      <c r="AL50" s="91"/>
      <c r="AM50" s="63"/>
      <c r="AN50" s="91"/>
      <c r="AO50" s="63"/>
      <c r="AP50" s="91"/>
      <c r="AQ50" s="63"/>
      <c r="AR50" s="91"/>
      <c r="AS50" s="63"/>
      <c r="AT50" s="91"/>
      <c r="AU50" s="63"/>
      <c r="AV50" s="91"/>
      <c r="AW50" s="63"/>
      <c r="AX50" s="91"/>
      <c r="AY50" s="63"/>
      <c r="AZ50" s="91"/>
      <c r="BA50" s="63"/>
      <c r="BB50" s="91"/>
      <c r="BC50" s="63"/>
      <c r="BD50" s="63"/>
      <c r="BE50" s="63"/>
      <c r="BF50" s="91"/>
      <c r="BG50" s="63"/>
      <c r="BH50" s="91"/>
      <c r="BI50" s="63"/>
      <c r="BJ50" s="91"/>
      <c r="BK50" s="63"/>
      <c r="BL50" s="91"/>
      <c r="BM50" s="63"/>
      <c r="BN50" s="91"/>
      <c r="BO50" s="63"/>
      <c r="BP50" s="91"/>
      <c r="BQ50" s="464"/>
      <c r="BR50" s="281"/>
      <c r="BS50" s="464"/>
      <c r="BT50" s="281"/>
      <c r="BU50" s="464"/>
      <c r="BV50" s="281"/>
      <c r="BW50" s="464"/>
      <c r="BX50" s="281"/>
      <c r="BY50" s="464"/>
      <c r="BZ50" s="281"/>
      <c r="CA50" s="464"/>
      <c r="CB50" s="281"/>
      <c r="CC50" s="464"/>
      <c r="CD50" s="281"/>
      <c r="CE50" s="464"/>
      <c r="CF50" s="281"/>
      <c r="CG50" s="464"/>
      <c r="CH50" s="281"/>
      <c r="CI50" s="464"/>
      <c r="CJ50" s="281"/>
      <c r="CK50" s="464"/>
      <c r="CL50" s="281"/>
      <c r="CM50" s="464"/>
      <c r="CN50" s="281"/>
      <c r="CO50" s="464"/>
      <c r="CP50" s="281"/>
      <c r="CQ50" s="464"/>
      <c r="CR50" s="281"/>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row>
    <row r="51" spans="1:140" s="465" customFormat="1" ht="10.199999999999999">
      <c r="A51" s="63"/>
      <c r="B51" s="63"/>
      <c r="C51" s="91"/>
      <c r="D51" s="91"/>
      <c r="E51" s="63"/>
      <c r="F51" s="63"/>
      <c r="G51" s="91"/>
      <c r="H51" s="91"/>
      <c r="I51" s="63"/>
      <c r="J51" s="91"/>
      <c r="K51" s="63"/>
      <c r="L51" s="91"/>
      <c r="M51" s="63"/>
      <c r="N51" s="91"/>
      <c r="O51" s="63"/>
      <c r="P51" s="91"/>
      <c r="Q51" s="63"/>
      <c r="R51" s="91"/>
      <c r="S51" s="63"/>
      <c r="T51" s="91"/>
      <c r="U51" s="63"/>
      <c r="V51" s="91"/>
      <c r="W51" s="63"/>
      <c r="X51" s="91"/>
      <c r="Y51" s="63"/>
      <c r="Z51" s="91"/>
      <c r="AA51" s="63"/>
      <c r="AB51" s="91"/>
      <c r="AC51" s="63"/>
      <c r="AD51" s="91"/>
      <c r="AE51" s="63"/>
      <c r="AF51" s="91"/>
      <c r="AG51" s="63"/>
      <c r="AH51" s="91"/>
      <c r="AI51" s="63"/>
      <c r="AJ51" s="91"/>
      <c r="AK51" s="63"/>
      <c r="AL51" s="91"/>
      <c r="AM51" s="63"/>
      <c r="AN51" s="91"/>
      <c r="AO51" s="63"/>
      <c r="AP51" s="91"/>
      <c r="AQ51" s="63"/>
      <c r="AR51" s="91"/>
      <c r="AS51" s="63"/>
      <c r="AT51" s="91"/>
      <c r="AU51" s="63"/>
      <c r="AV51" s="91"/>
      <c r="AW51" s="63"/>
      <c r="AX51" s="91"/>
      <c r="AY51" s="63"/>
      <c r="AZ51" s="91"/>
      <c r="BA51" s="63"/>
      <c r="BB51" s="91"/>
      <c r="BC51" s="63"/>
      <c r="BD51" s="63"/>
      <c r="BE51" s="63"/>
      <c r="BF51" s="91"/>
      <c r="BG51" s="63"/>
      <c r="BH51" s="91"/>
      <c r="BI51" s="63"/>
      <c r="BJ51" s="91"/>
      <c r="BK51" s="63"/>
      <c r="BL51" s="91"/>
      <c r="BM51" s="63"/>
      <c r="BN51" s="91"/>
      <c r="BO51" s="63"/>
      <c r="BP51" s="91"/>
      <c r="BQ51" s="464"/>
      <c r="BR51" s="281"/>
      <c r="BS51" s="464"/>
      <c r="BT51" s="281"/>
      <c r="BU51" s="464"/>
      <c r="BV51" s="281"/>
      <c r="BW51" s="464"/>
      <c r="BX51" s="281"/>
      <c r="BY51" s="464"/>
      <c r="BZ51" s="281"/>
      <c r="CA51" s="464"/>
      <c r="CB51" s="281"/>
      <c r="CC51" s="464"/>
      <c r="CD51" s="281"/>
      <c r="CE51" s="464"/>
      <c r="CF51" s="281"/>
      <c r="CG51" s="464"/>
      <c r="CH51" s="281"/>
      <c r="CI51" s="464"/>
      <c r="CJ51" s="281"/>
      <c r="CK51" s="464"/>
      <c r="CL51" s="281"/>
      <c r="CM51" s="464"/>
      <c r="CN51" s="281"/>
      <c r="CO51" s="464"/>
      <c r="CP51" s="281"/>
      <c r="CQ51" s="464"/>
      <c r="CR51" s="281"/>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row>
    <row r="52" spans="1:140" s="465" customFormat="1" ht="10.199999999999999">
      <c r="A52" s="63"/>
      <c r="B52" s="63"/>
      <c r="C52" s="91"/>
      <c r="D52" s="91"/>
      <c r="E52" s="63"/>
      <c r="F52" s="63"/>
      <c r="G52" s="91"/>
      <c r="H52" s="91"/>
      <c r="I52" s="63"/>
      <c r="J52" s="91"/>
      <c r="K52" s="63"/>
      <c r="L52" s="91"/>
      <c r="M52" s="63"/>
      <c r="N52" s="91"/>
      <c r="O52" s="63"/>
      <c r="P52" s="91"/>
      <c r="Q52" s="63"/>
      <c r="R52" s="91"/>
      <c r="S52" s="63"/>
      <c r="T52" s="91"/>
      <c r="U52" s="63"/>
      <c r="V52" s="91"/>
      <c r="W52" s="63"/>
      <c r="X52" s="91"/>
      <c r="Y52" s="63"/>
      <c r="Z52" s="91"/>
      <c r="AA52" s="63"/>
      <c r="AB52" s="91"/>
      <c r="AC52" s="63"/>
      <c r="AD52" s="91"/>
      <c r="AE52" s="63"/>
      <c r="AF52" s="91"/>
      <c r="AG52" s="63"/>
      <c r="AH52" s="91"/>
      <c r="AI52" s="63"/>
      <c r="AJ52" s="91"/>
      <c r="AK52" s="63"/>
      <c r="AL52" s="91"/>
      <c r="AM52" s="63"/>
      <c r="AN52" s="91"/>
      <c r="AO52" s="63"/>
      <c r="AP52" s="91"/>
      <c r="AQ52" s="63"/>
      <c r="AR52" s="91"/>
      <c r="AS52" s="63"/>
      <c r="AT52" s="91"/>
      <c r="AU52" s="63"/>
      <c r="AV52" s="91"/>
      <c r="AW52" s="63"/>
      <c r="AX52" s="91"/>
      <c r="AY52" s="63"/>
      <c r="AZ52" s="91"/>
      <c r="BA52" s="63"/>
      <c r="BB52" s="91"/>
      <c r="BC52" s="63"/>
      <c r="BD52" s="63"/>
      <c r="BE52" s="63"/>
      <c r="BF52" s="91"/>
      <c r="BG52" s="63"/>
      <c r="BH52" s="91"/>
      <c r="BI52" s="63"/>
      <c r="BJ52" s="91"/>
      <c r="BK52" s="63"/>
      <c r="BL52" s="91"/>
      <c r="BM52" s="63"/>
      <c r="BN52" s="91"/>
      <c r="BO52" s="63"/>
      <c r="BP52" s="91"/>
      <c r="BQ52" s="464"/>
      <c r="BR52" s="281"/>
      <c r="BS52" s="464"/>
      <c r="BT52" s="281"/>
      <c r="BU52" s="464"/>
      <c r="BV52" s="281"/>
      <c r="BW52" s="464"/>
      <c r="BX52" s="281"/>
      <c r="BY52" s="464"/>
      <c r="BZ52" s="281"/>
      <c r="CA52" s="464"/>
      <c r="CB52" s="281"/>
      <c r="CC52" s="464"/>
      <c r="CD52" s="281"/>
      <c r="CE52" s="464"/>
      <c r="CF52" s="281"/>
      <c r="CG52" s="464"/>
      <c r="CH52" s="281"/>
      <c r="CI52" s="464"/>
      <c r="CJ52" s="281"/>
      <c r="CK52" s="464"/>
      <c r="CL52" s="281"/>
      <c r="CM52" s="464"/>
      <c r="CN52" s="281"/>
      <c r="CO52" s="464"/>
      <c r="CP52" s="281"/>
      <c r="CQ52" s="464"/>
      <c r="CR52" s="281"/>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row>
    <row r="53" spans="1:140" s="465" customFormat="1" ht="10.199999999999999">
      <c r="A53" s="63"/>
      <c r="B53" s="63"/>
      <c r="C53" s="91"/>
      <c r="D53" s="91"/>
      <c r="E53" s="63"/>
      <c r="F53" s="63"/>
      <c r="G53" s="91"/>
      <c r="H53" s="91"/>
      <c r="I53" s="63"/>
      <c r="J53" s="91"/>
      <c r="K53" s="63"/>
      <c r="L53" s="91"/>
      <c r="M53" s="63"/>
      <c r="N53" s="91"/>
      <c r="O53" s="63"/>
      <c r="P53" s="91"/>
      <c r="Q53" s="63"/>
      <c r="R53" s="91"/>
      <c r="S53" s="63"/>
      <c r="T53" s="91"/>
      <c r="U53" s="63"/>
      <c r="V53" s="91"/>
      <c r="W53" s="63"/>
      <c r="X53" s="91"/>
      <c r="Y53" s="63"/>
      <c r="Z53" s="91"/>
      <c r="AA53" s="63"/>
      <c r="AB53" s="91"/>
      <c r="AC53" s="63"/>
      <c r="AD53" s="91"/>
      <c r="AE53" s="63"/>
      <c r="AF53" s="91"/>
      <c r="AG53" s="63"/>
      <c r="AH53" s="91"/>
      <c r="AI53" s="63"/>
      <c r="AJ53" s="91"/>
      <c r="AK53" s="63"/>
      <c r="AL53" s="91"/>
      <c r="AM53" s="63"/>
      <c r="AN53" s="91"/>
      <c r="AO53" s="63"/>
      <c r="AP53" s="91"/>
      <c r="AQ53" s="63"/>
      <c r="AR53" s="91"/>
      <c r="AS53" s="63"/>
      <c r="AT53" s="91"/>
      <c r="AU53" s="63"/>
      <c r="AV53" s="91"/>
      <c r="AW53" s="63"/>
      <c r="AX53" s="91"/>
      <c r="AY53" s="63"/>
      <c r="AZ53" s="91"/>
      <c r="BA53" s="63"/>
      <c r="BB53" s="91"/>
      <c r="BC53" s="63"/>
      <c r="BD53" s="63"/>
      <c r="BE53" s="63"/>
      <c r="BF53" s="91"/>
      <c r="BG53" s="63"/>
      <c r="BH53" s="91"/>
      <c r="BI53" s="63"/>
      <c r="BJ53" s="91"/>
      <c r="BK53" s="63"/>
      <c r="BL53" s="91"/>
      <c r="BM53" s="63"/>
      <c r="BN53" s="91"/>
      <c r="BO53" s="63"/>
      <c r="BP53" s="91"/>
      <c r="BQ53" s="464"/>
      <c r="BR53" s="281"/>
      <c r="BS53" s="464"/>
      <c r="BT53" s="281"/>
      <c r="BU53" s="464"/>
      <c r="BV53" s="281"/>
      <c r="BW53" s="464"/>
      <c r="BX53" s="281"/>
      <c r="BY53" s="464"/>
      <c r="BZ53" s="281"/>
      <c r="CA53" s="464"/>
      <c r="CB53" s="281"/>
      <c r="CC53" s="464"/>
      <c r="CD53" s="281"/>
      <c r="CE53" s="464"/>
      <c r="CF53" s="281"/>
      <c r="CG53" s="464"/>
      <c r="CH53" s="281"/>
      <c r="CI53" s="464"/>
      <c r="CJ53" s="281"/>
      <c r="CK53" s="464"/>
      <c r="CL53" s="281"/>
      <c r="CM53" s="464"/>
      <c r="CN53" s="281"/>
      <c r="CO53" s="464"/>
      <c r="CP53" s="281"/>
      <c r="CQ53" s="464"/>
      <c r="CR53" s="281"/>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row>
    <row r="54" spans="1:140" s="465" customFormat="1" ht="10.199999999999999">
      <c r="A54" s="63"/>
      <c r="B54" s="63"/>
      <c r="C54" s="91"/>
      <c r="D54" s="91"/>
      <c r="E54" s="63"/>
      <c r="F54" s="63"/>
      <c r="G54" s="91"/>
      <c r="H54" s="91"/>
      <c r="I54" s="63"/>
      <c r="J54" s="91"/>
      <c r="K54" s="63"/>
      <c r="L54" s="91"/>
      <c r="M54" s="63"/>
      <c r="N54" s="91"/>
      <c r="O54" s="63"/>
      <c r="P54" s="91"/>
      <c r="Q54" s="63"/>
      <c r="R54" s="91"/>
      <c r="S54" s="63"/>
      <c r="T54" s="91"/>
      <c r="U54" s="63"/>
      <c r="V54" s="91"/>
      <c r="W54" s="63"/>
      <c r="X54" s="91"/>
      <c r="Y54" s="63"/>
      <c r="Z54" s="91"/>
      <c r="AA54" s="63"/>
      <c r="AB54" s="91"/>
      <c r="AC54" s="63"/>
      <c r="AD54" s="91"/>
      <c r="AE54" s="63"/>
      <c r="AF54" s="91"/>
      <c r="AG54" s="63"/>
      <c r="AH54" s="91"/>
      <c r="AI54" s="63"/>
      <c r="AJ54" s="91"/>
      <c r="AK54" s="63"/>
      <c r="AL54" s="91"/>
      <c r="AM54" s="63"/>
      <c r="AN54" s="91"/>
      <c r="AO54" s="63"/>
      <c r="AP54" s="91"/>
      <c r="AQ54" s="63"/>
      <c r="AR54" s="91"/>
      <c r="AS54" s="63"/>
      <c r="AT54" s="91"/>
      <c r="AU54" s="63"/>
      <c r="AV54" s="91"/>
      <c r="AW54" s="63"/>
      <c r="AX54" s="91"/>
      <c r="AY54" s="63"/>
      <c r="AZ54" s="91"/>
      <c r="BA54" s="63"/>
      <c r="BB54" s="91"/>
      <c r="BC54" s="63"/>
      <c r="BD54" s="63"/>
      <c r="BE54" s="63"/>
      <c r="BF54" s="91"/>
      <c r="BG54" s="63"/>
      <c r="BH54" s="91"/>
      <c r="BI54" s="63"/>
      <c r="BJ54" s="91"/>
      <c r="BK54" s="63"/>
      <c r="BL54" s="91"/>
      <c r="BM54" s="63"/>
      <c r="BN54" s="91"/>
      <c r="BO54" s="63"/>
      <c r="BP54" s="91"/>
      <c r="BQ54" s="464"/>
      <c r="BR54" s="281"/>
      <c r="BS54" s="464"/>
      <c r="BT54" s="281"/>
      <c r="BU54" s="464"/>
      <c r="BV54" s="281"/>
      <c r="BW54" s="464"/>
      <c r="BX54" s="281"/>
      <c r="BY54" s="464"/>
      <c r="BZ54" s="281"/>
      <c r="CA54" s="464"/>
      <c r="CB54" s="281"/>
      <c r="CC54" s="464"/>
      <c r="CD54" s="281"/>
      <c r="CE54" s="464"/>
      <c r="CF54" s="281"/>
      <c r="CG54" s="464"/>
      <c r="CH54" s="281"/>
      <c r="CI54" s="464"/>
      <c r="CJ54" s="281"/>
      <c r="CK54" s="464"/>
      <c r="CL54" s="281"/>
      <c r="CM54" s="464"/>
      <c r="CN54" s="281"/>
      <c r="CO54" s="464"/>
      <c r="CP54" s="281"/>
      <c r="CQ54" s="464"/>
      <c r="CR54" s="281"/>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row>
    <row r="55" spans="1:140" s="465" customFormat="1" ht="10.199999999999999">
      <c r="A55" s="63"/>
      <c r="B55" s="63"/>
      <c r="C55" s="91"/>
      <c r="D55" s="91"/>
      <c r="E55" s="63"/>
      <c r="F55" s="63"/>
      <c r="G55" s="91"/>
      <c r="H55" s="91"/>
      <c r="I55" s="63"/>
      <c r="J55" s="91"/>
      <c r="K55" s="63"/>
      <c r="L55" s="91"/>
      <c r="M55" s="63"/>
      <c r="N55" s="91"/>
      <c r="O55" s="63"/>
      <c r="P55" s="91"/>
      <c r="Q55" s="63"/>
      <c r="R55" s="91"/>
      <c r="S55" s="63"/>
      <c r="T55" s="91"/>
      <c r="U55" s="63"/>
      <c r="V55" s="91"/>
      <c r="W55" s="63"/>
      <c r="X55" s="91"/>
      <c r="Y55" s="63"/>
      <c r="Z55" s="91"/>
      <c r="AA55" s="63"/>
      <c r="AB55" s="91"/>
      <c r="AC55" s="63"/>
      <c r="AD55" s="91"/>
      <c r="AE55" s="63"/>
      <c r="AF55" s="91"/>
      <c r="AG55" s="63"/>
      <c r="AH55" s="91"/>
      <c r="AI55" s="63"/>
      <c r="AJ55" s="91"/>
      <c r="AK55" s="63"/>
      <c r="AL55" s="91"/>
      <c r="AM55" s="63"/>
      <c r="AN55" s="91"/>
      <c r="AO55" s="63"/>
      <c r="AP55" s="91"/>
      <c r="AQ55" s="63"/>
      <c r="AR55" s="91"/>
      <c r="AS55" s="63"/>
      <c r="AT55" s="91"/>
      <c r="AU55" s="63"/>
      <c r="AV55" s="91"/>
      <c r="AW55" s="63"/>
      <c r="AX55" s="91"/>
      <c r="AY55" s="63"/>
      <c r="AZ55" s="91"/>
      <c r="BA55" s="63"/>
      <c r="BB55" s="91"/>
      <c r="BC55" s="63"/>
      <c r="BD55" s="63"/>
      <c r="BE55" s="63"/>
      <c r="BF55" s="91"/>
      <c r="BG55" s="63"/>
      <c r="BH55" s="91"/>
      <c r="BI55" s="63"/>
      <c r="BJ55" s="91"/>
      <c r="BK55" s="63"/>
      <c r="BL55" s="91"/>
      <c r="BM55" s="63"/>
      <c r="BN55" s="91"/>
      <c r="BO55" s="63"/>
      <c r="BP55" s="91"/>
      <c r="BQ55" s="464"/>
      <c r="BR55" s="281"/>
      <c r="BS55" s="464"/>
      <c r="BT55" s="281"/>
      <c r="BU55" s="464"/>
      <c r="BV55" s="281"/>
      <c r="BW55" s="464"/>
      <c r="BX55" s="281"/>
      <c r="BY55" s="464"/>
      <c r="BZ55" s="281"/>
      <c r="CA55" s="464"/>
      <c r="CB55" s="281"/>
      <c r="CC55" s="464"/>
      <c r="CD55" s="281"/>
      <c r="CE55" s="464"/>
      <c r="CF55" s="281"/>
      <c r="CG55" s="464"/>
      <c r="CH55" s="281"/>
      <c r="CI55" s="464"/>
      <c r="CJ55" s="281"/>
      <c r="CK55" s="464"/>
      <c r="CL55" s="281"/>
      <c r="CM55" s="464"/>
      <c r="CN55" s="281"/>
      <c r="CO55" s="464"/>
      <c r="CP55" s="281"/>
      <c r="CQ55" s="464"/>
      <c r="CR55" s="281"/>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row>
    <row r="56" spans="1:140" s="465" customFormat="1" ht="10.199999999999999">
      <c r="A56" s="63"/>
      <c r="B56" s="63"/>
      <c r="C56" s="91"/>
      <c r="D56" s="91"/>
      <c r="E56" s="63"/>
      <c r="F56" s="63"/>
      <c r="G56" s="91"/>
      <c r="H56" s="91"/>
      <c r="I56" s="63"/>
      <c r="J56" s="91"/>
      <c r="K56" s="63"/>
      <c r="L56" s="91"/>
      <c r="M56" s="63"/>
      <c r="N56" s="91"/>
      <c r="O56" s="63"/>
      <c r="P56" s="91"/>
      <c r="Q56" s="63"/>
      <c r="R56" s="91"/>
      <c r="S56" s="63"/>
      <c r="T56" s="91"/>
      <c r="U56" s="63"/>
      <c r="V56" s="91"/>
      <c r="W56" s="63"/>
      <c r="X56" s="91"/>
      <c r="Y56" s="63"/>
      <c r="Z56" s="91"/>
      <c r="AA56" s="63"/>
      <c r="AB56" s="91"/>
      <c r="AC56" s="63"/>
      <c r="AD56" s="91"/>
      <c r="AE56" s="63"/>
      <c r="AF56" s="91"/>
      <c r="AG56" s="63"/>
      <c r="AH56" s="91"/>
      <c r="AI56" s="63"/>
      <c r="AJ56" s="91"/>
      <c r="AK56" s="63"/>
      <c r="AL56" s="91"/>
      <c r="AM56" s="63"/>
      <c r="AN56" s="91"/>
      <c r="AO56" s="63"/>
      <c r="AP56" s="91"/>
      <c r="AQ56" s="63"/>
      <c r="AR56" s="91"/>
      <c r="AS56" s="63"/>
      <c r="AT56" s="91"/>
      <c r="AU56" s="63"/>
      <c r="AV56" s="91"/>
      <c r="AW56" s="63"/>
      <c r="AX56" s="91"/>
      <c r="AY56" s="63"/>
      <c r="AZ56" s="91"/>
      <c r="BA56" s="63"/>
      <c r="BB56" s="91"/>
      <c r="BC56" s="63"/>
      <c r="BD56" s="63"/>
      <c r="BE56" s="63"/>
      <c r="BF56" s="91"/>
      <c r="BG56" s="63"/>
      <c r="BH56" s="91"/>
      <c r="BI56" s="63"/>
      <c r="BJ56" s="91"/>
      <c r="BK56" s="63"/>
      <c r="BL56" s="91"/>
      <c r="BM56" s="63"/>
      <c r="BN56" s="91"/>
      <c r="BO56" s="63"/>
      <c r="BP56" s="91"/>
      <c r="BQ56" s="464"/>
      <c r="BR56" s="281"/>
      <c r="BS56" s="464"/>
      <c r="BT56" s="281"/>
      <c r="BU56" s="464"/>
      <c r="BV56" s="281"/>
      <c r="BW56" s="464"/>
      <c r="BX56" s="281"/>
      <c r="BY56" s="464"/>
      <c r="BZ56" s="281"/>
      <c r="CA56" s="464"/>
      <c r="CB56" s="281"/>
      <c r="CC56" s="464"/>
      <c r="CD56" s="281"/>
      <c r="CE56" s="464"/>
      <c r="CF56" s="281"/>
      <c r="CG56" s="464"/>
      <c r="CH56" s="281"/>
      <c r="CI56" s="464"/>
      <c r="CJ56" s="281"/>
      <c r="CK56" s="464"/>
      <c r="CL56" s="281"/>
      <c r="CM56" s="464"/>
      <c r="CN56" s="281"/>
      <c r="CO56" s="464"/>
      <c r="CP56" s="281"/>
      <c r="CQ56" s="464"/>
      <c r="CR56" s="281"/>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row>
    <row r="57" spans="1:140" s="465" customFormat="1" ht="10.199999999999999">
      <c r="A57" s="63"/>
      <c r="B57" s="63"/>
      <c r="C57" s="91"/>
      <c r="D57" s="91"/>
      <c r="E57" s="63"/>
      <c r="F57" s="63"/>
      <c r="G57" s="91"/>
      <c r="H57" s="91"/>
      <c r="I57" s="63"/>
      <c r="J57" s="91"/>
      <c r="K57" s="63"/>
      <c r="L57" s="91"/>
      <c r="M57" s="63"/>
      <c r="N57" s="91"/>
      <c r="O57" s="63"/>
      <c r="P57" s="91"/>
      <c r="Q57" s="63"/>
      <c r="R57" s="91"/>
      <c r="S57" s="63"/>
      <c r="T57" s="91"/>
      <c r="U57" s="63"/>
      <c r="V57" s="91"/>
      <c r="W57" s="63"/>
      <c r="X57" s="91"/>
      <c r="Y57" s="63"/>
      <c r="Z57" s="91"/>
      <c r="AA57" s="63"/>
      <c r="AB57" s="91"/>
      <c r="AC57" s="63"/>
      <c r="AD57" s="91"/>
      <c r="AE57" s="63"/>
      <c r="AF57" s="91"/>
      <c r="AG57" s="63"/>
      <c r="AH57" s="91"/>
      <c r="AI57" s="63"/>
      <c r="AJ57" s="91"/>
      <c r="AK57" s="63"/>
      <c r="AL57" s="91"/>
      <c r="AM57" s="63"/>
      <c r="AN57" s="91"/>
      <c r="AO57" s="63"/>
      <c r="AP57" s="91"/>
      <c r="AQ57" s="63"/>
      <c r="AR57" s="91"/>
      <c r="AS57" s="63"/>
      <c r="AT57" s="91"/>
      <c r="AU57" s="63"/>
      <c r="AV57" s="91"/>
      <c r="AW57" s="63"/>
      <c r="AX57" s="91"/>
      <c r="AY57" s="63"/>
      <c r="AZ57" s="91"/>
      <c r="BA57" s="63"/>
      <c r="BB57" s="91"/>
      <c r="BC57" s="63"/>
      <c r="BD57" s="63"/>
      <c r="BE57" s="63"/>
      <c r="BF57" s="91"/>
      <c r="BG57" s="63"/>
      <c r="BH57" s="91"/>
      <c r="BI57" s="63"/>
      <c r="BJ57" s="91"/>
      <c r="BK57" s="63"/>
      <c r="BL57" s="91"/>
      <c r="BM57" s="63"/>
      <c r="BN57" s="91"/>
      <c r="BO57" s="63"/>
      <c r="BP57" s="91"/>
      <c r="BQ57" s="464"/>
      <c r="BR57" s="281"/>
      <c r="BS57" s="464"/>
      <c r="BT57" s="281"/>
      <c r="BU57" s="464"/>
      <c r="BV57" s="281"/>
      <c r="BW57" s="464"/>
      <c r="BX57" s="281"/>
      <c r="BY57" s="464"/>
      <c r="BZ57" s="281"/>
      <c r="CA57" s="464"/>
      <c r="CB57" s="281"/>
      <c r="CC57" s="464"/>
      <c r="CD57" s="281"/>
      <c r="CE57" s="464"/>
      <c r="CF57" s="281"/>
      <c r="CG57" s="464"/>
      <c r="CH57" s="281"/>
      <c r="CI57" s="464"/>
      <c r="CJ57" s="281"/>
      <c r="CK57" s="464"/>
      <c r="CL57" s="281"/>
      <c r="CM57" s="464"/>
      <c r="CN57" s="281"/>
      <c r="CO57" s="464"/>
      <c r="CP57" s="281"/>
      <c r="CQ57" s="464"/>
      <c r="CR57" s="281"/>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row>
    <row r="58" spans="1:140" s="465" customFormat="1" ht="10.199999999999999">
      <c r="A58" s="63"/>
      <c r="B58" s="63"/>
      <c r="C58" s="91"/>
      <c r="D58" s="91"/>
      <c r="E58" s="63"/>
      <c r="F58" s="63"/>
      <c r="G58" s="91"/>
      <c r="H58" s="91"/>
      <c r="I58" s="63"/>
      <c r="J58" s="91"/>
      <c r="K58" s="63"/>
      <c r="L58" s="91"/>
      <c r="M58" s="63"/>
      <c r="N58" s="91"/>
      <c r="O58" s="63"/>
      <c r="P58" s="91"/>
      <c r="Q58" s="63"/>
      <c r="R58" s="91"/>
      <c r="S58" s="63"/>
      <c r="T58" s="91"/>
      <c r="U58" s="63"/>
      <c r="V58" s="91"/>
      <c r="W58" s="63"/>
      <c r="X58" s="91"/>
      <c r="Y58" s="63"/>
      <c r="Z58" s="91"/>
      <c r="AA58" s="63"/>
      <c r="AB58" s="91"/>
      <c r="AC58" s="63"/>
      <c r="AD58" s="91"/>
      <c r="AE58" s="63"/>
      <c r="AF58" s="91"/>
      <c r="AG58" s="63"/>
      <c r="AH58" s="91"/>
      <c r="AI58" s="63"/>
      <c r="AJ58" s="91"/>
      <c r="AK58" s="63"/>
      <c r="AL58" s="91"/>
      <c r="AM58" s="63"/>
      <c r="AN58" s="91"/>
      <c r="AO58" s="63"/>
      <c r="AP58" s="91"/>
      <c r="AQ58" s="63"/>
      <c r="AR58" s="91"/>
      <c r="AS58" s="63"/>
      <c r="AT58" s="91"/>
      <c r="AU58" s="63"/>
      <c r="AV58" s="91"/>
      <c r="AW58" s="63"/>
      <c r="AX58" s="91"/>
      <c r="AY58" s="63"/>
      <c r="AZ58" s="91"/>
      <c r="BA58" s="63"/>
      <c r="BB58" s="91"/>
      <c r="BC58" s="63"/>
      <c r="BD58" s="63"/>
      <c r="BE58" s="63"/>
      <c r="BF58" s="91"/>
      <c r="BG58" s="63"/>
      <c r="BH58" s="91"/>
      <c r="BI58" s="63"/>
      <c r="BJ58" s="91"/>
      <c r="BK58" s="63"/>
      <c r="BL58" s="91"/>
      <c r="BM58" s="63"/>
      <c r="BN58" s="91"/>
      <c r="BO58" s="63"/>
      <c r="BP58" s="91"/>
      <c r="BQ58" s="464"/>
      <c r="BR58" s="281"/>
      <c r="BS58" s="464"/>
      <c r="BT58" s="281"/>
      <c r="BU58" s="464"/>
      <c r="BV58" s="281"/>
      <c r="BW58" s="464"/>
      <c r="BX58" s="281"/>
      <c r="BY58" s="464"/>
      <c r="BZ58" s="281"/>
      <c r="CA58" s="464"/>
      <c r="CB58" s="281"/>
      <c r="CC58" s="464"/>
      <c r="CD58" s="281"/>
      <c r="CE58" s="464"/>
      <c r="CF58" s="281"/>
      <c r="CG58" s="464"/>
      <c r="CH58" s="281"/>
      <c r="CI58" s="464"/>
      <c r="CJ58" s="281"/>
      <c r="CK58" s="464"/>
      <c r="CL58" s="281"/>
      <c r="CM58" s="464"/>
      <c r="CN58" s="281"/>
      <c r="CO58" s="464"/>
      <c r="CP58" s="281"/>
      <c r="CQ58" s="464"/>
      <c r="CR58" s="281"/>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row>
    <row r="59" spans="1:140" s="465" customFormat="1" ht="10.199999999999999">
      <c r="A59" s="63"/>
      <c r="B59" s="63"/>
      <c r="C59" s="91"/>
      <c r="D59" s="91"/>
      <c r="E59" s="63"/>
      <c r="F59" s="63"/>
      <c r="G59" s="91"/>
      <c r="H59" s="91"/>
      <c r="I59" s="63"/>
      <c r="J59" s="91"/>
      <c r="K59" s="63"/>
      <c r="L59" s="91"/>
      <c r="M59" s="63"/>
      <c r="N59" s="91"/>
      <c r="O59" s="63"/>
      <c r="P59" s="91"/>
      <c r="Q59" s="63"/>
      <c r="R59" s="91"/>
      <c r="S59" s="63"/>
      <c r="T59" s="91"/>
      <c r="U59" s="63"/>
      <c r="V59" s="91"/>
      <c r="W59" s="63"/>
      <c r="X59" s="91"/>
      <c r="Y59" s="63"/>
      <c r="Z59" s="91"/>
      <c r="AA59" s="63"/>
      <c r="AB59" s="91"/>
      <c r="AC59" s="63"/>
      <c r="AD59" s="91"/>
      <c r="AE59" s="63"/>
      <c r="AF59" s="91"/>
      <c r="AG59" s="63"/>
      <c r="AH59" s="91"/>
      <c r="AI59" s="63"/>
      <c r="AJ59" s="91"/>
      <c r="AK59" s="63"/>
      <c r="AL59" s="91"/>
      <c r="AM59" s="63"/>
      <c r="AN59" s="91"/>
      <c r="AO59" s="63"/>
      <c r="AP59" s="91"/>
      <c r="AQ59" s="63"/>
      <c r="AR59" s="91"/>
      <c r="AS59" s="63"/>
      <c r="AT59" s="91"/>
      <c r="AU59" s="63"/>
      <c r="AV59" s="91"/>
      <c r="AW59" s="63"/>
      <c r="AX59" s="91"/>
      <c r="AY59" s="63"/>
      <c r="AZ59" s="91"/>
      <c r="BA59" s="63"/>
      <c r="BB59" s="91"/>
      <c r="BC59" s="63"/>
      <c r="BD59" s="63"/>
      <c r="BE59" s="63"/>
      <c r="BF59" s="91"/>
      <c r="BG59" s="63"/>
      <c r="BH59" s="91"/>
      <c r="BI59" s="63"/>
      <c r="BJ59" s="91"/>
      <c r="BK59" s="63"/>
      <c r="BL59" s="91"/>
      <c r="BM59" s="63"/>
      <c r="BN59" s="91"/>
      <c r="BO59" s="63"/>
      <c r="BP59" s="91"/>
      <c r="BQ59" s="464"/>
      <c r="BR59" s="281"/>
      <c r="BS59" s="464"/>
      <c r="BT59" s="281"/>
      <c r="BU59" s="464"/>
      <c r="BV59" s="281"/>
      <c r="BW59" s="464"/>
      <c r="BX59" s="281"/>
      <c r="BY59" s="464"/>
      <c r="BZ59" s="281"/>
      <c r="CA59" s="464"/>
      <c r="CB59" s="281"/>
      <c r="CC59" s="464"/>
      <c r="CD59" s="281"/>
      <c r="CE59" s="464"/>
      <c r="CF59" s="281"/>
      <c r="CG59" s="464"/>
      <c r="CH59" s="281"/>
      <c r="CI59" s="464"/>
      <c r="CJ59" s="281"/>
      <c r="CK59" s="464"/>
      <c r="CL59" s="281"/>
      <c r="CM59" s="464"/>
      <c r="CN59" s="281"/>
      <c r="CO59" s="464"/>
      <c r="CP59" s="281"/>
      <c r="CQ59" s="464"/>
      <c r="CR59" s="281"/>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row>
  </sheetData>
  <mergeCells count="2">
    <mergeCell ref="B7:E7"/>
    <mergeCell ref="F7:I7"/>
  </mergeCells>
  <hyperlinks>
    <hyperlink ref="I6" location="Index!A1" display="Index" xr:uid="{EEC6BF7C-9996-46A3-9E6E-B858566E0732}"/>
  </hyperlinks>
  <printOptions horizontalCentered="1" gridLinesSet="0"/>
  <pageMargins left="0" right="0" top="0.39370078740157483" bottom="0" header="0" footer="0"/>
  <pageSetup paperSize="9" scale="75" orientation="landscape" r:id="rId1"/>
  <headerFooter alignWithMargins="0">
    <oddHeader>&amp;R&amp;P/&amp;N</oddHeader>
  </headerFooter>
  <colBreaks count="6" manualBreakCount="6">
    <brk id="12" max="23" man="1"/>
    <brk id="28" max="23" man="1"/>
    <brk id="44" max="23" man="1"/>
    <brk id="60" max="23" man="1"/>
    <brk id="76" max="23" man="1"/>
    <brk id="107" max="27"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FA66B-71DB-405D-A8F7-57E3238FD78C}">
  <sheetPr>
    <tabColor rgb="FFFF0000"/>
    <pageSetUpPr fitToPage="1"/>
  </sheetPr>
  <dimension ref="A1:GZ61"/>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7" sqref="C7"/>
    </sheetView>
  </sheetViews>
  <sheetFormatPr defaultColWidth="11" defaultRowHeight="13.2"/>
  <cols>
    <col min="1" max="1" width="69.6640625" style="579" bestFit="1" customWidth="1"/>
    <col min="2" max="3" width="9.33203125" style="573" customWidth="1"/>
    <col min="4" max="16384" width="11" style="573"/>
  </cols>
  <sheetData>
    <row r="1" spans="1:208" s="55" customFormat="1" ht="15" customHeight="1">
      <c r="A1" s="18"/>
      <c r="B1" s="607"/>
      <c r="C1" s="607"/>
      <c r="D1" s="723"/>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279"/>
      <c r="AJ1" s="608"/>
      <c r="AK1" s="279"/>
      <c r="AL1" s="608"/>
      <c r="AM1" s="279"/>
      <c r="AN1" s="608"/>
      <c r="AO1" s="279"/>
      <c r="AP1" s="608"/>
      <c r="AQ1" s="279"/>
      <c r="AR1" s="608"/>
      <c r="AS1" s="279"/>
      <c r="AT1" s="608"/>
      <c r="AU1" s="279"/>
      <c r="AV1" s="608"/>
      <c r="AW1" s="279"/>
      <c r="AX1" s="608"/>
      <c r="AY1" s="279"/>
      <c r="AZ1" s="608"/>
      <c r="BA1" s="279"/>
      <c r="BB1" s="608"/>
      <c r="BC1" s="279"/>
      <c r="BD1" s="608"/>
      <c r="BE1" s="279"/>
      <c r="BF1" s="608"/>
      <c r="BG1" s="279"/>
      <c r="BH1" s="608"/>
      <c r="BI1" s="279"/>
      <c r="BJ1" s="608"/>
      <c r="BK1" s="279"/>
      <c r="BL1" s="608"/>
      <c r="BM1" s="279"/>
      <c r="BN1" s="608"/>
      <c r="BO1" s="279"/>
      <c r="BP1" s="65"/>
      <c r="BQ1" s="65"/>
      <c r="BR1" s="608"/>
      <c r="BS1" s="279"/>
      <c r="BT1" s="607"/>
      <c r="BU1" s="607"/>
      <c r="BV1" s="607"/>
      <c r="BW1" s="607"/>
      <c r="BX1" s="607"/>
      <c r="BY1" s="279"/>
      <c r="BZ1" s="607"/>
      <c r="CA1" s="279"/>
      <c r="CB1" s="607"/>
      <c r="CC1" s="607"/>
      <c r="CD1" s="607"/>
      <c r="CE1" s="18"/>
      <c r="CF1" s="18"/>
      <c r="CG1" s="608"/>
      <c r="CH1" s="279"/>
      <c r="CI1" s="608"/>
      <c r="CJ1" s="279"/>
      <c r="CK1" s="608"/>
      <c r="CL1" s="279"/>
      <c r="CM1" s="608"/>
      <c r="CN1" s="279"/>
      <c r="CO1" s="608"/>
      <c r="CP1" s="279"/>
      <c r="CQ1" s="608"/>
      <c r="CR1" s="279"/>
      <c r="CS1" s="608"/>
      <c r="CT1" s="279"/>
      <c r="CU1" s="608"/>
      <c r="CV1" s="279"/>
      <c r="CW1" s="608"/>
      <c r="CX1" s="279"/>
      <c r="CY1" s="608"/>
      <c r="CZ1" s="279"/>
      <c r="DA1" s="608"/>
      <c r="DB1" s="279"/>
      <c r="DC1" s="608"/>
      <c r="DD1" s="279"/>
      <c r="DE1" s="608"/>
      <c r="DF1" s="279"/>
      <c r="DG1" s="608"/>
      <c r="DH1" s="279"/>
      <c r="DI1" s="608"/>
      <c r="DJ1" s="279"/>
      <c r="DK1" s="608"/>
      <c r="DL1" s="279"/>
      <c r="DM1" s="608"/>
      <c r="DN1" s="279"/>
      <c r="DO1" s="608"/>
      <c r="DP1" s="279"/>
      <c r="DQ1" s="608"/>
      <c r="DR1" s="279"/>
      <c r="DS1" s="608"/>
      <c r="DT1" s="279"/>
      <c r="DU1" s="65"/>
      <c r="DV1" s="65"/>
      <c r="DW1" s="608"/>
      <c r="DX1" s="279"/>
      <c r="DY1" s="607"/>
      <c r="DZ1" s="607"/>
      <c r="EA1" s="607"/>
      <c r="EB1" s="607"/>
      <c r="EC1" s="607"/>
      <c r="ED1" s="279"/>
      <c r="EE1" s="607"/>
      <c r="EF1" s="279"/>
      <c r="EG1" s="607"/>
      <c r="EH1" s="607"/>
      <c r="EI1" s="607"/>
      <c r="EJ1" s="18"/>
      <c r="EK1" s="18"/>
      <c r="EL1" s="608"/>
      <c r="EM1" s="279"/>
      <c r="EN1" s="608"/>
      <c r="EO1" s="279"/>
      <c r="EP1" s="608"/>
      <c r="EQ1" s="279"/>
      <c r="ER1" s="608"/>
      <c r="ES1" s="279"/>
      <c r="ET1" s="608"/>
      <c r="EU1" s="279"/>
      <c r="EV1" s="608"/>
      <c r="EW1" s="279"/>
      <c r="EX1" s="608"/>
      <c r="EY1" s="279"/>
      <c r="EZ1" s="608"/>
      <c r="FA1" s="279"/>
      <c r="FB1" s="608"/>
      <c r="FC1" s="279"/>
      <c r="FD1" s="608"/>
      <c r="FE1" s="279"/>
      <c r="FF1" s="608"/>
      <c r="FG1" s="279"/>
      <c r="FH1" s="608"/>
      <c r="FI1" s="279"/>
      <c r="FJ1" s="608"/>
      <c r="FK1" s="279"/>
      <c r="FL1" s="608"/>
      <c r="FM1" s="279"/>
      <c r="FN1" s="608"/>
      <c r="FO1" s="279"/>
      <c r="FP1" s="608"/>
      <c r="FQ1" s="279"/>
      <c r="FR1" s="608"/>
      <c r="FS1" s="279"/>
      <c r="FT1" s="608"/>
      <c r="FU1" s="279"/>
      <c r="FV1" s="608"/>
      <c r="FW1" s="279"/>
      <c r="FX1" s="608"/>
      <c r="FY1" s="279"/>
      <c r="FZ1" s="65"/>
      <c r="GA1" s="65"/>
      <c r="GB1" s="608"/>
      <c r="GC1" s="279"/>
      <c r="GD1" s="607"/>
      <c r="GE1" s="607"/>
      <c r="GF1" s="607"/>
      <c r="GG1" s="607"/>
      <c r="GH1" s="607"/>
      <c r="GI1" s="279"/>
      <c r="GJ1" s="607"/>
      <c r="GK1" s="279"/>
      <c r="GL1" s="607"/>
      <c r="GM1" s="607"/>
      <c r="GN1" s="607"/>
      <c r="GO1" s="18"/>
      <c r="GP1" s="18"/>
      <c r="GQ1" s="608"/>
      <c r="GR1" s="279"/>
      <c r="GS1" s="608"/>
      <c r="GT1" s="279"/>
      <c r="GU1" s="608"/>
      <c r="GV1" s="279"/>
      <c r="GW1" s="608"/>
      <c r="GX1" s="279"/>
      <c r="GY1" s="608"/>
      <c r="GZ1" s="279"/>
    </row>
    <row r="2" spans="1:208" s="55" customFormat="1" ht="15" customHeight="1">
      <c r="A2" s="18"/>
      <c r="B2" s="607"/>
      <c r="C2" s="607"/>
      <c r="D2" s="723"/>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279"/>
      <c r="AJ2" s="608"/>
      <c r="AK2" s="279"/>
      <c r="AL2" s="608"/>
      <c r="AM2" s="279"/>
      <c r="AN2" s="608"/>
      <c r="AO2" s="279"/>
      <c r="AP2" s="608"/>
      <c r="AQ2" s="279"/>
      <c r="AR2" s="608"/>
      <c r="AS2" s="279"/>
      <c r="AT2" s="608"/>
      <c r="AU2" s="279"/>
      <c r="AV2" s="608"/>
      <c r="AW2" s="279"/>
      <c r="AX2" s="608"/>
      <c r="AY2" s="279"/>
      <c r="AZ2" s="608"/>
      <c r="BA2" s="279"/>
      <c r="BB2" s="608"/>
      <c r="BC2" s="279"/>
      <c r="BD2" s="608"/>
      <c r="BE2" s="279"/>
      <c r="BF2" s="608"/>
      <c r="BG2" s="279"/>
      <c r="BH2" s="608"/>
      <c r="BI2" s="279"/>
      <c r="BJ2" s="608"/>
      <c r="BK2" s="279"/>
      <c r="BL2" s="608"/>
      <c r="BM2" s="279"/>
      <c r="BN2" s="608"/>
      <c r="BO2" s="279"/>
      <c r="BP2" s="65"/>
      <c r="BQ2" s="65"/>
      <c r="BR2" s="608"/>
      <c r="BS2" s="279"/>
      <c r="BT2" s="607"/>
      <c r="BU2" s="607"/>
      <c r="BV2" s="607"/>
      <c r="BW2" s="607"/>
      <c r="BX2" s="607"/>
      <c r="BY2" s="279"/>
      <c r="BZ2" s="607"/>
      <c r="CA2" s="279"/>
      <c r="CB2" s="607"/>
      <c r="CC2" s="607"/>
      <c r="CD2" s="607"/>
      <c r="CE2" s="18"/>
      <c r="CF2" s="18"/>
      <c r="CG2" s="608"/>
      <c r="CH2" s="279"/>
      <c r="CI2" s="608"/>
      <c r="CJ2" s="279"/>
      <c r="CK2" s="608"/>
      <c r="CL2" s="279"/>
      <c r="CM2" s="608"/>
      <c r="CN2" s="279"/>
      <c r="CO2" s="608"/>
      <c r="CP2" s="279"/>
      <c r="CQ2" s="608"/>
      <c r="CR2" s="279"/>
      <c r="CS2" s="608"/>
      <c r="CT2" s="279"/>
      <c r="CU2" s="608"/>
      <c r="CV2" s="279"/>
      <c r="CW2" s="608"/>
      <c r="CX2" s="279"/>
      <c r="CY2" s="608"/>
      <c r="CZ2" s="279"/>
      <c r="DA2" s="608"/>
      <c r="DB2" s="279"/>
      <c r="DC2" s="608"/>
      <c r="DD2" s="279"/>
      <c r="DE2" s="608"/>
      <c r="DF2" s="279"/>
      <c r="DG2" s="608"/>
      <c r="DH2" s="279"/>
      <c r="DI2" s="608"/>
      <c r="DJ2" s="279"/>
      <c r="DK2" s="608"/>
      <c r="DL2" s="279"/>
      <c r="DM2" s="608"/>
      <c r="DN2" s="279"/>
      <c r="DO2" s="608"/>
      <c r="DP2" s="279"/>
      <c r="DQ2" s="608"/>
      <c r="DR2" s="279"/>
      <c r="DS2" s="608"/>
      <c r="DT2" s="279"/>
      <c r="DU2" s="65"/>
      <c r="DV2" s="65"/>
      <c r="DW2" s="608"/>
      <c r="DX2" s="279"/>
      <c r="DY2" s="607"/>
      <c r="DZ2" s="607"/>
      <c r="EA2" s="607"/>
      <c r="EB2" s="607"/>
      <c r="EC2" s="607"/>
      <c r="ED2" s="279"/>
      <c r="EE2" s="607"/>
      <c r="EF2" s="279"/>
      <c r="EG2" s="607"/>
      <c r="EH2" s="607"/>
      <c r="EI2" s="607"/>
      <c r="EJ2" s="18"/>
      <c r="EK2" s="18"/>
      <c r="EL2" s="608"/>
      <c r="EM2" s="279"/>
      <c r="EN2" s="608"/>
      <c r="EO2" s="279"/>
      <c r="EP2" s="608"/>
      <c r="EQ2" s="279"/>
      <c r="ER2" s="608"/>
      <c r="ES2" s="279"/>
      <c r="ET2" s="608"/>
      <c r="EU2" s="279"/>
      <c r="EV2" s="608"/>
      <c r="EW2" s="279"/>
      <c r="EX2" s="608"/>
      <c r="EY2" s="279"/>
      <c r="EZ2" s="608"/>
      <c r="FA2" s="279"/>
      <c r="FB2" s="608"/>
      <c r="FC2" s="279"/>
      <c r="FD2" s="608"/>
      <c r="FE2" s="279"/>
      <c r="FF2" s="608"/>
      <c r="FG2" s="279"/>
      <c r="FH2" s="608"/>
      <c r="FI2" s="279"/>
      <c r="FJ2" s="608"/>
      <c r="FK2" s="279"/>
      <c r="FL2" s="608"/>
      <c r="FM2" s="279"/>
      <c r="FN2" s="608"/>
      <c r="FO2" s="279"/>
      <c r="FP2" s="608"/>
      <c r="FQ2" s="279"/>
      <c r="FR2" s="608"/>
      <c r="FS2" s="279"/>
      <c r="FT2" s="608"/>
      <c r="FU2" s="279"/>
      <c r="FV2" s="608"/>
      <c r="FW2" s="279"/>
      <c r="FX2" s="608"/>
      <c r="FY2" s="279"/>
      <c r="FZ2" s="65"/>
      <c r="GA2" s="65"/>
      <c r="GB2" s="608"/>
      <c r="GC2" s="279"/>
      <c r="GD2" s="607"/>
      <c r="GE2" s="607"/>
      <c r="GF2" s="607"/>
      <c r="GG2" s="607"/>
      <c r="GH2" s="607"/>
      <c r="GI2" s="279"/>
      <c r="GJ2" s="607"/>
      <c r="GK2" s="279"/>
      <c r="GL2" s="607"/>
      <c r="GM2" s="607"/>
      <c r="GN2" s="607"/>
      <c r="GO2" s="18"/>
      <c r="GP2" s="18"/>
      <c r="GQ2" s="608"/>
      <c r="GR2" s="279"/>
      <c r="GS2" s="608"/>
      <c r="GT2" s="279"/>
      <c r="GU2" s="608"/>
      <c r="GV2" s="279"/>
      <c r="GW2" s="608"/>
      <c r="GX2" s="279"/>
      <c r="GY2" s="608"/>
      <c r="GZ2" s="279"/>
    </row>
    <row r="3" spans="1:208" s="55" customFormat="1" ht="15" customHeight="1">
      <c r="A3" s="18"/>
      <c r="B3" s="607"/>
      <c r="C3" s="607"/>
      <c r="D3" s="723"/>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279"/>
      <c r="AJ3" s="608"/>
      <c r="AK3" s="279"/>
      <c r="AL3" s="608"/>
      <c r="AM3" s="279"/>
      <c r="AN3" s="608"/>
      <c r="AO3" s="279"/>
      <c r="AP3" s="608"/>
      <c r="AQ3" s="279"/>
      <c r="AR3" s="608"/>
      <c r="AS3" s="279"/>
      <c r="AT3" s="608"/>
      <c r="AU3" s="279"/>
      <c r="AV3" s="608"/>
      <c r="AW3" s="279"/>
      <c r="AX3" s="608"/>
      <c r="AY3" s="279"/>
      <c r="AZ3" s="608"/>
      <c r="BA3" s="279"/>
      <c r="BB3" s="608"/>
      <c r="BC3" s="279"/>
      <c r="BD3" s="608"/>
      <c r="BE3" s="279"/>
      <c r="BF3" s="608"/>
      <c r="BG3" s="279"/>
      <c r="BH3" s="608"/>
      <c r="BI3" s="279"/>
      <c r="BJ3" s="608"/>
      <c r="BK3" s="279"/>
      <c r="BL3" s="608"/>
      <c r="BM3" s="279"/>
      <c r="BN3" s="608"/>
      <c r="BO3" s="279"/>
      <c r="BP3" s="65"/>
      <c r="BQ3" s="65"/>
      <c r="BR3" s="608"/>
      <c r="BS3" s="279"/>
      <c r="BT3" s="607"/>
      <c r="BU3" s="607"/>
      <c r="BV3" s="607"/>
      <c r="BW3" s="607"/>
      <c r="BX3" s="607"/>
      <c r="BY3" s="279"/>
      <c r="BZ3" s="607"/>
      <c r="CA3" s="279"/>
      <c r="CB3" s="607"/>
      <c r="CC3" s="607"/>
      <c r="CD3" s="607"/>
      <c r="CE3" s="18"/>
      <c r="CF3" s="18"/>
      <c r="CG3" s="608"/>
      <c r="CH3" s="279"/>
      <c r="CI3" s="608"/>
      <c r="CJ3" s="279"/>
      <c r="CK3" s="608"/>
      <c r="CL3" s="279"/>
      <c r="CM3" s="608"/>
      <c r="CN3" s="279"/>
      <c r="CO3" s="608"/>
      <c r="CP3" s="279"/>
      <c r="CQ3" s="608"/>
      <c r="CR3" s="279"/>
      <c r="CS3" s="608"/>
      <c r="CT3" s="279"/>
      <c r="CU3" s="608"/>
      <c r="CV3" s="279"/>
      <c r="CW3" s="608"/>
      <c r="CX3" s="279"/>
      <c r="CY3" s="608"/>
      <c r="CZ3" s="279"/>
      <c r="DA3" s="608"/>
      <c r="DB3" s="279"/>
      <c r="DC3" s="608"/>
      <c r="DD3" s="279"/>
      <c r="DE3" s="608"/>
      <c r="DF3" s="279"/>
      <c r="DG3" s="608"/>
      <c r="DH3" s="279"/>
      <c r="DI3" s="608"/>
      <c r="DJ3" s="279"/>
      <c r="DK3" s="608"/>
      <c r="DL3" s="279"/>
      <c r="DM3" s="608"/>
      <c r="DN3" s="279"/>
      <c r="DO3" s="608"/>
      <c r="DP3" s="279"/>
      <c r="DQ3" s="608"/>
      <c r="DR3" s="279"/>
      <c r="DS3" s="608"/>
      <c r="DT3" s="279"/>
      <c r="DU3" s="65"/>
      <c r="DV3" s="65"/>
      <c r="DW3" s="608"/>
      <c r="DX3" s="279"/>
      <c r="DY3" s="607"/>
      <c r="DZ3" s="607"/>
      <c r="EA3" s="607"/>
      <c r="EB3" s="607"/>
      <c r="EC3" s="607"/>
      <c r="ED3" s="279"/>
      <c r="EE3" s="607"/>
      <c r="EF3" s="279"/>
      <c r="EG3" s="607"/>
      <c r="EH3" s="607"/>
      <c r="EI3" s="607"/>
      <c r="EJ3" s="18"/>
      <c r="EK3" s="18"/>
      <c r="EL3" s="608"/>
      <c r="EM3" s="279"/>
      <c r="EN3" s="608"/>
      <c r="EO3" s="279"/>
      <c r="EP3" s="608"/>
      <c r="EQ3" s="279"/>
      <c r="ER3" s="608"/>
      <c r="ES3" s="279"/>
      <c r="ET3" s="608"/>
      <c r="EU3" s="279"/>
      <c r="EV3" s="608"/>
      <c r="EW3" s="279"/>
      <c r="EX3" s="608"/>
      <c r="EY3" s="279"/>
      <c r="EZ3" s="608"/>
      <c r="FA3" s="279"/>
      <c r="FB3" s="608"/>
      <c r="FC3" s="279"/>
      <c r="FD3" s="608"/>
      <c r="FE3" s="279"/>
      <c r="FF3" s="608"/>
      <c r="FG3" s="279"/>
      <c r="FH3" s="608"/>
      <c r="FI3" s="279"/>
      <c r="FJ3" s="608"/>
      <c r="FK3" s="279"/>
      <c r="FL3" s="608"/>
      <c r="FM3" s="279"/>
      <c r="FN3" s="608"/>
      <c r="FO3" s="279"/>
      <c r="FP3" s="608"/>
      <c r="FQ3" s="279"/>
      <c r="FR3" s="608"/>
      <c r="FS3" s="279"/>
      <c r="FT3" s="608"/>
      <c r="FU3" s="279"/>
      <c r="FV3" s="608"/>
      <c r="FW3" s="279"/>
      <c r="FX3" s="608"/>
      <c r="FY3" s="279"/>
      <c r="FZ3" s="65"/>
      <c r="GA3" s="65"/>
      <c r="GB3" s="608"/>
      <c r="GC3" s="279"/>
      <c r="GD3" s="607"/>
      <c r="GE3" s="607"/>
      <c r="GF3" s="607"/>
      <c r="GG3" s="607"/>
      <c r="GH3" s="607"/>
      <c r="GI3" s="279"/>
      <c r="GJ3" s="607"/>
      <c r="GK3" s="279"/>
      <c r="GL3" s="607"/>
      <c r="GM3" s="607"/>
      <c r="GN3" s="607"/>
      <c r="GO3" s="18"/>
      <c r="GP3" s="18"/>
      <c r="GQ3" s="608"/>
      <c r="GR3" s="279"/>
      <c r="GS3" s="608"/>
      <c r="GT3" s="279"/>
      <c r="GU3" s="608"/>
      <c r="GV3" s="279"/>
      <c r="GW3" s="608"/>
      <c r="GX3" s="279"/>
      <c r="GY3" s="608"/>
      <c r="GZ3" s="279"/>
    </row>
    <row r="4" spans="1:208" s="55" customFormat="1" ht="15" customHeight="1">
      <c r="A4" s="26"/>
      <c r="B4" s="607"/>
      <c r="C4" s="607"/>
      <c r="D4" s="724"/>
      <c r="E4" s="611"/>
      <c r="F4" s="611"/>
      <c r="G4" s="611"/>
      <c r="H4" s="611"/>
      <c r="I4" s="611"/>
      <c r="J4" s="611"/>
      <c r="K4" s="611"/>
      <c r="L4" s="611"/>
      <c r="M4" s="611"/>
      <c r="N4" s="611"/>
      <c r="O4" s="611"/>
      <c r="P4" s="611"/>
      <c r="Q4" s="611"/>
      <c r="R4" s="611"/>
      <c r="S4" s="611"/>
      <c r="T4" s="611"/>
      <c r="U4" s="611"/>
      <c r="V4" s="611"/>
      <c r="W4" s="611"/>
      <c r="AA4" s="27"/>
      <c r="AB4" s="27"/>
      <c r="AC4" s="27"/>
      <c r="AD4" s="27"/>
      <c r="AE4" s="27"/>
      <c r="AF4" s="27"/>
      <c r="AG4" s="27"/>
      <c r="AH4" s="27"/>
    </row>
    <row r="5" spans="1:208" s="558" customFormat="1" ht="15" customHeight="1" thickBot="1">
      <c r="A5" s="556" t="s">
        <v>872</v>
      </c>
      <c r="B5" s="557"/>
      <c r="C5" s="557"/>
      <c r="D5" s="573"/>
      <c r="E5" s="725"/>
      <c r="F5" s="725"/>
      <c r="G5" s="725"/>
      <c r="H5" s="725"/>
      <c r="I5" s="725"/>
      <c r="J5" s="725"/>
      <c r="K5" s="725"/>
      <c r="L5" s="725"/>
      <c r="M5" s="557"/>
      <c r="N5" s="557"/>
      <c r="O5" s="557"/>
      <c r="P5" s="557"/>
      <c r="Q5" s="557"/>
      <c r="R5" s="587"/>
      <c r="S5" s="587"/>
      <c r="T5" s="587"/>
      <c r="U5" s="587"/>
      <c r="V5" s="587"/>
      <c r="X5" s="134"/>
      <c r="AB5" s="134"/>
      <c r="AD5" s="472"/>
      <c r="AG5" s="726"/>
      <c r="AH5" s="557"/>
      <c r="AI5" s="557"/>
      <c r="AJ5" s="557"/>
      <c r="AK5" s="727"/>
      <c r="AL5" s="557"/>
      <c r="AM5" s="557"/>
      <c r="AN5" s="557"/>
      <c r="AO5" s="557"/>
    </row>
    <row r="6" spans="1:208" s="558" customFormat="1" ht="15" customHeight="1" thickTop="1">
      <c r="A6" s="557"/>
      <c r="B6" s="31"/>
      <c r="C6" s="31" t="s">
        <v>59</v>
      </c>
      <c r="D6" s="573"/>
    </row>
    <row r="7" spans="1:208" s="729" customFormat="1" ht="15" customHeight="1">
      <c r="A7" s="565"/>
      <c r="B7" s="566" t="s">
        <v>301</v>
      </c>
      <c r="C7" s="566" t="s">
        <v>302</v>
      </c>
      <c r="D7" s="728"/>
    </row>
    <row r="8" spans="1:208" s="475" customFormat="1" ht="10.199999999999999" customHeight="1">
      <c r="A8" s="568"/>
      <c r="B8" s="569"/>
      <c r="C8" s="569"/>
      <c r="D8" s="730"/>
      <c r="E8" s="731"/>
      <c r="F8" s="731"/>
      <c r="G8" s="731"/>
      <c r="H8" s="731"/>
      <c r="I8" s="731"/>
      <c r="J8" s="731"/>
      <c r="K8" s="731"/>
      <c r="L8" s="731"/>
      <c r="M8" s="731"/>
      <c r="N8" s="731"/>
      <c r="O8" s="731"/>
      <c r="P8" s="731"/>
      <c r="Q8" s="731"/>
      <c r="R8" s="731"/>
      <c r="S8" s="731"/>
      <c r="T8" s="731"/>
      <c r="U8" s="731"/>
      <c r="V8" s="731"/>
      <c r="W8" s="731"/>
      <c r="X8" s="731"/>
      <c r="Y8" s="731"/>
      <c r="Z8" s="731"/>
      <c r="AA8" s="731"/>
      <c r="AB8" s="731"/>
      <c r="AC8" s="731"/>
      <c r="AD8" s="731"/>
    </row>
    <row r="9" spans="1:208" s="488" customFormat="1" ht="5.0999999999999996" customHeight="1">
      <c r="A9" s="479"/>
      <c r="B9" s="571"/>
      <c r="C9" s="571"/>
    </row>
    <row r="10" spans="1:208" s="572" customFormat="1" ht="15" customHeight="1">
      <c r="A10" s="485" t="s">
        <v>873</v>
      </c>
      <c r="B10" s="704">
        <v>-8379</v>
      </c>
      <c r="C10" s="708">
        <v>-8937</v>
      </c>
    </row>
    <row r="11" spans="1:208" s="572" customFormat="1" ht="15" customHeight="1">
      <c r="A11" s="485" t="s">
        <v>874</v>
      </c>
      <c r="B11" s="704">
        <v>737</v>
      </c>
      <c r="C11" s="708">
        <v>795</v>
      </c>
    </row>
    <row r="12" spans="1:208" ht="5.0999999999999996" customHeight="1">
      <c r="A12" s="485"/>
      <c r="B12" s="704"/>
      <c r="C12" s="705"/>
    </row>
    <row r="13" spans="1:208" s="475" customFormat="1" ht="15" customHeight="1" thickBot="1">
      <c r="A13" s="578" t="s">
        <v>426</v>
      </c>
      <c r="B13" s="623">
        <v>-7642</v>
      </c>
      <c r="C13" s="623">
        <v>-8142</v>
      </c>
      <c r="D13" s="732"/>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7"/>
      <c r="BP13" s="707"/>
      <c r="BQ13" s="707"/>
      <c r="BR13" s="707"/>
    </row>
    <row r="14" spans="1:208" s="585" customFormat="1" ht="12.75" customHeight="1" thickTop="1">
      <c r="A14" s="579" t="s">
        <v>875</v>
      </c>
      <c r="B14" s="733"/>
      <c r="C14" s="733"/>
    </row>
    <row r="15" spans="1:208" s="585" customFormat="1" ht="11.4">
      <c r="A15" s="215"/>
      <c r="B15" s="734"/>
      <c r="C15" s="734"/>
    </row>
    <row r="16" spans="1:208" s="585" customFormat="1" ht="11.4">
      <c r="A16" s="582"/>
      <c r="B16" s="734"/>
      <c r="C16" s="734"/>
    </row>
    <row r="17" spans="1:3" s="585" customFormat="1" ht="11.4">
      <c r="A17" s="586"/>
      <c r="B17" s="734"/>
      <c r="C17" s="734"/>
    </row>
    <row r="18" spans="1:3" s="585" customFormat="1" ht="10.199999999999999">
      <c r="A18" s="579"/>
    </row>
    <row r="19" spans="1:3" s="585" customFormat="1" ht="10.199999999999999">
      <c r="A19" s="579"/>
    </row>
    <row r="20" spans="1:3" s="585" customFormat="1" ht="10.199999999999999">
      <c r="A20" s="579"/>
      <c r="B20" s="585" t="s">
        <v>669</v>
      </c>
      <c r="C20" s="585" t="s">
        <v>669</v>
      </c>
    </row>
    <row r="21" spans="1:3" s="585" customFormat="1" ht="10.199999999999999">
      <c r="A21" s="579"/>
    </row>
    <row r="22" spans="1:3" s="585" customFormat="1" ht="10.199999999999999">
      <c r="A22" s="579"/>
    </row>
    <row r="23" spans="1:3" s="585" customFormat="1" ht="10.199999999999999">
      <c r="A23" s="579"/>
    </row>
    <row r="24" spans="1:3" s="585" customFormat="1" ht="10.199999999999999">
      <c r="A24" s="579"/>
    </row>
    <row r="25" spans="1:3" s="585" customFormat="1" ht="10.199999999999999">
      <c r="A25" s="579"/>
    </row>
    <row r="26" spans="1:3" s="585" customFormat="1" ht="10.199999999999999">
      <c r="A26" s="579"/>
    </row>
    <row r="27" spans="1:3" s="585" customFormat="1" ht="10.199999999999999">
      <c r="A27" s="579"/>
    </row>
    <row r="28" spans="1:3" s="585" customFormat="1" ht="10.199999999999999">
      <c r="A28" s="579"/>
    </row>
    <row r="29" spans="1:3" s="585" customFormat="1" ht="10.199999999999999">
      <c r="A29" s="579"/>
    </row>
    <row r="30" spans="1:3" s="585" customFormat="1" ht="10.199999999999999">
      <c r="A30" s="579"/>
    </row>
    <row r="31" spans="1:3" s="585" customFormat="1" ht="10.199999999999999">
      <c r="A31" s="579"/>
    </row>
    <row r="32" spans="1:3" s="585" customFormat="1" ht="10.199999999999999">
      <c r="A32" s="579"/>
    </row>
    <row r="33" spans="1:1" s="585" customFormat="1" ht="10.199999999999999">
      <c r="A33" s="579"/>
    </row>
    <row r="34" spans="1:1" s="585" customFormat="1" ht="10.199999999999999">
      <c r="A34" s="579"/>
    </row>
    <row r="35" spans="1:1" s="585" customFormat="1" ht="10.199999999999999">
      <c r="A35" s="579"/>
    </row>
    <row r="36" spans="1:1" s="585" customFormat="1" ht="10.199999999999999">
      <c r="A36" s="579"/>
    </row>
    <row r="37" spans="1:1" s="585" customFormat="1" ht="10.199999999999999">
      <c r="A37" s="579"/>
    </row>
    <row r="38" spans="1:1" s="585" customFormat="1" ht="10.199999999999999">
      <c r="A38" s="579"/>
    </row>
    <row r="39" spans="1:1" s="585" customFormat="1" ht="10.199999999999999">
      <c r="A39" s="579"/>
    </row>
    <row r="40" spans="1:1" s="585" customFormat="1" ht="10.199999999999999">
      <c r="A40" s="579"/>
    </row>
    <row r="41" spans="1:1" s="585" customFormat="1" ht="10.199999999999999">
      <c r="A41" s="579"/>
    </row>
    <row r="42" spans="1:1" s="585" customFormat="1" ht="10.199999999999999">
      <c r="A42" s="579"/>
    </row>
    <row r="43" spans="1:1" s="585" customFormat="1" ht="10.199999999999999">
      <c r="A43" s="579"/>
    </row>
    <row r="44" spans="1:1" s="585" customFormat="1" ht="10.199999999999999">
      <c r="A44" s="579"/>
    </row>
    <row r="45" spans="1:1" s="585" customFormat="1" ht="10.199999999999999">
      <c r="A45" s="579"/>
    </row>
    <row r="46" spans="1:1" s="585" customFormat="1" ht="10.199999999999999">
      <c r="A46" s="579"/>
    </row>
    <row r="47" spans="1:1" s="585" customFormat="1" ht="10.199999999999999">
      <c r="A47" s="579"/>
    </row>
    <row r="48" spans="1:1" s="585" customFormat="1" ht="10.199999999999999">
      <c r="A48" s="579"/>
    </row>
    <row r="49" spans="1:1" s="585" customFormat="1" ht="10.199999999999999">
      <c r="A49" s="579"/>
    </row>
    <row r="50" spans="1:1" s="585" customFormat="1" ht="10.199999999999999">
      <c r="A50" s="579"/>
    </row>
    <row r="51" spans="1:1" s="585" customFormat="1" ht="10.199999999999999">
      <c r="A51" s="579"/>
    </row>
    <row r="52" spans="1:1" s="585" customFormat="1" ht="10.199999999999999">
      <c r="A52" s="579"/>
    </row>
    <row r="53" spans="1:1" s="585" customFormat="1" ht="10.199999999999999">
      <c r="A53" s="579"/>
    </row>
    <row r="54" spans="1:1" s="585" customFormat="1" ht="10.199999999999999">
      <c r="A54" s="579"/>
    </row>
    <row r="55" spans="1:1" s="585" customFormat="1" ht="10.199999999999999">
      <c r="A55" s="579"/>
    </row>
    <row r="56" spans="1:1" s="585" customFormat="1" ht="10.199999999999999">
      <c r="A56" s="579"/>
    </row>
    <row r="57" spans="1:1" s="585" customFormat="1" ht="10.199999999999999">
      <c r="A57" s="579"/>
    </row>
    <row r="58" spans="1:1" s="585" customFormat="1" ht="10.199999999999999">
      <c r="A58" s="579"/>
    </row>
    <row r="59" spans="1:1" s="585" customFormat="1" ht="10.199999999999999">
      <c r="A59" s="579"/>
    </row>
    <row r="60" spans="1:1" s="585" customFormat="1" ht="10.199999999999999">
      <c r="A60" s="579"/>
    </row>
    <row r="61" spans="1:1" s="585" customFormat="1" ht="10.199999999999999">
      <c r="A61" s="579"/>
    </row>
  </sheetData>
  <hyperlinks>
    <hyperlink ref="C6" location="Index!A1" display="Index" xr:uid="{88CE6736-1C70-4E0D-A8BC-0E93464811BF}"/>
  </hyperlinks>
  <printOptions horizontalCentered="1" gridLinesSet="0"/>
  <pageMargins left="0" right="0" top="0.39370078740157483" bottom="0" header="0" footer="0"/>
  <pageSetup paperSize="9" orientation="landscape" r:id="rId1"/>
  <headerFooter alignWithMargins="0">
    <oddHeader>&amp;R&amp;P/&amp;N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F368F-5AA4-45E7-A183-3A57CE5D1C18}">
  <sheetPr>
    <tabColor rgb="FFFF0000"/>
  </sheetPr>
  <dimension ref="A1:FJ115"/>
  <sheetViews>
    <sheetView showGridLines="0" zoomScaleNormal="100" zoomScaleSheetLayoutView="100" workbookViewId="0">
      <pane xSplit="1" topLeftCell="B1" activePane="topRight" state="frozen"/>
      <selection activeCell="C6" sqref="C6"/>
      <selection pane="topRight" activeCell="C14" sqref="C14"/>
    </sheetView>
  </sheetViews>
  <sheetFormatPr defaultColWidth="9.44140625" defaultRowHeight="15" customHeight="1"/>
  <cols>
    <col min="1" max="1" width="76.33203125" style="113" customWidth="1"/>
    <col min="2" max="3" width="9.44140625" style="113"/>
    <col min="4" max="16384" width="9.44140625" style="105"/>
  </cols>
  <sheetData>
    <row r="1" spans="1:166" s="25" customFormat="1" ht="15" customHeight="1">
      <c r="A1" s="18"/>
      <c r="B1" s="19"/>
      <c r="C1" s="19"/>
      <c r="D1" s="20"/>
      <c r="E1" s="21"/>
      <c r="F1" s="20"/>
      <c r="G1" s="21"/>
      <c r="H1" s="20"/>
      <c r="I1" s="21"/>
      <c r="J1" s="20"/>
      <c r="K1" s="21"/>
      <c r="L1" s="20"/>
      <c r="M1" s="21"/>
      <c r="N1" s="20"/>
      <c r="O1" s="21"/>
      <c r="P1" s="20"/>
      <c r="Q1" s="21"/>
      <c r="R1" s="20"/>
      <c r="S1" s="21"/>
      <c r="T1" s="20"/>
      <c r="U1" s="21"/>
      <c r="V1" s="20"/>
      <c r="W1" s="21"/>
      <c r="X1" s="20"/>
      <c r="Y1" s="21"/>
      <c r="Z1" s="22"/>
      <c r="AA1" s="22"/>
      <c r="AB1" s="20"/>
      <c r="AC1" s="21"/>
      <c r="AD1" s="23"/>
      <c r="AE1" s="23"/>
      <c r="AF1" s="23"/>
      <c r="AG1" s="23"/>
      <c r="AH1" s="23"/>
      <c r="AI1" s="21"/>
      <c r="AJ1" s="23"/>
      <c r="AK1" s="21"/>
      <c r="AL1" s="23"/>
      <c r="AM1" s="23"/>
      <c r="AN1" s="23"/>
      <c r="AO1" s="24"/>
      <c r="AP1" s="24"/>
      <c r="AQ1" s="20"/>
      <c r="AR1" s="21"/>
      <c r="AS1" s="20"/>
      <c r="AT1" s="21"/>
      <c r="AU1" s="20"/>
      <c r="AV1" s="21"/>
      <c r="AW1" s="20"/>
      <c r="AX1" s="21"/>
      <c r="AY1" s="20"/>
      <c r="AZ1" s="21"/>
      <c r="BA1" s="20"/>
      <c r="BB1" s="21"/>
      <c r="BC1" s="20"/>
      <c r="BD1" s="21"/>
      <c r="BE1" s="20"/>
      <c r="BF1" s="21"/>
      <c r="BG1" s="20"/>
      <c r="BH1" s="21"/>
      <c r="BI1" s="20"/>
      <c r="BJ1" s="21"/>
      <c r="BK1" s="20"/>
      <c r="BL1" s="21"/>
      <c r="BM1" s="20"/>
      <c r="BN1" s="21"/>
      <c r="BO1" s="20"/>
      <c r="BP1" s="21"/>
      <c r="BQ1" s="20"/>
      <c r="BR1" s="21"/>
      <c r="BS1" s="20"/>
      <c r="BT1" s="21"/>
      <c r="BU1" s="20"/>
      <c r="BV1" s="21"/>
      <c r="BW1" s="20"/>
      <c r="BX1" s="21"/>
      <c r="BY1" s="20"/>
      <c r="BZ1" s="21"/>
      <c r="CA1" s="20"/>
      <c r="CB1" s="21"/>
      <c r="CC1" s="20"/>
      <c r="CD1" s="21"/>
      <c r="CE1" s="22"/>
      <c r="CF1" s="22"/>
      <c r="CG1" s="20"/>
      <c r="CH1" s="21"/>
      <c r="CI1" s="23"/>
      <c r="CJ1" s="23"/>
      <c r="CK1" s="23"/>
      <c r="CL1" s="23"/>
      <c r="CM1" s="23"/>
      <c r="CN1" s="21"/>
      <c r="CO1" s="23"/>
      <c r="CP1" s="21"/>
      <c r="CQ1" s="23"/>
      <c r="CR1" s="23"/>
      <c r="CS1" s="23"/>
      <c r="CT1" s="24"/>
      <c r="CU1" s="24"/>
      <c r="CV1" s="20"/>
      <c r="CW1" s="21"/>
      <c r="CX1" s="20"/>
      <c r="CY1" s="21"/>
      <c r="CZ1" s="20"/>
      <c r="DA1" s="21"/>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0"/>
      <c r="EC1" s="21"/>
      <c r="ED1" s="20"/>
      <c r="EE1" s="21"/>
      <c r="EF1" s="20"/>
      <c r="EG1" s="21"/>
      <c r="EH1" s="20"/>
      <c r="EI1" s="21"/>
      <c r="EJ1" s="22"/>
      <c r="EK1" s="22"/>
      <c r="EL1" s="20"/>
      <c r="EM1" s="21"/>
      <c r="EN1" s="23"/>
      <c r="EO1" s="23"/>
      <c r="EP1" s="23"/>
      <c r="EQ1" s="23"/>
      <c r="ER1" s="23"/>
      <c r="ES1" s="21"/>
      <c r="ET1" s="23"/>
      <c r="EU1" s="21"/>
      <c r="EV1" s="23"/>
      <c r="EW1" s="23"/>
      <c r="EX1" s="23"/>
      <c r="EY1" s="24"/>
      <c r="EZ1" s="24"/>
      <c r="FA1" s="20"/>
      <c r="FB1" s="21"/>
      <c r="FC1" s="20"/>
      <c r="FD1" s="21"/>
      <c r="FE1" s="20"/>
      <c r="FF1" s="21"/>
      <c r="FG1" s="20"/>
      <c r="FH1" s="21"/>
      <c r="FI1" s="20"/>
      <c r="FJ1" s="21"/>
    </row>
    <row r="2" spans="1:166" s="25" customFormat="1" ht="15" customHeight="1">
      <c r="A2" s="18"/>
      <c r="B2" s="19"/>
      <c r="C2" s="19"/>
      <c r="D2" s="20"/>
      <c r="E2" s="21"/>
      <c r="F2" s="20"/>
      <c r="G2" s="21"/>
      <c r="H2" s="20"/>
      <c r="I2" s="21"/>
      <c r="J2" s="20"/>
      <c r="K2" s="21"/>
      <c r="L2" s="20"/>
      <c r="M2" s="21"/>
      <c r="N2" s="20"/>
      <c r="O2" s="21"/>
      <c r="P2" s="20"/>
      <c r="Q2" s="21"/>
      <c r="R2" s="20"/>
      <c r="S2" s="21"/>
      <c r="T2" s="20"/>
      <c r="U2" s="21"/>
      <c r="V2" s="20"/>
      <c r="W2" s="21"/>
      <c r="X2" s="20"/>
      <c r="Y2" s="21"/>
      <c r="Z2" s="22"/>
      <c r="AA2" s="22"/>
      <c r="AB2" s="20"/>
      <c r="AC2" s="21"/>
      <c r="AD2" s="23"/>
      <c r="AE2" s="23"/>
      <c r="AF2" s="23"/>
      <c r="AG2" s="23"/>
      <c r="AH2" s="23"/>
      <c r="AI2" s="21"/>
      <c r="AJ2" s="23"/>
      <c r="AK2" s="21"/>
      <c r="AL2" s="23"/>
      <c r="AM2" s="23"/>
      <c r="AN2" s="23"/>
      <c r="AO2" s="24"/>
      <c r="AP2" s="24"/>
      <c r="AQ2" s="20"/>
      <c r="AR2" s="21"/>
      <c r="AS2" s="20"/>
      <c r="AT2" s="21"/>
      <c r="AU2" s="20"/>
      <c r="AV2" s="21"/>
      <c r="AW2" s="20"/>
      <c r="AX2" s="21"/>
      <c r="AY2" s="20"/>
      <c r="AZ2" s="21"/>
      <c r="BA2" s="20"/>
      <c r="BB2" s="21"/>
      <c r="BC2" s="20"/>
      <c r="BD2" s="21"/>
      <c r="BE2" s="20"/>
      <c r="BF2" s="21"/>
      <c r="BG2" s="20"/>
      <c r="BH2" s="21"/>
      <c r="BI2" s="20"/>
      <c r="BJ2" s="21"/>
      <c r="BK2" s="20"/>
      <c r="BL2" s="21"/>
      <c r="BM2" s="20"/>
      <c r="BN2" s="21"/>
      <c r="BO2" s="20"/>
      <c r="BP2" s="21"/>
      <c r="BQ2" s="20"/>
      <c r="BR2" s="21"/>
      <c r="BS2" s="20"/>
      <c r="BT2" s="21"/>
      <c r="BU2" s="20"/>
      <c r="BV2" s="21"/>
      <c r="BW2" s="20"/>
      <c r="BX2" s="21"/>
      <c r="BY2" s="20"/>
      <c r="BZ2" s="21"/>
      <c r="CA2" s="20"/>
      <c r="CB2" s="21"/>
      <c r="CC2" s="20"/>
      <c r="CD2" s="21"/>
      <c r="CE2" s="22"/>
      <c r="CF2" s="22"/>
      <c r="CG2" s="20"/>
      <c r="CH2" s="21"/>
      <c r="CI2" s="23"/>
      <c r="CJ2" s="23"/>
      <c r="CK2" s="23"/>
      <c r="CL2" s="23"/>
      <c r="CM2" s="23"/>
      <c r="CN2" s="21"/>
      <c r="CO2" s="23"/>
      <c r="CP2" s="21"/>
      <c r="CQ2" s="23"/>
      <c r="CR2" s="23"/>
      <c r="CS2" s="23"/>
      <c r="CT2" s="24"/>
      <c r="CU2" s="24"/>
      <c r="CV2" s="20"/>
      <c r="CW2" s="21"/>
      <c r="CX2" s="20"/>
      <c r="CY2" s="21"/>
      <c r="CZ2" s="20"/>
      <c r="DA2" s="21"/>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0"/>
      <c r="EC2" s="21"/>
      <c r="ED2" s="20"/>
      <c r="EE2" s="21"/>
      <c r="EF2" s="20"/>
      <c r="EG2" s="21"/>
      <c r="EH2" s="20"/>
      <c r="EI2" s="21"/>
      <c r="EJ2" s="22"/>
      <c r="EK2" s="22"/>
      <c r="EL2" s="20"/>
      <c r="EM2" s="21"/>
      <c r="EN2" s="23"/>
      <c r="EO2" s="23"/>
      <c r="EP2" s="23"/>
      <c r="EQ2" s="23"/>
      <c r="ER2" s="23"/>
      <c r="ES2" s="21"/>
      <c r="ET2" s="23"/>
      <c r="EU2" s="21"/>
      <c r="EV2" s="23"/>
      <c r="EW2" s="23"/>
      <c r="EX2" s="23"/>
      <c r="EY2" s="24"/>
      <c r="EZ2" s="24"/>
      <c r="FA2" s="20"/>
      <c r="FB2" s="21"/>
      <c r="FC2" s="20"/>
      <c r="FD2" s="21"/>
      <c r="FE2" s="20"/>
      <c r="FF2" s="21"/>
      <c r="FG2" s="20"/>
      <c r="FH2" s="21"/>
      <c r="FI2" s="20"/>
      <c r="FJ2" s="21"/>
    </row>
    <row r="3" spans="1:166" s="25" customFormat="1" ht="15" customHeight="1">
      <c r="A3" s="18"/>
      <c r="B3" s="19"/>
      <c r="C3" s="19"/>
      <c r="D3" s="20"/>
      <c r="E3" s="21"/>
      <c r="F3" s="20"/>
      <c r="G3" s="21"/>
      <c r="H3" s="20"/>
      <c r="I3" s="21"/>
      <c r="J3" s="20"/>
      <c r="K3" s="21"/>
      <c r="L3" s="20"/>
      <c r="M3" s="21"/>
      <c r="N3" s="20"/>
      <c r="O3" s="21"/>
      <c r="P3" s="20"/>
      <c r="Q3" s="21"/>
      <c r="R3" s="20"/>
      <c r="S3" s="21"/>
      <c r="T3" s="20"/>
      <c r="U3" s="21"/>
      <c r="V3" s="20"/>
      <c r="W3" s="21"/>
      <c r="X3" s="20"/>
      <c r="Y3" s="21"/>
      <c r="Z3" s="22"/>
      <c r="AA3" s="22"/>
      <c r="AB3" s="20"/>
      <c r="AC3" s="21"/>
      <c r="AD3" s="23"/>
      <c r="AE3" s="23"/>
      <c r="AF3" s="23"/>
      <c r="AG3" s="23"/>
      <c r="AH3" s="23"/>
      <c r="AI3" s="21"/>
      <c r="AJ3" s="23"/>
      <c r="AK3" s="21"/>
      <c r="AL3" s="23"/>
      <c r="AM3" s="23"/>
      <c r="AN3" s="23"/>
      <c r="AO3" s="24"/>
      <c r="AP3" s="24"/>
      <c r="AQ3" s="20"/>
      <c r="AR3" s="21"/>
      <c r="AS3" s="20"/>
      <c r="AT3" s="21"/>
      <c r="AU3" s="20"/>
      <c r="AV3" s="21"/>
      <c r="AW3" s="20"/>
      <c r="AX3" s="21"/>
      <c r="AY3" s="20"/>
      <c r="AZ3" s="21"/>
      <c r="BA3" s="20"/>
      <c r="BB3" s="21"/>
      <c r="BC3" s="20"/>
      <c r="BD3" s="21"/>
      <c r="BE3" s="20"/>
      <c r="BF3" s="21"/>
      <c r="BG3" s="20"/>
      <c r="BH3" s="21"/>
      <c r="BI3" s="20"/>
      <c r="BJ3" s="21"/>
      <c r="BK3" s="20"/>
      <c r="BL3" s="21"/>
      <c r="BM3" s="20"/>
      <c r="BN3" s="21"/>
      <c r="BO3" s="20"/>
      <c r="BP3" s="21"/>
      <c r="BQ3" s="20"/>
      <c r="BR3" s="21"/>
      <c r="BS3" s="20"/>
      <c r="BT3" s="21"/>
      <c r="BU3" s="20"/>
      <c r="BV3" s="21"/>
      <c r="BW3" s="20"/>
      <c r="BX3" s="21"/>
      <c r="BY3" s="20"/>
      <c r="BZ3" s="21"/>
      <c r="CA3" s="20"/>
      <c r="CB3" s="21"/>
      <c r="CC3" s="20"/>
      <c r="CD3" s="21"/>
      <c r="CE3" s="22"/>
      <c r="CF3" s="22"/>
      <c r="CG3" s="20"/>
      <c r="CH3" s="21"/>
      <c r="CI3" s="23"/>
      <c r="CJ3" s="23"/>
      <c r="CK3" s="23"/>
      <c r="CL3" s="23"/>
      <c r="CM3" s="23"/>
      <c r="CN3" s="21"/>
      <c r="CO3" s="23"/>
      <c r="CP3" s="21"/>
      <c r="CQ3" s="23"/>
      <c r="CR3" s="23"/>
      <c r="CS3" s="23"/>
      <c r="CT3" s="24"/>
      <c r="CU3" s="24"/>
      <c r="CV3" s="20"/>
      <c r="CW3" s="21"/>
      <c r="CX3" s="20"/>
      <c r="CY3" s="21"/>
      <c r="CZ3" s="20"/>
      <c r="DA3" s="21"/>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0"/>
      <c r="EC3" s="21"/>
      <c r="ED3" s="20"/>
      <c r="EE3" s="21"/>
      <c r="EF3" s="20"/>
      <c r="EG3" s="21"/>
      <c r="EH3" s="20"/>
      <c r="EI3" s="21"/>
      <c r="EJ3" s="22"/>
      <c r="EK3" s="22"/>
      <c r="EL3" s="20"/>
      <c r="EM3" s="21"/>
      <c r="EN3" s="23"/>
      <c r="EO3" s="23"/>
      <c r="EP3" s="23"/>
      <c r="EQ3" s="23"/>
      <c r="ER3" s="23"/>
      <c r="ES3" s="21"/>
      <c r="ET3" s="23"/>
      <c r="EU3" s="21"/>
      <c r="EV3" s="23"/>
      <c r="EW3" s="23"/>
      <c r="EX3" s="23"/>
      <c r="EY3" s="24"/>
      <c r="EZ3" s="24"/>
      <c r="FA3" s="20"/>
      <c r="FB3" s="21"/>
      <c r="FC3" s="20"/>
      <c r="FD3" s="21"/>
      <c r="FE3" s="20"/>
      <c r="FF3" s="21"/>
      <c r="FG3" s="20"/>
      <c r="FH3" s="21"/>
      <c r="FI3" s="20"/>
      <c r="FJ3" s="21"/>
    </row>
    <row r="4" spans="1:166" s="25" customFormat="1" ht="15" customHeight="1">
      <c r="A4" s="26"/>
      <c r="B4" s="27"/>
      <c r="C4" s="27"/>
    </row>
    <row r="5" spans="1:166" s="79" customFormat="1" ht="15" customHeight="1" thickBot="1">
      <c r="A5" s="28" t="s">
        <v>180</v>
      </c>
      <c r="B5" s="91"/>
      <c r="C5" s="91"/>
      <c r="D5" s="92"/>
      <c r="E5" s="92"/>
      <c r="F5" s="92"/>
      <c r="G5" s="92"/>
      <c r="H5" s="92"/>
      <c r="I5" s="92"/>
      <c r="J5" s="92"/>
      <c r="K5" s="92"/>
      <c r="L5" s="92"/>
      <c r="M5" s="92"/>
      <c r="N5" s="92"/>
      <c r="O5" s="92"/>
      <c r="P5" s="92"/>
      <c r="Q5" s="93"/>
      <c r="R5" s="93"/>
      <c r="S5" s="93"/>
      <c r="T5" s="93"/>
      <c r="U5" s="93"/>
      <c r="W5" s="94"/>
      <c r="AA5" s="94"/>
      <c r="AC5" s="95"/>
      <c r="AF5" s="96"/>
      <c r="AG5" s="92"/>
      <c r="AH5" s="92"/>
      <c r="AI5" s="92"/>
      <c r="AJ5" s="97"/>
      <c r="AK5" s="92"/>
      <c r="AL5" s="92"/>
      <c r="AM5" s="92"/>
      <c r="AN5" s="92"/>
    </row>
    <row r="6" spans="1:166" s="79" customFormat="1" ht="15" customHeight="1" thickTop="1">
      <c r="A6" s="98"/>
      <c r="B6" s="31"/>
      <c r="C6" s="31" t="s">
        <v>59</v>
      </c>
      <c r="D6" s="99"/>
      <c r="E6" s="99"/>
      <c r="F6" s="99"/>
      <c r="G6" s="99"/>
      <c r="H6" s="99"/>
      <c r="I6" s="99"/>
      <c r="J6" s="99"/>
      <c r="K6" s="99"/>
      <c r="L6" s="99"/>
      <c r="M6" s="99"/>
      <c r="N6" s="99"/>
      <c r="O6" s="99"/>
      <c r="P6" s="99"/>
      <c r="Q6" s="99"/>
      <c r="R6" s="99"/>
      <c r="S6" s="99"/>
      <c r="T6" s="99"/>
      <c r="U6" s="99"/>
    </row>
    <row r="7" spans="1:166" s="36" customFormat="1" ht="15" customHeight="1">
      <c r="A7" s="34"/>
      <c r="B7" s="35" t="s">
        <v>60</v>
      </c>
      <c r="C7" s="35" t="s">
        <v>61</v>
      </c>
    </row>
    <row r="8" spans="1:166" s="25" customFormat="1" ht="12" customHeight="1">
      <c r="A8" s="100"/>
      <c r="B8" s="100"/>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row>
    <row r="9" spans="1:166" s="41" customFormat="1" ht="5.0999999999999996" customHeight="1">
      <c r="A9" s="39"/>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row>
    <row r="10" spans="1:166" ht="15" customHeight="1">
      <c r="A10" s="102" t="s">
        <v>181</v>
      </c>
      <c r="B10" s="103">
        <v>73924</v>
      </c>
      <c r="C10" s="104">
        <v>75753</v>
      </c>
    </row>
    <row r="11" spans="1:166" ht="15" customHeight="1">
      <c r="A11" s="102" t="s">
        <v>182</v>
      </c>
      <c r="B11" s="103">
        <v>6826</v>
      </c>
      <c r="C11" s="104">
        <v>6721</v>
      </c>
    </row>
    <row r="12" spans="1:166" ht="15" customHeight="1">
      <c r="A12" s="102" t="s">
        <v>183</v>
      </c>
      <c r="B12" s="103">
        <v>1223</v>
      </c>
      <c r="C12" s="104">
        <v>1733</v>
      </c>
    </row>
    <row r="13" spans="1:166" ht="15" customHeight="1">
      <c r="A13" s="102" t="s">
        <v>184</v>
      </c>
      <c r="B13" s="103">
        <v>696</v>
      </c>
      <c r="C13" s="104">
        <v>679</v>
      </c>
    </row>
    <row r="14" spans="1:166" ht="15" customHeight="1">
      <c r="A14" s="102" t="s">
        <v>185</v>
      </c>
      <c r="B14" s="103">
        <v>129</v>
      </c>
      <c r="C14" s="104">
        <v>263</v>
      </c>
    </row>
    <row r="15" spans="1:166" ht="15" customHeight="1">
      <c r="A15" s="102" t="s">
        <v>186</v>
      </c>
      <c r="B15" s="103">
        <v>227</v>
      </c>
      <c r="C15" s="104">
        <v>228</v>
      </c>
    </row>
    <row r="16" spans="1:166" ht="15" customHeight="1">
      <c r="A16" s="102" t="s">
        <v>166</v>
      </c>
      <c r="B16" s="103">
        <v>6294</v>
      </c>
      <c r="C16" s="104">
        <v>6570</v>
      </c>
    </row>
    <row r="17" spans="1:69" ht="5.0999999999999996" customHeight="1">
      <c r="A17" s="102"/>
      <c r="B17" s="106"/>
      <c r="C17" s="107"/>
    </row>
    <row r="18" spans="1:69" s="111" customFormat="1" ht="15" customHeight="1">
      <c r="A18" s="108" t="s">
        <v>187</v>
      </c>
      <c r="B18" s="109">
        <f>SUM(B10:B16)</f>
        <v>89319</v>
      </c>
      <c r="C18" s="110">
        <v>91947</v>
      </c>
    </row>
    <row r="19" spans="1:69" ht="5.0999999999999996" customHeight="1">
      <c r="A19" s="102"/>
      <c r="B19" s="103"/>
      <c r="C19" s="104"/>
    </row>
    <row r="20" spans="1:69" ht="15" customHeight="1">
      <c r="A20" s="102" t="s">
        <v>188</v>
      </c>
      <c r="B20" s="103">
        <v>19581</v>
      </c>
      <c r="C20" s="104">
        <v>21283</v>
      </c>
    </row>
    <row r="21" spans="1:69" ht="15" customHeight="1">
      <c r="A21" s="102" t="s">
        <v>189</v>
      </c>
      <c r="B21" s="103">
        <v>10</v>
      </c>
      <c r="C21" s="104">
        <v>0</v>
      </c>
    </row>
    <row r="22" spans="1:69" ht="5.0999999999999996" customHeight="1">
      <c r="A22" s="102"/>
      <c r="B22" s="103"/>
      <c r="C22" s="104"/>
    </row>
    <row r="23" spans="1:69" s="111" customFormat="1" ht="15" customHeight="1">
      <c r="A23" s="108" t="s">
        <v>175</v>
      </c>
      <c r="B23" s="109">
        <f>SUM(B18:B21)</f>
        <v>108910</v>
      </c>
      <c r="C23" s="110">
        <f>SUM(C18:C21)</f>
        <v>113230</v>
      </c>
    </row>
    <row r="24" spans="1:69" ht="5.0999999999999996" customHeight="1">
      <c r="A24" s="102"/>
      <c r="B24" s="103"/>
      <c r="C24" s="104"/>
    </row>
    <row r="25" spans="1:69" ht="15" customHeight="1">
      <c r="A25" s="102" t="s">
        <v>190</v>
      </c>
      <c r="B25" s="103">
        <v>3027</v>
      </c>
      <c r="C25" s="104">
        <v>2790</v>
      </c>
    </row>
    <row r="26" spans="1:69" ht="5.0999999999999996" customHeight="1">
      <c r="A26" s="102"/>
      <c r="B26" s="103"/>
      <c r="C26" s="104"/>
    </row>
    <row r="27" spans="1:69" s="111" customFormat="1" ht="15" customHeight="1">
      <c r="A27" s="108" t="s">
        <v>191</v>
      </c>
      <c r="B27" s="109">
        <f>SUM(B23:B26)</f>
        <v>111937</v>
      </c>
      <c r="C27" s="110">
        <f>SUM(C23:C26)</f>
        <v>116020</v>
      </c>
    </row>
    <row r="28" spans="1:69" ht="5.0999999999999996" customHeight="1">
      <c r="A28" s="102"/>
      <c r="B28" s="103"/>
      <c r="C28" s="104"/>
    </row>
    <row r="29" spans="1:69" ht="15" customHeight="1">
      <c r="A29" s="102" t="s">
        <v>192</v>
      </c>
      <c r="B29" s="103">
        <v>4938</v>
      </c>
      <c r="C29" s="104">
        <v>5858</v>
      </c>
    </row>
    <row r="30" spans="1:69" s="113" customFormat="1" ht="4.5" customHeight="1">
      <c r="A30" s="102"/>
      <c r="B30" s="103"/>
      <c r="C30" s="112"/>
    </row>
    <row r="31" spans="1:69" s="25" customFormat="1" ht="15" customHeight="1" thickBot="1">
      <c r="A31" s="87" t="s">
        <v>193</v>
      </c>
      <c r="B31" s="115">
        <f>B27-B29</f>
        <v>106999</v>
      </c>
      <c r="C31" s="115">
        <f>C27-C29</f>
        <v>110162</v>
      </c>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row>
    <row r="32" spans="1:69" s="119" customFormat="1" ht="12" thickTop="1">
      <c r="A32" s="117"/>
      <c r="B32" s="118"/>
      <c r="C32" s="118"/>
    </row>
    <row r="33" spans="1:3" s="119" customFormat="1" ht="15" customHeight="1">
      <c r="A33" s="118"/>
      <c r="B33" s="118"/>
      <c r="C33" s="118"/>
    </row>
    <row r="34" spans="1:3" s="119" customFormat="1" ht="15" customHeight="1">
      <c r="A34" s="118"/>
      <c r="B34" s="118"/>
      <c r="C34" s="118"/>
    </row>
    <row r="35" spans="1:3" s="119" customFormat="1" ht="15" customHeight="1">
      <c r="A35" s="118"/>
      <c r="B35" s="118"/>
      <c r="C35" s="118"/>
    </row>
    <row r="36" spans="1:3" s="119" customFormat="1" ht="15" customHeight="1">
      <c r="A36" s="118"/>
      <c r="B36" s="118"/>
      <c r="C36" s="118"/>
    </row>
    <row r="37" spans="1:3" s="119" customFormat="1" ht="15" customHeight="1">
      <c r="A37" s="118"/>
      <c r="B37" s="118"/>
      <c r="C37" s="118"/>
    </row>
    <row r="38" spans="1:3" s="119" customFormat="1" ht="15" customHeight="1">
      <c r="A38" s="118"/>
      <c r="B38" s="118"/>
      <c r="C38" s="118"/>
    </row>
    <row r="39" spans="1:3" s="119" customFormat="1" ht="15" customHeight="1">
      <c r="A39" s="118"/>
      <c r="B39" s="118"/>
      <c r="C39" s="118"/>
    </row>
    <row r="40" spans="1:3" s="119" customFormat="1" ht="15" customHeight="1">
      <c r="A40" s="118"/>
      <c r="B40" s="118"/>
      <c r="C40" s="118"/>
    </row>
    <row r="41" spans="1:3" s="119" customFormat="1" ht="15" customHeight="1">
      <c r="A41" s="118"/>
      <c r="B41" s="118"/>
      <c r="C41" s="118"/>
    </row>
    <row r="42" spans="1:3" s="119" customFormat="1" ht="15" customHeight="1">
      <c r="A42" s="118"/>
      <c r="B42" s="118"/>
      <c r="C42" s="118"/>
    </row>
    <row r="43" spans="1:3" s="119" customFormat="1" ht="15" customHeight="1">
      <c r="A43" s="118"/>
      <c r="B43" s="118"/>
      <c r="C43" s="118"/>
    </row>
    <row r="44" spans="1:3" s="119" customFormat="1" ht="15" customHeight="1">
      <c r="A44" s="118"/>
      <c r="B44" s="118"/>
      <c r="C44" s="118"/>
    </row>
    <row r="45" spans="1:3" s="119" customFormat="1" ht="15" customHeight="1">
      <c r="A45" s="118"/>
      <c r="B45" s="118"/>
      <c r="C45" s="118"/>
    </row>
    <row r="46" spans="1:3" s="119" customFormat="1" ht="15" customHeight="1">
      <c r="A46" s="118"/>
      <c r="B46" s="118"/>
      <c r="C46" s="118"/>
    </row>
    <row r="47" spans="1:3" s="119" customFormat="1" ht="15" customHeight="1">
      <c r="A47" s="118"/>
      <c r="B47" s="118"/>
      <c r="C47" s="118"/>
    </row>
    <row r="48" spans="1:3" s="119" customFormat="1" ht="15" customHeight="1">
      <c r="A48" s="118"/>
      <c r="B48" s="118"/>
      <c r="C48" s="118"/>
    </row>
    <row r="49" spans="1:3" s="119" customFormat="1" ht="15" customHeight="1">
      <c r="A49" s="118"/>
      <c r="B49" s="118"/>
      <c r="C49" s="118"/>
    </row>
    <row r="50" spans="1:3" s="119" customFormat="1" ht="15" customHeight="1">
      <c r="A50" s="118"/>
      <c r="B50" s="118"/>
      <c r="C50" s="118"/>
    </row>
    <row r="51" spans="1:3" s="119" customFormat="1" ht="15" customHeight="1">
      <c r="A51" s="118"/>
      <c r="B51" s="118"/>
      <c r="C51" s="118"/>
    </row>
    <row r="52" spans="1:3" s="119" customFormat="1" ht="15" customHeight="1">
      <c r="A52" s="118"/>
      <c r="B52" s="118"/>
      <c r="C52" s="118"/>
    </row>
    <row r="53" spans="1:3" s="119" customFormat="1" ht="15" customHeight="1">
      <c r="A53" s="118"/>
      <c r="B53" s="118"/>
      <c r="C53" s="118"/>
    </row>
    <row r="54" spans="1:3" s="119" customFormat="1" ht="15" customHeight="1">
      <c r="A54" s="118"/>
      <c r="B54" s="118"/>
      <c r="C54" s="118"/>
    </row>
    <row r="55" spans="1:3" s="119" customFormat="1" ht="15" customHeight="1">
      <c r="A55" s="118"/>
      <c r="B55" s="118"/>
      <c r="C55" s="118"/>
    </row>
    <row r="56" spans="1:3" s="119" customFormat="1" ht="15" customHeight="1">
      <c r="A56" s="118"/>
      <c r="B56" s="118"/>
      <c r="C56" s="118"/>
    </row>
    <row r="57" spans="1:3" s="119" customFormat="1" ht="15" customHeight="1">
      <c r="A57" s="118"/>
      <c r="B57" s="118"/>
      <c r="C57" s="118"/>
    </row>
    <row r="58" spans="1:3" s="119" customFormat="1" ht="15" customHeight="1">
      <c r="A58" s="118"/>
      <c r="B58" s="118"/>
      <c r="C58" s="118"/>
    </row>
    <row r="59" spans="1:3" s="119" customFormat="1" ht="15" customHeight="1">
      <c r="A59" s="118"/>
      <c r="B59" s="118"/>
      <c r="C59" s="118"/>
    </row>
    <row r="60" spans="1:3" s="119" customFormat="1" ht="15" customHeight="1">
      <c r="A60" s="118"/>
      <c r="B60" s="118"/>
      <c r="C60" s="118"/>
    </row>
    <row r="61" spans="1:3" s="119" customFormat="1" ht="15" customHeight="1">
      <c r="A61" s="118"/>
      <c r="B61" s="118"/>
      <c r="C61" s="118"/>
    </row>
    <row r="62" spans="1:3" s="119" customFormat="1" ht="15" customHeight="1">
      <c r="A62" s="118"/>
      <c r="B62" s="118"/>
      <c r="C62" s="118"/>
    </row>
    <row r="63" spans="1:3" s="119" customFormat="1" ht="15" customHeight="1">
      <c r="A63" s="118"/>
      <c r="B63" s="118"/>
      <c r="C63" s="118"/>
    </row>
    <row r="64" spans="1:3" s="119" customFormat="1" ht="15" customHeight="1">
      <c r="A64" s="118"/>
      <c r="B64" s="118"/>
      <c r="C64" s="118"/>
    </row>
    <row r="65" spans="1:3" s="119" customFormat="1" ht="15" customHeight="1">
      <c r="A65" s="118"/>
      <c r="B65" s="118"/>
      <c r="C65" s="118"/>
    </row>
    <row r="66" spans="1:3" s="119" customFormat="1" ht="15" customHeight="1">
      <c r="A66" s="118"/>
      <c r="B66" s="118"/>
      <c r="C66" s="118"/>
    </row>
    <row r="67" spans="1:3" s="119" customFormat="1" ht="15" customHeight="1">
      <c r="A67" s="118"/>
      <c r="B67" s="118"/>
      <c r="C67" s="118"/>
    </row>
    <row r="68" spans="1:3" s="119" customFormat="1" ht="15" customHeight="1">
      <c r="A68" s="118"/>
      <c r="B68" s="118"/>
      <c r="C68" s="118"/>
    </row>
    <row r="69" spans="1:3" s="119" customFormat="1" ht="15" customHeight="1">
      <c r="A69" s="118"/>
      <c r="B69" s="118"/>
      <c r="C69" s="118"/>
    </row>
    <row r="70" spans="1:3" s="119" customFormat="1" ht="15" customHeight="1">
      <c r="A70" s="118"/>
      <c r="B70" s="118"/>
      <c r="C70" s="118"/>
    </row>
    <row r="71" spans="1:3" s="119" customFormat="1" ht="15" customHeight="1">
      <c r="A71" s="118"/>
      <c r="B71" s="118"/>
      <c r="C71" s="118"/>
    </row>
    <row r="72" spans="1:3" s="119" customFormat="1" ht="15" customHeight="1">
      <c r="A72" s="118"/>
      <c r="B72" s="118"/>
      <c r="C72" s="118"/>
    </row>
    <row r="73" spans="1:3" s="119" customFormat="1" ht="15" customHeight="1">
      <c r="A73" s="118"/>
      <c r="B73" s="118"/>
      <c r="C73" s="118"/>
    </row>
    <row r="74" spans="1:3" s="119" customFormat="1" ht="15" customHeight="1">
      <c r="A74" s="118"/>
      <c r="B74" s="118"/>
      <c r="C74" s="118"/>
    </row>
    <row r="75" spans="1:3" s="119" customFormat="1" ht="15" customHeight="1">
      <c r="A75" s="118"/>
      <c r="B75" s="118"/>
      <c r="C75" s="118"/>
    </row>
    <row r="76" spans="1:3" s="119" customFormat="1" ht="15" customHeight="1">
      <c r="A76" s="118"/>
      <c r="B76" s="118"/>
      <c r="C76" s="118"/>
    </row>
    <row r="77" spans="1:3" s="119" customFormat="1" ht="15" customHeight="1">
      <c r="A77" s="118"/>
      <c r="B77" s="118"/>
      <c r="C77" s="118"/>
    </row>
    <row r="78" spans="1:3" s="119" customFormat="1" ht="15" customHeight="1">
      <c r="A78" s="118"/>
      <c r="B78" s="118"/>
      <c r="C78" s="118"/>
    </row>
    <row r="79" spans="1:3" s="119" customFormat="1" ht="15" customHeight="1">
      <c r="A79" s="118"/>
      <c r="B79" s="118"/>
      <c r="C79" s="118"/>
    </row>
    <row r="80" spans="1:3" s="119" customFormat="1" ht="15" customHeight="1">
      <c r="A80" s="118"/>
      <c r="B80" s="118"/>
      <c r="C80" s="118"/>
    </row>
    <row r="81" spans="1:3" s="119" customFormat="1" ht="15" customHeight="1">
      <c r="A81" s="118"/>
      <c r="B81" s="118"/>
      <c r="C81" s="118"/>
    </row>
    <row r="82" spans="1:3" s="119" customFormat="1" ht="15" customHeight="1">
      <c r="A82" s="118"/>
      <c r="B82" s="118"/>
      <c r="C82" s="118"/>
    </row>
    <row r="83" spans="1:3" s="119" customFormat="1" ht="15" customHeight="1">
      <c r="A83" s="118"/>
      <c r="B83" s="118"/>
      <c r="C83" s="118"/>
    </row>
    <row r="84" spans="1:3" s="119" customFormat="1" ht="15" customHeight="1">
      <c r="A84" s="118"/>
      <c r="B84" s="118"/>
      <c r="C84" s="118"/>
    </row>
    <row r="85" spans="1:3" s="119" customFormat="1" ht="15" customHeight="1">
      <c r="A85" s="118"/>
      <c r="B85" s="118"/>
      <c r="C85" s="118"/>
    </row>
    <row r="86" spans="1:3" s="119" customFormat="1" ht="15" customHeight="1">
      <c r="A86" s="118"/>
      <c r="B86" s="118"/>
      <c r="C86" s="118"/>
    </row>
    <row r="87" spans="1:3" s="119" customFormat="1" ht="15" customHeight="1">
      <c r="A87" s="118"/>
      <c r="B87" s="118"/>
      <c r="C87" s="118"/>
    </row>
    <row r="88" spans="1:3" s="119" customFormat="1" ht="15" customHeight="1">
      <c r="A88" s="118"/>
      <c r="B88" s="118"/>
      <c r="C88" s="118"/>
    </row>
    <row r="89" spans="1:3" s="119" customFormat="1" ht="15" customHeight="1">
      <c r="A89" s="118"/>
      <c r="B89" s="118"/>
      <c r="C89" s="118"/>
    </row>
    <row r="90" spans="1:3" s="119" customFormat="1" ht="15" customHeight="1">
      <c r="A90" s="118"/>
      <c r="B90" s="118"/>
      <c r="C90" s="118"/>
    </row>
    <row r="91" spans="1:3" s="119" customFormat="1" ht="15" customHeight="1">
      <c r="A91" s="118"/>
      <c r="B91" s="118"/>
      <c r="C91" s="118"/>
    </row>
    <row r="92" spans="1:3" s="119" customFormat="1" ht="15" customHeight="1">
      <c r="A92" s="118"/>
      <c r="B92" s="118"/>
      <c r="C92" s="118"/>
    </row>
    <row r="93" spans="1:3" s="119" customFormat="1" ht="15" customHeight="1">
      <c r="A93" s="118"/>
      <c r="B93" s="118"/>
      <c r="C93" s="118"/>
    </row>
    <row r="94" spans="1:3" s="119" customFormat="1" ht="15" customHeight="1">
      <c r="A94" s="118"/>
      <c r="B94" s="118"/>
      <c r="C94" s="118"/>
    </row>
    <row r="95" spans="1:3" s="119" customFormat="1" ht="15" customHeight="1">
      <c r="A95" s="118"/>
      <c r="B95" s="118"/>
      <c r="C95" s="118"/>
    </row>
    <row r="96" spans="1:3" s="119" customFormat="1" ht="15" customHeight="1">
      <c r="A96" s="118"/>
      <c r="B96" s="118"/>
      <c r="C96" s="118"/>
    </row>
    <row r="97" spans="1:3" s="119" customFormat="1" ht="15" customHeight="1">
      <c r="A97" s="118"/>
      <c r="B97" s="118"/>
      <c r="C97" s="118"/>
    </row>
    <row r="98" spans="1:3" s="119" customFormat="1" ht="15" customHeight="1">
      <c r="A98" s="118"/>
      <c r="B98" s="118"/>
      <c r="C98" s="118"/>
    </row>
    <row r="99" spans="1:3" s="119" customFormat="1" ht="15" customHeight="1">
      <c r="A99" s="118"/>
      <c r="B99" s="118"/>
      <c r="C99" s="118"/>
    </row>
    <row r="100" spans="1:3" s="119" customFormat="1" ht="15" customHeight="1">
      <c r="A100" s="118"/>
      <c r="B100" s="118"/>
      <c r="C100" s="118"/>
    </row>
    <row r="101" spans="1:3" s="119" customFormat="1" ht="15" customHeight="1">
      <c r="A101" s="118"/>
      <c r="B101" s="118"/>
      <c r="C101" s="118"/>
    </row>
    <row r="102" spans="1:3" s="119" customFormat="1" ht="15" customHeight="1">
      <c r="A102" s="118"/>
      <c r="B102" s="118"/>
      <c r="C102" s="118"/>
    </row>
    <row r="103" spans="1:3" s="119" customFormat="1" ht="15" customHeight="1">
      <c r="A103" s="118"/>
      <c r="B103" s="118"/>
      <c r="C103" s="118"/>
    </row>
    <row r="104" spans="1:3" s="119" customFormat="1" ht="15" customHeight="1">
      <c r="A104" s="118"/>
      <c r="B104" s="118"/>
      <c r="C104" s="118"/>
    </row>
    <row r="105" spans="1:3" s="119" customFormat="1" ht="15" customHeight="1">
      <c r="A105" s="118"/>
      <c r="B105" s="118"/>
      <c r="C105" s="118"/>
    </row>
    <row r="106" spans="1:3" s="119" customFormat="1" ht="15" customHeight="1">
      <c r="A106" s="118"/>
      <c r="B106" s="118"/>
      <c r="C106" s="118"/>
    </row>
    <row r="107" spans="1:3" s="119" customFormat="1" ht="15" customHeight="1">
      <c r="A107" s="118"/>
      <c r="B107" s="118"/>
      <c r="C107" s="118"/>
    </row>
    <row r="108" spans="1:3" s="119" customFormat="1" ht="15" customHeight="1">
      <c r="A108" s="118"/>
      <c r="B108" s="118"/>
      <c r="C108" s="118"/>
    </row>
    <row r="109" spans="1:3" s="119" customFormat="1" ht="15" customHeight="1">
      <c r="A109" s="118"/>
      <c r="B109" s="118"/>
      <c r="C109" s="118"/>
    </row>
    <row r="110" spans="1:3" s="119" customFormat="1" ht="15" customHeight="1">
      <c r="A110" s="118"/>
      <c r="B110" s="118"/>
      <c r="C110" s="118"/>
    </row>
    <row r="111" spans="1:3" s="119" customFormat="1" ht="15" customHeight="1">
      <c r="A111" s="118"/>
      <c r="B111" s="118"/>
      <c r="C111" s="118"/>
    </row>
    <row r="112" spans="1:3" s="119" customFormat="1" ht="15" customHeight="1">
      <c r="A112" s="118"/>
      <c r="B112" s="118"/>
      <c r="C112" s="118"/>
    </row>
    <row r="113" spans="1:3" s="119" customFormat="1" ht="15" customHeight="1">
      <c r="A113" s="118"/>
      <c r="B113" s="118"/>
      <c r="C113" s="118"/>
    </row>
    <row r="114" spans="1:3" s="119" customFormat="1" ht="15" customHeight="1">
      <c r="A114" s="118"/>
      <c r="B114" s="118"/>
      <c r="C114" s="118"/>
    </row>
    <row r="115" spans="1:3" s="121" customFormat="1" ht="15" customHeight="1">
      <c r="A115" s="120"/>
      <c r="B115" s="120"/>
      <c r="C115" s="120"/>
    </row>
  </sheetData>
  <hyperlinks>
    <hyperlink ref="C6" location="Index!A1" display="Index" xr:uid="{44AEC552-B5AD-41A0-87EF-9F2CB88FCD81}"/>
  </hyperlinks>
  <printOptions horizontalCentered="1"/>
  <pageMargins left="0" right="0" top="0.39370078740157483" bottom="0" header="0" footer="0"/>
  <pageSetup paperSize="9" scale="90"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F2D9-C81D-4763-9F80-0CE7B7ADAF56}">
  <sheetPr>
    <tabColor rgb="FFFF0000"/>
  </sheetPr>
  <dimension ref="A1:FB114"/>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10" sqref="C10"/>
    </sheetView>
  </sheetViews>
  <sheetFormatPr defaultColWidth="9" defaultRowHeight="15" customHeight="1"/>
  <cols>
    <col min="1" max="1" width="65.5546875" style="113" bestFit="1" customWidth="1"/>
    <col min="2" max="3" width="9.109375" style="113" bestFit="1" customWidth="1"/>
    <col min="4" max="16384" width="9" style="105"/>
  </cols>
  <sheetData>
    <row r="1" spans="1:158" s="25" customFormat="1" ht="15" customHeight="1">
      <c r="A1" s="18"/>
      <c r="B1" s="122"/>
      <c r="C1" s="122"/>
      <c r="D1" s="123"/>
      <c r="E1" s="21"/>
      <c r="F1" s="123"/>
      <c r="G1" s="21"/>
      <c r="H1" s="123"/>
      <c r="I1" s="21"/>
      <c r="J1" s="123"/>
      <c r="K1" s="21"/>
      <c r="L1" s="123"/>
      <c r="M1" s="21"/>
      <c r="N1" s="123"/>
      <c r="O1" s="21"/>
      <c r="P1" s="123"/>
      <c r="Q1" s="21"/>
      <c r="R1" s="22"/>
      <c r="S1" s="22"/>
      <c r="T1" s="123"/>
      <c r="U1" s="21"/>
      <c r="V1" s="23"/>
      <c r="W1" s="23"/>
      <c r="X1" s="23"/>
      <c r="Y1" s="23"/>
      <c r="Z1" s="23"/>
      <c r="AA1" s="21"/>
      <c r="AB1" s="23"/>
      <c r="AC1" s="21"/>
      <c r="AD1" s="23"/>
      <c r="AE1" s="23"/>
      <c r="AF1" s="23"/>
      <c r="AG1" s="24"/>
      <c r="AH1" s="24"/>
      <c r="AI1" s="123"/>
      <c r="AJ1" s="21"/>
      <c r="AK1" s="123"/>
      <c r="AL1" s="21"/>
      <c r="AM1" s="123"/>
      <c r="AN1" s="21"/>
      <c r="AO1" s="123"/>
      <c r="AP1" s="21"/>
      <c r="AQ1" s="123"/>
      <c r="AR1" s="21"/>
      <c r="AS1" s="123"/>
      <c r="AT1" s="21"/>
      <c r="AU1" s="123"/>
      <c r="AV1" s="21"/>
      <c r="AW1" s="123"/>
      <c r="AX1" s="21"/>
      <c r="AY1" s="123"/>
      <c r="AZ1" s="21"/>
      <c r="BA1" s="123"/>
      <c r="BB1" s="21"/>
      <c r="BC1" s="123"/>
      <c r="BD1" s="21"/>
      <c r="BE1" s="123"/>
      <c r="BF1" s="21"/>
      <c r="BG1" s="123"/>
      <c r="BH1" s="21"/>
      <c r="BI1" s="123"/>
      <c r="BJ1" s="21"/>
      <c r="BK1" s="123"/>
      <c r="BL1" s="21"/>
      <c r="BM1" s="123"/>
      <c r="BN1" s="21"/>
      <c r="BO1" s="123"/>
      <c r="BP1" s="21"/>
      <c r="BQ1" s="123"/>
      <c r="BR1" s="21"/>
      <c r="BS1" s="123"/>
      <c r="BT1" s="21"/>
      <c r="BU1" s="123"/>
      <c r="BV1" s="21"/>
      <c r="BW1" s="22"/>
      <c r="BX1" s="22"/>
      <c r="BY1" s="123"/>
      <c r="BZ1" s="21"/>
      <c r="CA1" s="23"/>
      <c r="CB1" s="23"/>
      <c r="CC1" s="23"/>
      <c r="CD1" s="23"/>
      <c r="CE1" s="23"/>
      <c r="CF1" s="21"/>
      <c r="CG1" s="23"/>
      <c r="CH1" s="21"/>
      <c r="CI1" s="23"/>
      <c r="CJ1" s="23"/>
      <c r="CK1" s="23"/>
      <c r="CL1" s="24"/>
      <c r="CM1" s="24"/>
      <c r="CN1" s="123"/>
      <c r="CO1" s="21"/>
      <c r="CP1" s="123"/>
      <c r="CQ1" s="21"/>
      <c r="CR1" s="123"/>
      <c r="CS1" s="21"/>
      <c r="CT1" s="123"/>
      <c r="CU1" s="21"/>
      <c r="CV1" s="123"/>
      <c r="CW1" s="21"/>
      <c r="CX1" s="123"/>
      <c r="CY1" s="21"/>
      <c r="CZ1" s="123"/>
      <c r="DA1" s="21"/>
      <c r="DB1" s="123"/>
      <c r="DC1" s="21"/>
      <c r="DD1" s="123"/>
      <c r="DE1" s="21"/>
      <c r="DF1" s="123"/>
      <c r="DG1" s="21"/>
      <c r="DH1" s="123"/>
      <c r="DI1" s="21"/>
      <c r="DJ1" s="123"/>
      <c r="DK1" s="21"/>
      <c r="DL1" s="123"/>
      <c r="DM1" s="21"/>
      <c r="DN1" s="123"/>
      <c r="DO1" s="21"/>
      <c r="DP1" s="123"/>
      <c r="DQ1" s="21"/>
      <c r="DR1" s="123"/>
      <c r="DS1" s="21"/>
      <c r="DT1" s="123"/>
      <c r="DU1" s="21"/>
      <c r="DV1" s="123"/>
      <c r="DW1" s="21"/>
      <c r="DX1" s="123"/>
      <c r="DY1" s="21"/>
      <c r="DZ1" s="123"/>
      <c r="EA1" s="21"/>
      <c r="EB1" s="22"/>
      <c r="EC1" s="22"/>
      <c r="ED1" s="123"/>
      <c r="EE1" s="21"/>
      <c r="EF1" s="23"/>
      <c r="EG1" s="23"/>
      <c r="EH1" s="23"/>
      <c r="EI1" s="23"/>
      <c r="EJ1" s="23"/>
      <c r="EK1" s="21"/>
      <c r="EL1" s="23"/>
      <c r="EM1" s="21"/>
      <c r="EN1" s="23"/>
      <c r="EO1" s="23"/>
      <c r="EP1" s="23"/>
      <c r="EQ1" s="24"/>
      <c r="ER1" s="24"/>
      <c r="ES1" s="123"/>
      <c r="ET1" s="21"/>
      <c r="EU1" s="123"/>
      <c r="EV1" s="21"/>
      <c r="EW1" s="123"/>
      <c r="EX1" s="21"/>
      <c r="EY1" s="123"/>
      <c r="EZ1" s="21"/>
      <c r="FA1" s="123"/>
      <c r="FB1" s="21"/>
    </row>
    <row r="2" spans="1:158" s="25" customFormat="1" ht="15" customHeight="1">
      <c r="A2" s="18"/>
      <c r="B2" s="122"/>
      <c r="C2" s="122"/>
      <c r="D2" s="123"/>
      <c r="E2" s="21"/>
      <c r="F2" s="123"/>
      <c r="G2" s="21"/>
      <c r="H2" s="123"/>
      <c r="I2" s="21"/>
      <c r="J2" s="123"/>
      <c r="K2" s="21"/>
      <c r="L2" s="123"/>
      <c r="M2" s="21"/>
      <c r="N2" s="123"/>
      <c r="O2" s="21"/>
      <c r="P2" s="123"/>
      <c r="Q2" s="21"/>
      <c r="R2" s="22"/>
      <c r="S2" s="22"/>
      <c r="T2" s="123"/>
      <c r="U2" s="21"/>
      <c r="V2" s="23"/>
      <c r="W2" s="23"/>
      <c r="X2" s="23"/>
      <c r="Y2" s="23"/>
      <c r="Z2" s="23"/>
      <c r="AA2" s="21"/>
      <c r="AB2" s="23"/>
      <c r="AC2" s="21"/>
      <c r="AD2" s="23"/>
      <c r="AE2" s="23"/>
      <c r="AF2" s="23"/>
      <c r="AG2" s="24"/>
      <c r="AH2" s="24"/>
      <c r="AI2" s="123"/>
      <c r="AJ2" s="21"/>
      <c r="AK2" s="123"/>
      <c r="AL2" s="21"/>
      <c r="AM2" s="123"/>
      <c r="AN2" s="21"/>
      <c r="AO2" s="123"/>
      <c r="AP2" s="21"/>
      <c r="AQ2" s="123"/>
      <c r="AR2" s="21"/>
      <c r="AS2" s="123"/>
      <c r="AT2" s="21"/>
      <c r="AU2" s="123"/>
      <c r="AV2" s="21"/>
      <c r="AW2" s="123"/>
      <c r="AX2" s="21"/>
      <c r="AY2" s="123"/>
      <c r="AZ2" s="21"/>
      <c r="BA2" s="123"/>
      <c r="BB2" s="21"/>
      <c r="BC2" s="123"/>
      <c r="BD2" s="21"/>
      <c r="BE2" s="123"/>
      <c r="BF2" s="21"/>
      <c r="BG2" s="123"/>
      <c r="BH2" s="21"/>
      <c r="BI2" s="123"/>
      <c r="BJ2" s="21"/>
      <c r="BK2" s="123"/>
      <c r="BL2" s="21"/>
      <c r="BM2" s="123"/>
      <c r="BN2" s="21"/>
      <c r="BO2" s="123"/>
      <c r="BP2" s="21"/>
      <c r="BQ2" s="123"/>
      <c r="BR2" s="21"/>
      <c r="BS2" s="123"/>
      <c r="BT2" s="21"/>
      <c r="BU2" s="123"/>
      <c r="BV2" s="21"/>
      <c r="BW2" s="22"/>
      <c r="BX2" s="22"/>
      <c r="BY2" s="123"/>
      <c r="BZ2" s="21"/>
      <c r="CA2" s="23"/>
      <c r="CB2" s="23"/>
      <c r="CC2" s="23"/>
      <c r="CD2" s="23"/>
      <c r="CE2" s="23"/>
      <c r="CF2" s="21"/>
      <c r="CG2" s="23"/>
      <c r="CH2" s="21"/>
      <c r="CI2" s="23"/>
      <c r="CJ2" s="23"/>
      <c r="CK2" s="23"/>
      <c r="CL2" s="24"/>
      <c r="CM2" s="24"/>
      <c r="CN2" s="123"/>
      <c r="CO2" s="21"/>
      <c r="CP2" s="123"/>
      <c r="CQ2" s="21"/>
      <c r="CR2" s="123"/>
      <c r="CS2" s="21"/>
      <c r="CT2" s="123"/>
      <c r="CU2" s="21"/>
      <c r="CV2" s="123"/>
      <c r="CW2" s="21"/>
      <c r="CX2" s="123"/>
      <c r="CY2" s="21"/>
      <c r="CZ2" s="123"/>
      <c r="DA2" s="21"/>
      <c r="DB2" s="123"/>
      <c r="DC2" s="21"/>
      <c r="DD2" s="123"/>
      <c r="DE2" s="21"/>
      <c r="DF2" s="123"/>
      <c r="DG2" s="21"/>
      <c r="DH2" s="123"/>
      <c r="DI2" s="21"/>
      <c r="DJ2" s="123"/>
      <c r="DK2" s="21"/>
      <c r="DL2" s="123"/>
      <c r="DM2" s="21"/>
      <c r="DN2" s="123"/>
      <c r="DO2" s="21"/>
      <c r="DP2" s="123"/>
      <c r="DQ2" s="21"/>
      <c r="DR2" s="123"/>
      <c r="DS2" s="21"/>
      <c r="DT2" s="123"/>
      <c r="DU2" s="21"/>
      <c r="DV2" s="123"/>
      <c r="DW2" s="21"/>
      <c r="DX2" s="123"/>
      <c r="DY2" s="21"/>
      <c r="DZ2" s="123"/>
      <c r="EA2" s="21"/>
      <c r="EB2" s="22"/>
      <c r="EC2" s="22"/>
      <c r="ED2" s="123"/>
      <c r="EE2" s="21"/>
      <c r="EF2" s="23"/>
      <c r="EG2" s="23"/>
      <c r="EH2" s="23"/>
      <c r="EI2" s="23"/>
      <c r="EJ2" s="23"/>
      <c r="EK2" s="21"/>
      <c r="EL2" s="23"/>
      <c r="EM2" s="21"/>
      <c r="EN2" s="23"/>
      <c r="EO2" s="23"/>
      <c r="EP2" s="23"/>
      <c r="EQ2" s="24"/>
      <c r="ER2" s="24"/>
      <c r="ES2" s="123"/>
      <c r="ET2" s="21"/>
      <c r="EU2" s="123"/>
      <c r="EV2" s="21"/>
      <c r="EW2" s="123"/>
      <c r="EX2" s="21"/>
      <c r="EY2" s="123"/>
      <c r="EZ2" s="21"/>
      <c r="FA2" s="123"/>
      <c r="FB2" s="21"/>
    </row>
    <row r="3" spans="1:158" s="25" customFormat="1" ht="15" customHeight="1">
      <c r="A3" s="18"/>
      <c r="B3" s="122"/>
      <c r="C3" s="122"/>
      <c r="D3" s="123"/>
      <c r="E3" s="21"/>
      <c r="F3" s="123"/>
      <c r="G3" s="21"/>
      <c r="H3" s="123"/>
      <c r="I3" s="21"/>
      <c r="J3" s="123"/>
      <c r="K3" s="21"/>
      <c r="L3" s="123"/>
      <c r="M3" s="21"/>
      <c r="N3" s="123"/>
      <c r="O3" s="21"/>
      <c r="P3" s="123"/>
      <c r="Q3" s="21"/>
      <c r="R3" s="22"/>
      <c r="S3" s="22"/>
      <c r="T3" s="123"/>
      <c r="U3" s="21"/>
      <c r="V3" s="23"/>
      <c r="W3" s="23"/>
      <c r="X3" s="23"/>
      <c r="Y3" s="23"/>
      <c r="Z3" s="23"/>
      <c r="AA3" s="21"/>
      <c r="AB3" s="23"/>
      <c r="AC3" s="21"/>
      <c r="AD3" s="23"/>
      <c r="AE3" s="23"/>
      <c r="AF3" s="23"/>
      <c r="AG3" s="24"/>
      <c r="AH3" s="24"/>
      <c r="AI3" s="123"/>
      <c r="AJ3" s="21"/>
      <c r="AK3" s="123"/>
      <c r="AL3" s="21"/>
      <c r="AM3" s="123"/>
      <c r="AN3" s="21"/>
      <c r="AO3" s="123"/>
      <c r="AP3" s="21"/>
      <c r="AQ3" s="123"/>
      <c r="AR3" s="21"/>
      <c r="AS3" s="123"/>
      <c r="AT3" s="21"/>
      <c r="AU3" s="123"/>
      <c r="AV3" s="21"/>
      <c r="AW3" s="123"/>
      <c r="AX3" s="21"/>
      <c r="AY3" s="123"/>
      <c r="AZ3" s="21"/>
      <c r="BA3" s="123"/>
      <c r="BB3" s="21"/>
      <c r="BC3" s="123"/>
      <c r="BD3" s="21"/>
      <c r="BE3" s="123"/>
      <c r="BF3" s="21"/>
      <c r="BG3" s="123"/>
      <c r="BH3" s="21"/>
      <c r="BI3" s="123"/>
      <c r="BJ3" s="21"/>
      <c r="BK3" s="123"/>
      <c r="BL3" s="21"/>
      <c r="BM3" s="123"/>
      <c r="BN3" s="21"/>
      <c r="BO3" s="123"/>
      <c r="BP3" s="21"/>
      <c r="BQ3" s="123"/>
      <c r="BR3" s="21"/>
      <c r="BS3" s="123"/>
      <c r="BT3" s="21"/>
      <c r="BU3" s="123"/>
      <c r="BV3" s="21"/>
      <c r="BW3" s="22"/>
      <c r="BX3" s="22"/>
      <c r="BY3" s="123"/>
      <c r="BZ3" s="21"/>
      <c r="CA3" s="23"/>
      <c r="CB3" s="23"/>
      <c r="CC3" s="23"/>
      <c r="CD3" s="23"/>
      <c r="CE3" s="23"/>
      <c r="CF3" s="21"/>
      <c r="CG3" s="23"/>
      <c r="CH3" s="21"/>
      <c r="CI3" s="23"/>
      <c r="CJ3" s="23"/>
      <c r="CK3" s="23"/>
      <c r="CL3" s="24"/>
      <c r="CM3" s="24"/>
      <c r="CN3" s="123"/>
      <c r="CO3" s="21"/>
      <c r="CP3" s="123"/>
      <c r="CQ3" s="21"/>
      <c r="CR3" s="123"/>
      <c r="CS3" s="21"/>
      <c r="CT3" s="123"/>
      <c r="CU3" s="21"/>
      <c r="CV3" s="123"/>
      <c r="CW3" s="21"/>
      <c r="CX3" s="123"/>
      <c r="CY3" s="21"/>
      <c r="CZ3" s="123"/>
      <c r="DA3" s="21"/>
      <c r="DB3" s="123"/>
      <c r="DC3" s="21"/>
      <c r="DD3" s="123"/>
      <c r="DE3" s="21"/>
      <c r="DF3" s="123"/>
      <c r="DG3" s="21"/>
      <c r="DH3" s="123"/>
      <c r="DI3" s="21"/>
      <c r="DJ3" s="123"/>
      <c r="DK3" s="21"/>
      <c r="DL3" s="123"/>
      <c r="DM3" s="21"/>
      <c r="DN3" s="123"/>
      <c r="DO3" s="21"/>
      <c r="DP3" s="123"/>
      <c r="DQ3" s="21"/>
      <c r="DR3" s="123"/>
      <c r="DS3" s="21"/>
      <c r="DT3" s="123"/>
      <c r="DU3" s="21"/>
      <c r="DV3" s="123"/>
      <c r="DW3" s="21"/>
      <c r="DX3" s="123"/>
      <c r="DY3" s="21"/>
      <c r="DZ3" s="123"/>
      <c r="EA3" s="21"/>
      <c r="EB3" s="22"/>
      <c r="EC3" s="22"/>
      <c r="ED3" s="123"/>
      <c r="EE3" s="21"/>
      <c r="EF3" s="23"/>
      <c r="EG3" s="23"/>
      <c r="EH3" s="23"/>
      <c r="EI3" s="23"/>
      <c r="EJ3" s="23"/>
      <c r="EK3" s="21"/>
      <c r="EL3" s="23"/>
      <c r="EM3" s="21"/>
      <c r="EN3" s="23"/>
      <c r="EO3" s="23"/>
      <c r="EP3" s="23"/>
      <c r="EQ3" s="24"/>
      <c r="ER3" s="24"/>
      <c r="ES3" s="123"/>
      <c r="ET3" s="21"/>
      <c r="EU3" s="123"/>
      <c r="EV3" s="21"/>
      <c r="EW3" s="123"/>
      <c r="EX3" s="21"/>
      <c r="EY3" s="123"/>
      <c r="EZ3" s="21"/>
      <c r="FA3" s="123"/>
      <c r="FB3" s="21"/>
    </row>
    <row r="4" spans="1:158" s="25" customFormat="1" ht="15" customHeight="1">
      <c r="A4" s="26"/>
      <c r="B4" s="27"/>
      <c r="C4" s="27"/>
    </row>
    <row r="5" spans="1:158" s="79" customFormat="1" ht="15" customHeight="1" thickBot="1">
      <c r="A5" s="28" t="s">
        <v>194</v>
      </c>
      <c r="B5" s="91"/>
      <c r="C5" s="91"/>
      <c r="D5" s="92"/>
      <c r="E5" s="92"/>
      <c r="F5" s="92"/>
      <c r="G5" s="92"/>
      <c r="H5" s="92"/>
      <c r="I5" s="93"/>
      <c r="J5" s="93"/>
      <c r="K5" s="93"/>
      <c r="L5" s="93"/>
      <c r="M5" s="93"/>
      <c r="O5" s="94"/>
      <c r="S5" s="94"/>
      <c r="U5" s="95"/>
      <c r="X5" s="96"/>
      <c r="Y5" s="92"/>
      <c r="Z5" s="92"/>
      <c r="AA5" s="92"/>
      <c r="AB5" s="97"/>
      <c r="AC5" s="92"/>
      <c r="AD5" s="92"/>
      <c r="AE5" s="92"/>
      <c r="AF5" s="92"/>
    </row>
    <row r="6" spans="1:158" s="125" customFormat="1" ht="15" customHeight="1" thickTop="1">
      <c r="A6" s="124"/>
      <c r="B6" s="31"/>
      <c r="C6" s="31" t="s">
        <v>59</v>
      </c>
    </row>
    <row r="7" spans="1:158" s="36" customFormat="1" ht="15" customHeight="1">
      <c r="A7" s="34"/>
      <c r="B7" s="35" t="s">
        <v>60</v>
      </c>
      <c r="C7" s="35" t="s">
        <v>61</v>
      </c>
    </row>
    <row r="8" spans="1:158" s="25" customFormat="1" ht="9.9" customHeight="1">
      <c r="A8" s="100"/>
      <c r="B8" s="100"/>
      <c r="C8" s="100"/>
      <c r="D8" s="101"/>
      <c r="E8" s="101"/>
      <c r="F8" s="101"/>
      <c r="G8" s="101"/>
      <c r="H8" s="101"/>
      <c r="I8" s="101"/>
      <c r="J8" s="101"/>
      <c r="K8" s="101"/>
      <c r="L8" s="101"/>
      <c r="M8" s="101"/>
      <c r="N8" s="101"/>
      <c r="O8" s="101"/>
      <c r="P8" s="101"/>
      <c r="Q8" s="101"/>
      <c r="R8" s="101"/>
      <c r="S8" s="101"/>
      <c r="T8" s="101"/>
      <c r="U8" s="101"/>
      <c r="V8" s="101"/>
      <c r="W8" s="101"/>
    </row>
    <row r="9" spans="1:158" s="41" customFormat="1" ht="5.0999999999999996" customHeight="1">
      <c r="A9" s="39"/>
      <c r="B9" s="40"/>
      <c r="C9" s="40"/>
      <c r="D9" s="40"/>
      <c r="E9" s="40"/>
      <c r="F9" s="40"/>
      <c r="G9" s="40"/>
      <c r="H9" s="40"/>
      <c r="I9" s="40"/>
      <c r="J9" s="40"/>
      <c r="K9" s="40"/>
      <c r="L9" s="40"/>
      <c r="M9" s="40"/>
      <c r="N9" s="40"/>
      <c r="O9" s="40"/>
      <c r="P9" s="40"/>
      <c r="Q9" s="40"/>
      <c r="R9" s="40"/>
      <c r="S9" s="40"/>
      <c r="T9" s="40"/>
      <c r="U9" s="40"/>
      <c r="V9" s="40"/>
      <c r="W9" s="40"/>
    </row>
    <row r="10" spans="1:158" s="111" customFormat="1" ht="15" customHeight="1">
      <c r="A10" s="108" t="s">
        <v>195</v>
      </c>
      <c r="B10" s="126">
        <v>1911703</v>
      </c>
      <c r="C10" s="127">
        <v>1982637</v>
      </c>
    </row>
    <row r="11" spans="1:158" ht="15" customHeight="1">
      <c r="A11" s="102" t="s">
        <v>74</v>
      </c>
      <c r="B11" s="128">
        <v>33921</v>
      </c>
      <c r="C11" s="129">
        <v>32199</v>
      </c>
    </row>
    <row r="12" spans="1:158" ht="15" customHeight="1">
      <c r="A12" s="102" t="s">
        <v>73</v>
      </c>
      <c r="B12" s="128">
        <v>126124</v>
      </c>
      <c r="C12" s="129">
        <v>127353</v>
      </c>
    </row>
    <row r="13" spans="1:158" ht="15" customHeight="1">
      <c r="A13" s="102" t="s">
        <v>196</v>
      </c>
      <c r="B13" s="128">
        <v>489793</v>
      </c>
      <c r="C13" s="129">
        <v>506487</v>
      </c>
    </row>
    <row r="14" spans="1:158" ht="15" customHeight="1">
      <c r="A14" s="102" t="s">
        <v>197</v>
      </c>
      <c r="B14" s="128">
        <v>76137</v>
      </c>
      <c r="C14" s="129">
        <v>80257</v>
      </c>
    </row>
    <row r="15" spans="1:158" ht="15" customHeight="1">
      <c r="A15" s="102" t="s">
        <v>81</v>
      </c>
      <c r="B15" s="128">
        <v>278981</v>
      </c>
      <c r="C15" s="129">
        <v>295879</v>
      </c>
    </row>
    <row r="16" spans="1:158" s="119" customFormat="1" ht="15" customHeight="1">
      <c r="A16" s="102" t="s">
        <v>75</v>
      </c>
      <c r="B16" s="128">
        <v>933</v>
      </c>
      <c r="C16" s="129">
        <v>1199</v>
      </c>
    </row>
    <row r="17" spans="1:62" ht="15" customHeight="1">
      <c r="A17" s="102" t="s">
        <v>198</v>
      </c>
      <c r="B17" s="128">
        <v>58926</v>
      </c>
      <c r="C17" s="129">
        <v>60254</v>
      </c>
    </row>
    <row r="18" spans="1:62" ht="15" customHeight="1">
      <c r="A18" s="102" t="s">
        <v>199</v>
      </c>
      <c r="B18" s="128">
        <v>297329</v>
      </c>
      <c r="C18" s="129">
        <v>316022</v>
      </c>
    </row>
    <row r="19" spans="1:62" ht="15" customHeight="1">
      <c r="A19" s="102" t="s">
        <v>200</v>
      </c>
      <c r="B19" s="128">
        <v>127700</v>
      </c>
      <c r="C19" s="129">
        <v>130447</v>
      </c>
    </row>
    <row r="20" spans="1:62" ht="15" customHeight="1">
      <c r="A20" s="102" t="s">
        <v>201</v>
      </c>
      <c r="B20" s="128">
        <v>920</v>
      </c>
      <c r="C20" s="129">
        <v>653</v>
      </c>
    </row>
    <row r="21" spans="1:62" ht="15" customHeight="1">
      <c r="A21" s="102" t="s">
        <v>202</v>
      </c>
      <c r="B21" s="128">
        <v>6665</v>
      </c>
      <c r="C21" s="129">
        <v>6807</v>
      </c>
    </row>
    <row r="22" spans="1:62" ht="15" customHeight="1">
      <c r="A22" s="102" t="s">
        <v>77</v>
      </c>
      <c r="B22" s="128">
        <v>414273</v>
      </c>
      <c r="C22" s="129">
        <v>425081</v>
      </c>
    </row>
    <row r="23" spans="1:62" ht="5.0999999999999996" customHeight="1">
      <c r="A23" s="102"/>
      <c r="B23" s="128"/>
      <c r="C23" s="129"/>
    </row>
    <row r="24" spans="1:62" s="111" customFormat="1" ht="15" customHeight="1">
      <c r="A24" s="108" t="s">
        <v>203</v>
      </c>
      <c r="B24" s="126">
        <v>1279861</v>
      </c>
      <c r="C24" s="127">
        <v>1308473</v>
      </c>
    </row>
    <row r="25" spans="1:62" s="118" customFormat="1" ht="5.0999999999999996" customHeight="1">
      <c r="A25" s="102"/>
      <c r="B25" s="128"/>
      <c r="C25" s="130"/>
    </row>
    <row r="26" spans="1:62" s="25" customFormat="1" ht="15" customHeight="1" thickBot="1">
      <c r="A26" s="87" t="s">
        <v>204</v>
      </c>
      <c r="B26" s="131">
        <v>3191564</v>
      </c>
      <c r="C26" s="131">
        <v>3291110</v>
      </c>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row>
    <row r="27" spans="1:62" s="119" customFormat="1" ht="15" customHeight="1" thickTop="1">
      <c r="A27" s="118"/>
      <c r="C27" s="118"/>
    </row>
    <row r="28" spans="1:62" s="119" customFormat="1" ht="15" customHeight="1">
      <c r="A28" s="118"/>
      <c r="C28" s="118"/>
    </row>
    <row r="29" spans="1:62" s="119" customFormat="1" ht="15" customHeight="1">
      <c r="A29" s="118"/>
      <c r="C29" s="118"/>
    </row>
    <row r="30" spans="1:62" s="119" customFormat="1" ht="15" customHeight="1">
      <c r="A30" s="118"/>
      <c r="C30" s="118"/>
    </row>
    <row r="31" spans="1:62" s="119" customFormat="1" ht="15" customHeight="1">
      <c r="A31" s="118"/>
      <c r="C31" s="118"/>
    </row>
    <row r="32" spans="1:62" s="119" customFormat="1" ht="15" customHeight="1">
      <c r="A32" s="118"/>
      <c r="B32" s="118"/>
      <c r="C32" s="118"/>
    </row>
    <row r="33" spans="1:3" s="119" customFormat="1" ht="15" customHeight="1">
      <c r="A33" s="118"/>
      <c r="B33" s="118"/>
      <c r="C33" s="118"/>
    </row>
    <row r="34" spans="1:3" s="119" customFormat="1" ht="15" customHeight="1">
      <c r="A34" s="118"/>
      <c r="B34" s="118"/>
      <c r="C34" s="118"/>
    </row>
    <row r="35" spans="1:3" s="119" customFormat="1" ht="15" customHeight="1">
      <c r="A35" s="118"/>
      <c r="B35" s="118"/>
      <c r="C35" s="118"/>
    </row>
    <row r="36" spans="1:3" s="119" customFormat="1" ht="15" customHeight="1">
      <c r="A36" s="118"/>
      <c r="B36" s="118"/>
      <c r="C36" s="118"/>
    </row>
    <row r="37" spans="1:3" s="119" customFormat="1" ht="15" customHeight="1">
      <c r="A37" s="118"/>
      <c r="B37" s="118"/>
      <c r="C37" s="118"/>
    </row>
    <row r="38" spans="1:3" s="119" customFormat="1" ht="15" customHeight="1">
      <c r="A38" s="118"/>
      <c r="B38" s="118"/>
      <c r="C38" s="118"/>
    </row>
    <row r="39" spans="1:3" s="119" customFormat="1" ht="15" customHeight="1">
      <c r="A39" s="118"/>
      <c r="B39" s="118"/>
      <c r="C39" s="118"/>
    </row>
    <row r="40" spans="1:3" s="119" customFormat="1" ht="15" customHeight="1">
      <c r="A40" s="118"/>
      <c r="B40" s="118"/>
      <c r="C40" s="118"/>
    </row>
    <row r="41" spans="1:3" s="119" customFormat="1" ht="15" customHeight="1">
      <c r="A41" s="118"/>
      <c r="B41" s="118"/>
      <c r="C41" s="118"/>
    </row>
    <row r="42" spans="1:3" s="119" customFormat="1" ht="15" customHeight="1">
      <c r="A42" s="118"/>
      <c r="B42" s="118"/>
      <c r="C42" s="118"/>
    </row>
    <row r="43" spans="1:3" s="119" customFormat="1" ht="15" customHeight="1">
      <c r="A43" s="118"/>
      <c r="B43" s="118"/>
      <c r="C43" s="118"/>
    </row>
    <row r="44" spans="1:3" s="119" customFormat="1" ht="15" customHeight="1">
      <c r="A44" s="118"/>
      <c r="B44" s="118"/>
      <c r="C44" s="118"/>
    </row>
    <row r="45" spans="1:3" s="119" customFormat="1" ht="15" customHeight="1">
      <c r="A45" s="118"/>
      <c r="B45" s="118"/>
      <c r="C45" s="118"/>
    </row>
    <row r="46" spans="1:3" s="119" customFormat="1" ht="15" customHeight="1">
      <c r="A46" s="118"/>
      <c r="B46" s="118"/>
      <c r="C46" s="118"/>
    </row>
    <row r="47" spans="1:3" s="119" customFormat="1" ht="15" customHeight="1">
      <c r="A47" s="118"/>
      <c r="B47" s="118"/>
      <c r="C47" s="118"/>
    </row>
    <row r="48" spans="1:3" s="119" customFormat="1" ht="15" customHeight="1">
      <c r="A48" s="118"/>
      <c r="B48" s="118"/>
      <c r="C48" s="118"/>
    </row>
    <row r="49" spans="1:3" s="119" customFormat="1" ht="15" customHeight="1">
      <c r="A49" s="118"/>
      <c r="B49" s="118"/>
      <c r="C49" s="118"/>
    </row>
    <row r="50" spans="1:3" s="119" customFormat="1" ht="15" customHeight="1">
      <c r="A50" s="118"/>
      <c r="B50" s="118"/>
      <c r="C50" s="118"/>
    </row>
    <row r="51" spans="1:3" s="119" customFormat="1" ht="15" customHeight="1">
      <c r="A51" s="118"/>
      <c r="B51" s="118"/>
      <c r="C51" s="118"/>
    </row>
    <row r="52" spans="1:3" s="119" customFormat="1" ht="15" customHeight="1">
      <c r="A52" s="118"/>
      <c r="B52" s="118"/>
      <c r="C52" s="118"/>
    </row>
    <row r="53" spans="1:3" s="119" customFormat="1" ht="15" customHeight="1">
      <c r="A53" s="118"/>
      <c r="B53" s="118"/>
      <c r="C53" s="118"/>
    </row>
    <row r="54" spans="1:3" s="119" customFormat="1" ht="15" customHeight="1">
      <c r="A54" s="118"/>
      <c r="B54" s="118"/>
      <c r="C54" s="118"/>
    </row>
    <row r="55" spans="1:3" s="119" customFormat="1" ht="15" customHeight="1">
      <c r="A55" s="118"/>
      <c r="B55" s="118"/>
      <c r="C55" s="118"/>
    </row>
    <row r="56" spans="1:3" s="119" customFormat="1" ht="15" customHeight="1">
      <c r="A56" s="118"/>
      <c r="B56" s="118"/>
      <c r="C56" s="118"/>
    </row>
    <row r="57" spans="1:3" s="119" customFormat="1" ht="15" customHeight="1">
      <c r="A57" s="118"/>
      <c r="B57" s="118"/>
      <c r="C57" s="118"/>
    </row>
    <row r="58" spans="1:3" s="119" customFormat="1" ht="15" customHeight="1">
      <c r="A58" s="118"/>
      <c r="B58" s="118"/>
      <c r="C58" s="118"/>
    </row>
    <row r="59" spans="1:3" s="119" customFormat="1" ht="15" customHeight="1">
      <c r="A59" s="118"/>
      <c r="B59" s="118"/>
      <c r="C59" s="118"/>
    </row>
    <row r="60" spans="1:3" s="119" customFormat="1" ht="15" customHeight="1">
      <c r="A60" s="118"/>
      <c r="B60" s="118"/>
      <c r="C60" s="118"/>
    </row>
    <row r="61" spans="1:3" s="119" customFormat="1" ht="15" customHeight="1">
      <c r="A61" s="118"/>
      <c r="B61" s="118"/>
      <c r="C61" s="118"/>
    </row>
    <row r="62" spans="1:3" s="119" customFormat="1" ht="15" customHeight="1">
      <c r="A62" s="118"/>
      <c r="B62" s="118"/>
      <c r="C62" s="118"/>
    </row>
    <row r="63" spans="1:3" s="119" customFormat="1" ht="15" customHeight="1">
      <c r="A63" s="118"/>
      <c r="B63" s="118"/>
      <c r="C63" s="118"/>
    </row>
    <row r="64" spans="1:3" s="119" customFormat="1" ht="15" customHeight="1">
      <c r="A64" s="118"/>
      <c r="B64" s="118"/>
      <c r="C64" s="118"/>
    </row>
    <row r="65" spans="1:3" s="119" customFormat="1" ht="15" customHeight="1">
      <c r="A65" s="118"/>
      <c r="B65" s="118"/>
      <c r="C65" s="118"/>
    </row>
    <row r="66" spans="1:3" s="119" customFormat="1" ht="15" customHeight="1">
      <c r="A66" s="118"/>
      <c r="B66" s="118"/>
      <c r="C66" s="118"/>
    </row>
    <row r="67" spans="1:3" s="119" customFormat="1" ht="15" customHeight="1">
      <c r="A67" s="118"/>
      <c r="B67" s="118"/>
      <c r="C67" s="118"/>
    </row>
    <row r="68" spans="1:3" s="119" customFormat="1" ht="15" customHeight="1">
      <c r="A68" s="118"/>
      <c r="B68" s="118"/>
      <c r="C68" s="118"/>
    </row>
    <row r="69" spans="1:3" s="119" customFormat="1" ht="15" customHeight="1">
      <c r="A69" s="118"/>
      <c r="B69" s="118"/>
      <c r="C69" s="118"/>
    </row>
    <row r="70" spans="1:3" s="119" customFormat="1" ht="15" customHeight="1">
      <c r="A70" s="118"/>
      <c r="B70" s="118"/>
      <c r="C70" s="118"/>
    </row>
    <row r="71" spans="1:3" s="119" customFormat="1" ht="15" customHeight="1">
      <c r="A71" s="118"/>
      <c r="B71" s="118"/>
      <c r="C71" s="118"/>
    </row>
    <row r="72" spans="1:3" s="119" customFormat="1" ht="15" customHeight="1">
      <c r="A72" s="118"/>
      <c r="B72" s="118"/>
      <c r="C72" s="118"/>
    </row>
    <row r="73" spans="1:3" s="119" customFormat="1" ht="15" customHeight="1">
      <c r="A73" s="118"/>
      <c r="B73" s="118"/>
      <c r="C73" s="118"/>
    </row>
    <row r="74" spans="1:3" s="119" customFormat="1" ht="15" customHeight="1">
      <c r="A74" s="118"/>
      <c r="B74" s="118"/>
      <c r="C74" s="118"/>
    </row>
    <row r="75" spans="1:3" s="119" customFormat="1" ht="15" customHeight="1">
      <c r="A75" s="118"/>
      <c r="B75" s="118"/>
      <c r="C75" s="118"/>
    </row>
    <row r="76" spans="1:3" s="119" customFormat="1" ht="15" customHeight="1">
      <c r="A76" s="118"/>
      <c r="B76" s="118"/>
      <c r="C76" s="118"/>
    </row>
    <row r="77" spans="1:3" s="119" customFormat="1" ht="15" customHeight="1">
      <c r="A77" s="118"/>
      <c r="B77" s="118"/>
      <c r="C77" s="118"/>
    </row>
    <row r="78" spans="1:3" s="119" customFormat="1" ht="15" customHeight="1">
      <c r="A78" s="118"/>
      <c r="B78" s="118"/>
      <c r="C78" s="118"/>
    </row>
    <row r="79" spans="1:3" s="119" customFormat="1" ht="15" customHeight="1">
      <c r="A79" s="118"/>
      <c r="B79" s="118"/>
      <c r="C79" s="118"/>
    </row>
    <row r="80" spans="1:3" s="119" customFormat="1" ht="15" customHeight="1">
      <c r="A80" s="118"/>
      <c r="B80" s="118"/>
      <c r="C80" s="118"/>
    </row>
    <row r="81" spans="1:3" s="119" customFormat="1" ht="15" customHeight="1">
      <c r="A81" s="118"/>
      <c r="B81" s="118"/>
      <c r="C81" s="118"/>
    </row>
    <row r="82" spans="1:3" s="119" customFormat="1" ht="15" customHeight="1">
      <c r="A82" s="118"/>
      <c r="B82" s="118"/>
      <c r="C82" s="118"/>
    </row>
    <row r="83" spans="1:3" s="119" customFormat="1" ht="15" customHeight="1">
      <c r="A83" s="118"/>
      <c r="B83" s="118"/>
      <c r="C83" s="118"/>
    </row>
    <row r="84" spans="1:3" s="119" customFormat="1" ht="15" customHeight="1">
      <c r="A84" s="118"/>
      <c r="B84" s="118"/>
      <c r="C84" s="118"/>
    </row>
    <row r="85" spans="1:3" s="119" customFormat="1" ht="15" customHeight="1">
      <c r="A85" s="118"/>
      <c r="B85" s="118"/>
      <c r="C85" s="118"/>
    </row>
    <row r="86" spans="1:3" s="119" customFormat="1" ht="15" customHeight="1">
      <c r="A86" s="118"/>
      <c r="B86" s="118"/>
      <c r="C86" s="118"/>
    </row>
    <row r="87" spans="1:3" s="119" customFormat="1" ht="15" customHeight="1">
      <c r="A87" s="118"/>
      <c r="B87" s="118"/>
      <c r="C87" s="118"/>
    </row>
    <row r="88" spans="1:3" s="119" customFormat="1" ht="15" customHeight="1">
      <c r="A88" s="118"/>
      <c r="B88" s="118"/>
      <c r="C88" s="118"/>
    </row>
    <row r="89" spans="1:3" s="119" customFormat="1" ht="15" customHeight="1">
      <c r="A89" s="118"/>
      <c r="B89" s="118"/>
      <c r="C89" s="118"/>
    </row>
    <row r="90" spans="1:3" s="119" customFormat="1" ht="15" customHeight="1">
      <c r="A90" s="118"/>
      <c r="B90" s="118"/>
      <c r="C90" s="118"/>
    </row>
    <row r="91" spans="1:3" s="119" customFormat="1" ht="15" customHeight="1">
      <c r="A91" s="118"/>
      <c r="B91" s="118"/>
      <c r="C91" s="118"/>
    </row>
    <row r="92" spans="1:3" s="119" customFormat="1" ht="15" customHeight="1">
      <c r="A92" s="118"/>
      <c r="B92" s="118"/>
      <c r="C92" s="118"/>
    </row>
    <row r="93" spans="1:3" s="119" customFormat="1" ht="15" customHeight="1">
      <c r="A93" s="118"/>
      <c r="B93" s="118"/>
      <c r="C93" s="118"/>
    </row>
    <row r="94" spans="1:3" s="119" customFormat="1" ht="15" customHeight="1">
      <c r="A94" s="118"/>
      <c r="B94" s="118"/>
      <c r="C94" s="118"/>
    </row>
    <row r="95" spans="1:3" s="119" customFormat="1" ht="15" customHeight="1">
      <c r="A95" s="118"/>
      <c r="B95" s="118"/>
      <c r="C95" s="118"/>
    </row>
    <row r="96" spans="1:3" s="119" customFormat="1" ht="15" customHeight="1">
      <c r="A96" s="118"/>
      <c r="B96" s="118"/>
      <c r="C96" s="118"/>
    </row>
    <row r="97" spans="1:3" s="119" customFormat="1" ht="15" customHeight="1">
      <c r="A97" s="118"/>
      <c r="B97" s="118"/>
      <c r="C97" s="118"/>
    </row>
    <row r="98" spans="1:3" s="119" customFormat="1" ht="15" customHeight="1">
      <c r="A98" s="118"/>
      <c r="B98" s="118"/>
      <c r="C98" s="118"/>
    </row>
    <row r="99" spans="1:3" s="119" customFormat="1" ht="15" customHeight="1">
      <c r="A99" s="118"/>
      <c r="B99" s="118"/>
      <c r="C99" s="118"/>
    </row>
    <row r="100" spans="1:3" s="119" customFormat="1" ht="15" customHeight="1">
      <c r="A100" s="118"/>
      <c r="B100" s="118"/>
      <c r="C100" s="118"/>
    </row>
    <row r="101" spans="1:3" s="119" customFormat="1" ht="15" customHeight="1">
      <c r="A101" s="118"/>
      <c r="B101" s="118"/>
      <c r="C101" s="118"/>
    </row>
    <row r="102" spans="1:3" s="119" customFormat="1" ht="15" customHeight="1">
      <c r="A102" s="118"/>
      <c r="B102" s="118"/>
      <c r="C102" s="118"/>
    </row>
    <row r="103" spans="1:3" s="119" customFormat="1" ht="15" customHeight="1">
      <c r="A103" s="118"/>
      <c r="B103" s="118"/>
      <c r="C103" s="118"/>
    </row>
    <row r="104" spans="1:3" s="119" customFormat="1" ht="15" customHeight="1">
      <c r="A104" s="118"/>
      <c r="B104" s="118"/>
      <c r="C104" s="118"/>
    </row>
    <row r="105" spans="1:3" s="119" customFormat="1" ht="15" customHeight="1">
      <c r="A105" s="118"/>
      <c r="B105" s="118"/>
      <c r="C105" s="118"/>
    </row>
    <row r="106" spans="1:3" s="119" customFormat="1" ht="15" customHeight="1">
      <c r="A106" s="118"/>
      <c r="B106" s="118"/>
      <c r="C106" s="118"/>
    </row>
    <row r="107" spans="1:3" s="119" customFormat="1" ht="15" customHeight="1">
      <c r="A107" s="118"/>
      <c r="B107" s="118"/>
      <c r="C107" s="118"/>
    </row>
    <row r="108" spans="1:3" s="119" customFormat="1" ht="15" customHeight="1">
      <c r="A108" s="118"/>
      <c r="B108" s="118"/>
      <c r="C108" s="118"/>
    </row>
    <row r="109" spans="1:3" s="119" customFormat="1" ht="15" customHeight="1">
      <c r="A109" s="118"/>
      <c r="B109" s="118"/>
      <c r="C109" s="118"/>
    </row>
    <row r="110" spans="1:3" s="119" customFormat="1" ht="15" customHeight="1">
      <c r="A110" s="118"/>
      <c r="B110" s="118"/>
      <c r="C110" s="118"/>
    </row>
    <row r="111" spans="1:3" s="119" customFormat="1" ht="15" customHeight="1">
      <c r="A111" s="118"/>
      <c r="B111" s="118"/>
      <c r="C111" s="118"/>
    </row>
    <row r="112" spans="1:3" s="119" customFormat="1" ht="15" customHeight="1">
      <c r="A112" s="118"/>
      <c r="B112" s="118"/>
      <c r="C112" s="118"/>
    </row>
    <row r="113" spans="1:3" s="119" customFormat="1" ht="15" customHeight="1">
      <c r="A113" s="118"/>
      <c r="B113" s="118"/>
      <c r="C113" s="118"/>
    </row>
    <row r="114" spans="1:3" s="119" customFormat="1" ht="15" customHeight="1">
      <c r="A114" s="118"/>
      <c r="B114" s="118"/>
      <c r="C114" s="118"/>
    </row>
  </sheetData>
  <hyperlinks>
    <hyperlink ref="C6" location="Index!A1" display="Index" xr:uid="{53D63F8E-4E98-46AC-B928-E245F6991D29}"/>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965B7-5018-41C8-93F2-8684E220ADA3}">
  <sheetPr>
    <tabColor rgb="FFFF0000"/>
  </sheetPr>
  <dimension ref="A1:IG108"/>
  <sheetViews>
    <sheetView showGridLines="0" zoomScaleNormal="100" zoomScaleSheetLayoutView="100" workbookViewId="0">
      <pane xSplit="1" ySplit="8" topLeftCell="BQ9" activePane="bottomRight" state="frozen"/>
      <selection activeCell="C6" sqref="C6"/>
      <selection pane="topRight" activeCell="C6" sqref="C6"/>
      <selection pane="bottomLeft" activeCell="C6" sqref="C6"/>
      <selection pane="bottomRight" activeCell="BW6" sqref="BW6"/>
    </sheetView>
  </sheetViews>
  <sheetFormatPr defaultColWidth="9.44140625" defaultRowHeight="15" customHeight="1"/>
  <cols>
    <col min="1" max="1" width="34.77734375" style="113" bestFit="1" customWidth="1"/>
    <col min="2" max="73" width="9.44140625" style="113"/>
    <col min="74" max="16384" width="9.44140625" style="105"/>
  </cols>
  <sheetData>
    <row r="1" spans="1:241"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0"/>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2"/>
      <c r="CX1" s="22"/>
      <c r="CY1" s="20"/>
      <c r="CZ1" s="21"/>
      <c r="DA1" s="23"/>
      <c r="DB1" s="23"/>
      <c r="DC1" s="23"/>
      <c r="DD1" s="23"/>
      <c r="DE1" s="23"/>
      <c r="DF1" s="21"/>
      <c r="DG1" s="23"/>
      <c r="DH1" s="21"/>
      <c r="DI1" s="23"/>
      <c r="DJ1" s="23"/>
      <c r="DK1" s="23"/>
      <c r="DL1" s="24"/>
      <c r="DM1" s="24"/>
      <c r="DN1" s="20"/>
      <c r="DO1" s="21"/>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2"/>
      <c r="FC1" s="22"/>
      <c r="FD1" s="20"/>
      <c r="FE1" s="21"/>
      <c r="FF1" s="23"/>
      <c r="FG1" s="23"/>
      <c r="FH1" s="23"/>
      <c r="FI1" s="23"/>
      <c r="FJ1" s="23"/>
      <c r="FK1" s="21"/>
      <c r="FL1" s="23"/>
      <c r="FM1" s="21"/>
      <c r="FN1" s="23"/>
      <c r="FO1" s="23"/>
      <c r="FP1" s="23"/>
      <c r="FQ1" s="24"/>
      <c r="FR1" s="24"/>
      <c r="FS1" s="20"/>
      <c r="FT1" s="21"/>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0"/>
      <c r="HF1" s="21"/>
      <c r="HG1" s="22"/>
      <c r="HH1" s="22"/>
      <c r="HI1" s="20"/>
      <c r="HJ1" s="21"/>
      <c r="HK1" s="23"/>
      <c r="HL1" s="23"/>
      <c r="HM1" s="23"/>
      <c r="HN1" s="23"/>
      <c r="HO1" s="23"/>
      <c r="HP1" s="21"/>
      <c r="HQ1" s="23"/>
      <c r="HR1" s="21"/>
      <c r="HS1" s="23"/>
      <c r="HT1" s="23"/>
      <c r="HU1" s="23"/>
      <c r="HV1" s="24"/>
      <c r="HW1" s="24"/>
      <c r="HX1" s="20"/>
      <c r="HY1" s="21"/>
      <c r="HZ1" s="20"/>
      <c r="IA1" s="21"/>
      <c r="IB1" s="20"/>
      <c r="IC1" s="21"/>
      <c r="ID1" s="20"/>
      <c r="IE1" s="21"/>
      <c r="IF1" s="20"/>
      <c r="IG1" s="21"/>
    </row>
    <row r="2" spans="1:241"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0"/>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2"/>
      <c r="CX2" s="22"/>
      <c r="CY2" s="20"/>
      <c r="CZ2" s="21"/>
      <c r="DA2" s="23"/>
      <c r="DB2" s="23"/>
      <c r="DC2" s="23"/>
      <c r="DD2" s="23"/>
      <c r="DE2" s="23"/>
      <c r="DF2" s="21"/>
      <c r="DG2" s="23"/>
      <c r="DH2" s="21"/>
      <c r="DI2" s="23"/>
      <c r="DJ2" s="23"/>
      <c r="DK2" s="23"/>
      <c r="DL2" s="24"/>
      <c r="DM2" s="24"/>
      <c r="DN2" s="20"/>
      <c r="DO2" s="21"/>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2"/>
      <c r="FC2" s="22"/>
      <c r="FD2" s="20"/>
      <c r="FE2" s="21"/>
      <c r="FF2" s="23"/>
      <c r="FG2" s="23"/>
      <c r="FH2" s="23"/>
      <c r="FI2" s="23"/>
      <c r="FJ2" s="23"/>
      <c r="FK2" s="21"/>
      <c r="FL2" s="23"/>
      <c r="FM2" s="21"/>
      <c r="FN2" s="23"/>
      <c r="FO2" s="23"/>
      <c r="FP2" s="23"/>
      <c r="FQ2" s="24"/>
      <c r="FR2" s="24"/>
      <c r="FS2" s="20"/>
      <c r="FT2" s="21"/>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0"/>
      <c r="HF2" s="21"/>
      <c r="HG2" s="22"/>
      <c r="HH2" s="22"/>
      <c r="HI2" s="20"/>
      <c r="HJ2" s="21"/>
      <c r="HK2" s="23"/>
      <c r="HL2" s="23"/>
      <c r="HM2" s="23"/>
      <c r="HN2" s="23"/>
      <c r="HO2" s="23"/>
      <c r="HP2" s="21"/>
      <c r="HQ2" s="23"/>
      <c r="HR2" s="21"/>
      <c r="HS2" s="23"/>
      <c r="HT2" s="23"/>
      <c r="HU2" s="23"/>
      <c r="HV2" s="24"/>
      <c r="HW2" s="24"/>
      <c r="HX2" s="20"/>
      <c r="HY2" s="21"/>
      <c r="HZ2" s="20"/>
      <c r="IA2" s="21"/>
      <c r="IB2" s="20"/>
      <c r="IC2" s="21"/>
      <c r="ID2" s="20"/>
      <c r="IE2" s="21"/>
      <c r="IF2" s="20"/>
      <c r="IG2" s="21"/>
    </row>
    <row r="3" spans="1:241"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0"/>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2"/>
      <c r="CX3" s="22"/>
      <c r="CY3" s="20"/>
      <c r="CZ3" s="21"/>
      <c r="DA3" s="23"/>
      <c r="DB3" s="23"/>
      <c r="DC3" s="23"/>
      <c r="DD3" s="23"/>
      <c r="DE3" s="23"/>
      <c r="DF3" s="21"/>
      <c r="DG3" s="23"/>
      <c r="DH3" s="21"/>
      <c r="DI3" s="23"/>
      <c r="DJ3" s="23"/>
      <c r="DK3" s="23"/>
      <c r="DL3" s="24"/>
      <c r="DM3" s="24"/>
      <c r="DN3" s="20"/>
      <c r="DO3" s="21"/>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2"/>
      <c r="FC3" s="22"/>
      <c r="FD3" s="20"/>
      <c r="FE3" s="21"/>
      <c r="FF3" s="23"/>
      <c r="FG3" s="23"/>
      <c r="FH3" s="23"/>
      <c r="FI3" s="23"/>
      <c r="FJ3" s="23"/>
      <c r="FK3" s="21"/>
      <c r="FL3" s="23"/>
      <c r="FM3" s="21"/>
      <c r="FN3" s="23"/>
      <c r="FO3" s="23"/>
      <c r="FP3" s="23"/>
      <c r="FQ3" s="24"/>
      <c r="FR3" s="24"/>
      <c r="FS3" s="20"/>
      <c r="FT3" s="21"/>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0"/>
      <c r="HF3" s="21"/>
      <c r="HG3" s="22"/>
      <c r="HH3" s="22"/>
      <c r="HI3" s="20"/>
      <c r="HJ3" s="21"/>
      <c r="HK3" s="23"/>
      <c r="HL3" s="23"/>
      <c r="HM3" s="23"/>
      <c r="HN3" s="23"/>
      <c r="HO3" s="23"/>
      <c r="HP3" s="21"/>
      <c r="HQ3" s="23"/>
      <c r="HR3" s="21"/>
      <c r="HS3" s="23"/>
      <c r="HT3" s="23"/>
      <c r="HU3" s="23"/>
      <c r="HV3" s="24"/>
      <c r="HW3" s="24"/>
      <c r="HX3" s="20"/>
      <c r="HY3" s="21"/>
      <c r="HZ3" s="20"/>
      <c r="IA3" s="21"/>
      <c r="IB3" s="20"/>
      <c r="IC3" s="21"/>
      <c r="ID3" s="20"/>
      <c r="IE3" s="21"/>
      <c r="IF3" s="20"/>
      <c r="IG3" s="21"/>
    </row>
    <row r="4" spans="1:241"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P4" s="27"/>
      <c r="BQ4" s="27"/>
      <c r="BR4" s="27"/>
      <c r="BS4" s="27"/>
      <c r="BT4" s="27"/>
      <c r="BU4" s="27"/>
      <c r="BV4" s="27"/>
      <c r="BW4" s="27"/>
    </row>
    <row r="5" spans="1:241" s="79" customFormat="1" ht="15" customHeight="1" thickBot="1">
      <c r="A5" s="28" t="s">
        <v>205</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P5" s="91"/>
      <c r="BQ5" s="91"/>
      <c r="BR5" s="91"/>
      <c r="BS5" s="91"/>
      <c r="BT5" s="91"/>
      <c r="BU5" s="91"/>
      <c r="BV5" s="91"/>
      <c r="BW5" s="91"/>
      <c r="BX5" s="92"/>
      <c r="BY5" s="92"/>
      <c r="BZ5" s="92"/>
      <c r="CA5" s="92"/>
      <c r="CB5" s="92"/>
      <c r="CC5" s="92"/>
      <c r="CD5" s="92"/>
      <c r="CE5" s="92"/>
      <c r="CF5" s="92"/>
      <c r="CG5" s="92"/>
      <c r="CH5" s="92"/>
      <c r="CI5" s="92"/>
      <c r="CJ5" s="92"/>
      <c r="CK5" s="92"/>
      <c r="CL5" s="92"/>
      <c r="CM5" s="92"/>
      <c r="CN5" s="93"/>
      <c r="CO5" s="93"/>
      <c r="CP5" s="93"/>
      <c r="CQ5" s="93"/>
      <c r="CR5" s="93"/>
      <c r="CT5" s="94"/>
      <c r="CX5" s="94"/>
      <c r="CZ5" s="95"/>
      <c r="DC5" s="96"/>
      <c r="DD5" s="92"/>
      <c r="DE5" s="92"/>
      <c r="DF5" s="92"/>
      <c r="DG5" s="97"/>
      <c r="DH5" s="92"/>
      <c r="DI5" s="92"/>
      <c r="DJ5" s="92"/>
      <c r="DK5" s="92"/>
    </row>
    <row r="6" spans="1:241"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138"/>
      <c r="AQ6" s="31"/>
      <c r="AR6" s="31"/>
      <c r="AS6" s="31"/>
      <c r="AT6" s="31"/>
      <c r="AU6" s="31"/>
      <c r="AV6" s="31"/>
      <c r="AW6" s="31"/>
      <c r="AX6" s="31"/>
      <c r="AY6" s="31"/>
      <c r="AZ6" s="31"/>
      <c r="BA6" s="31"/>
      <c r="BB6" s="31"/>
      <c r="BC6" s="31"/>
      <c r="BD6" s="31"/>
      <c r="BE6" s="31"/>
      <c r="BF6" s="31"/>
      <c r="BG6" s="31"/>
      <c r="BH6" s="31"/>
      <c r="BI6" s="31"/>
      <c r="BJ6" s="31"/>
      <c r="BK6" s="31"/>
      <c r="BL6" s="31"/>
      <c r="BM6" s="31"/>
      <c r="BN6" s="31"/>
      <c r="BP6" s="31"/>
      <c r="BQ6" s="31"/>
      <c r="BR6" s="31"/>
      <c r="BS6" s="31"/>
      <c r="BT6" s="31"/>
      <c r="BU6" s="31"/>
      <c r="BV6" s="31"/>
      <c r="BW6" s="31" t="s">
        <v>59</v>
      </c>
    </row>
    <row r="7" spans="1:241"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c r="BV7" s="35" t="s">
        <v>60</v>
      </c>
      <c r="BW7" s="35" t="s">
        <v>61</v>
      </c>
    </row>
    <row r="8" spans="1:241"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row>
    <row r="9" spans="1:241"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row>
    <row r="10" spans="1:241" ht="11.4">
      <c r="A10" s="102" t="s">
        <v>206</v>
      </c>
      <c r="B10" s="139">
        <v>5649</v>
      </c>
      <c r="C10" s="139">
        <v>6047</v>
      </c>
      <c r="D10" s="139">
        <v>6465</v>
      </c>
      <c r="E10" s="139">
        <v>6311</v>
      </c>
      <c r="F10" s="139">
        <v>6609</v>
      </c>
      <c r="G10" s="139">
        <v>7119</v>
      </c>
      <c r="H10" s="75">
        <v>7129</v>
      </c>
      <c r="I10" s="75">
        <v>7053</v>
      </c>
      <c r="J10" s="75">
        <v>7408</v>
      </c>
      <c r="K10" s="75">
        <v>8132</v>
      </c>
      <c r="L10" s="75">
        <v>8604</v>
      </c>
      <c r="M10" s="75">
        <v>7066</v>
      </c>
      <c r="N10" s="75">
        <v>7903</v>
      </c>
      <c r="O10" s="75">
        <v>8292</v>
      </c>
      <c r="P10" s="75">
        <v>8660</v>
      </c>
      <c r="Q10" s="75">
        <v>9234</v>
      </c>
      <c r="R10" s="75">
        <v>9714</v>
      </c>
      <c r="S10" s="75">
        <v>13274</v>
      </c>
      <c r="T10" s="75">
        <v>11642</v>
      </c>
      <c r="U10" s="75">
        <v>12463</v>
      </c>
      <c r="V10" s="75">
        <v>13157</v>
      </c>
      <c r="W10" s="75">
        <v>13610</v>
      </c>
      <c r="X10" s="75">
        <v>14061</v>
      </c>
      <c r="Y10" s="75">
        <v>15072</v>
      </c>
      <c r="Z10" s="75">
        <v>15952</v>
      </c>
      <c r="AA10" s="75">
        <v>16453</v>
      </c>
      <c r="AB10" s="75">
        <v>16785</v>
      </c>
      <c r="AC10" s="75">
        <v>7729</v>
      </c>
      <c r="AD10" s="75">
        <v>8087</v>
      </c>
      <c r="AE10" s="75">
        <v>8345</v>
      </c>
      <c r="AF10" s="75">
        <v>7371</v>
      </c>
      <c r="AG10" s="75">
        <v>7572</v>
      </c>
      <c r="AH10" s="75">
        <v>8217</v>
      </c>
      <c r="AI10" s="75">
        <v>8472</v>
      </c>
      <c r="AJ10" s="75">
        <v>8573</v>
      </c>
      <c r="AK10" s="75">
        <v>8536</v>
      </c>
      <c r="AL10" s="75">
        <v>8708</v>
      </c>
      <c r="AM10" s="75">
        <v>9400</v>
      </c>
      <c r="AN10" s="75">
        <v>9193</v>
      </c>
      <c r="AO10" s="75">
        <v>8681</v>
      </c>
      <c r="AP10" s="75">
        <v>8511</v>
      </c>
      <c r="AQ10" s="75">
        <v>8666</v>
      </c>
      <c r="AR10" s="75">
        <v>8243</v>
      </c>
      <c r="AS10" s="75">
        <v>8096</v>
      </c>
      <c r="AT10" s="75">
        <v>8222</v>
      </c>
      <c r="AU10" s="75">
        <v>8327</v>
      </c>
      <c r="AV10" s="75">
        <v>8448</v>
      </c>
      <c r="AW10" s="75">
        <v>8727</v>
      </c>
      <c r="AX10" s="75">
        <v>8558</v>
      </c>
      <c r="AY10" s="75">
        <v>8704</v>
      </c>
      <c r="AZ10" s="75">
        <v>8791</v>
      </c>
      <c r="BA10" s="75">
        <v>8940</v>
      </c>
      <c r="BB10" s="75">
        <v>8939</v>
      </c>
      <c r="BC10" s="75">
        <v>9010</v>
      </c>
      <c r="BD10" s="75">
        <v>9015</v>
      </c>
      <c r="BE10" s="75">
        <v>8831</v>
      </c>
      <c r="BF10" s="75">
        <v>8639</v>
      </c>
      <c r="BG10" s="75">
        <v>8653</v>
      </c>
      <c r="BH10" s="75">
        <v>8695</v>
      </c>
      <c r="BI10" s="75">
        <v>8686</v>
      </c>
      <c r="BJ10" s="75">
        <v>8746</v>
      </c>
      <c r="BK10" s="75">
        <v>8759</v>
      </c>
      <c r="BL10" s="75">
        <v>8071</v>
      </c>
      <c r="BM10" s="75">
        <v>8151</v>
      </c>
      <c r="BN10" s="75">
        <v>7428</v>
      </c>
      <c r="BO10" s="75">
        <v>6909</v>
      </c>
      <c r="BP10" s="75">
        <v>7050</v>
      </c>
      <c r="BQ10" s="75">
        <v>7202</v>
      </c>
      <c r="BR10" s="75">
        <v>7350</v>
      </c>
      <c r="BS10" s="75">
        <v>7324</v>
      </c>
      <c r="BT10" s="75">
        <v>7502</v>
      </c>
      <c r="BU10" s="75">
        <v>7660</v>
      </c>
      <c r="BV10" s="45">
        <v>7731</v>
      </c>
      <c r="BW10" s="46">
        <v>8618</v>
      </c>
    </row>
    <row r="11" spans="1:241" ht="15" customHeight="1">
      <c r="A11" s="102" t="s">
        <v>207</v>
      </c>
      <c r="B11" s="139">
        <v>1241</v>
      </c>
      <c r="C11" s="139">
        <v>1245</v>
      </c>
      <c r="D11" s="139">
        <v>1228</v>
      </c>
      <c r="E11" s="139">
        <v>1492</v>
      </c>
      <c r="F11" s="139">
        <v>1560</v>
      </c>
      <c r="G11" s="139">
        <v>1554</v>
      </c>
      <c r="H11" s="75">
        <v>1567</v>
      </c>
      <c r="I11" s="75">
        <v>1553</v>
      </c>
      <c r="J11" s="75">
        <v>1555</v>
      </c>
      <c r="K11" s="75">
        <v>1562</v>
      </c>
      <c r="L11" s="75">
        <v>1555</v>
      </c>
      <c r="M11" s="75">
        <v>1596</v>
      </c>
      <c r="N11" s="75">
        <v>1599</v>
      </c>
      <c r="O11" s="75">
        <v>1618</v>
      </c>
      <c r="P11" s="75">
        <v>1576</v>
      </c>
      <c r="Q11" s="75">
        <v>1581</v>
      </c>
      <c r="R11" s="75">
        <v>1631</v>
      </c>
      <c r="S11" s="75">
        <v>1728</v>
      </c>
      <c r="T11" s="75">
        <v>2255</v>
      </c>
      <c r="U11" s="75">
        <v>2316</v>
      </c>
      <c r="V11" s="75">
        <v>2363</v>
      </c>
      <c r="W11" s="75">
        <v>2427</v>
      </c>
      <c r="X11" s="75">
        <v>2460</v>
      </c>
      <c r="Y11" s="75">
        <v>2496</v>
      </c>
      <c r="Z11" s="75">
        <v>2494</v>
      </c>
      <c r="AA11" s="75">
        <v>2472</v>
      </c>
      <c r="AB11" s="75">
        <v>2508</v>
      </c>
      <c r="AC11" s="75">
        <v>2537</v>
      </c>
      <c r="AD11" s="75">
        <v>2508</v>
      </c>
      <c r="AE11" s="75">
        <v>2472</v>
      </c>
      <c r="AF11" s="75">
        <v>2860</v>
      </c>
      <c r="AG11" s="75">
        <v>2737</v>
      </c>
      <c r="AH11" s="75">
        <v>2691</v>
      </c>
      <c r="AI11" s="75">
        <v>2738</v>
      </c>
      <c r="AJ11" s="75">
        <v>3017</v>
      </c>
      <c r="AK11" s="75">
        <v>3083</v>
      </c>
      <c r="AL11" s="75">
        <v>3109</v>
      </c>
      <c r="AM11" s="75">
        <v>3148</v>
      </c>
      <c r="AN11" s="75">
        <v>4988</v>
      </c>
      <c r="AO11" s="75">
        <v>5142</v>
      </c>
      <c r="AP11" s="75">
        <v>5273</v>
      </c>
      <c r="AQ11" s="75">
        <v>5475</v>
      </c>
      <c r="AR11" s="75">
        <v>5494</v>
      </c>
      <c r="AS11" s="75">
        <v>5646</v>
      </c>
      <c r="AT11" s="75">
        <v>5854</v>
      </c>
      <c r="AU11" s="75">
        <v>6084</v>
      </c>
      <c r="AV11" s="75">
        <v>6125</v>
      </c>
      <c r="AW11" s="75">
        <v>6077</v>
      </c>
      <c r="AX11" s="75">
        <v>6038</v>
      </c>
      <c r="AY11" s="75">
        <v>6080</v>
      </c>
      <c r="AZ11" s="75">
        <v>5936</v>
      </c>
      <c r="BA11" s="75">
        <v>7429</v>
      </c>
      <c r="BB11" s="75">
        <v>7330</v>
      </c>
      <c r="BC11" s="75">
        <v>7187</v>
      </c>
      <c r="BD11" s="75">
        <v>7013</v>
      </c>
      <c r="BE11" s="75">
        <v>6966</v>
      </c>
      <c r="BF11" s="75">
        <v>6939</v>
      </c>
      <c r="BG11" s="75">
        <v>6894</v>
      </c>
      <c r="BH11" s="75">
        <v>6815</v>
      </c>
      <c r="BI11" s="75">
        <v>6794</v>
      </c>
      <c r="BJ11" s="75">
        <v>6759</v>
      </c>
      <c r="BK11" s="75">
        <v>6602</v>
      </c>
      <c r="BL11" s="75">
        <v>6423</v>
      </c>
      <c r="BM11" s="75">
        <v>6070</v>
      </c>
      <c r="BN11" s="75">
        <v>5789</v>
      </c>
      <c r="BO11" s="75">
        <v>5591</v>
      </c>
      <c r="BP11" s="75">
        <v>5185</v>
      </c>
      <c r="BQ11" s="75">
        <v>4669</v>
      </c>
      <c r="BR11" s="75">
        <v>4166</v>
      </c>
      <c r="BS11" s="75">
        <v>3453</v>
      </c>
      <c r="BT11" s="75">
        <v>2895</v>
      </c>
      <c r="BU11" s="75">
        <v>2655</v>
      </c>
      <c r="BV11" s="45">
        <v>2756</v>
      </c>
      <c r="BW11" s="46">
        <v>3889</v>
      </c>
    </row>
    <row r="12" spans="1:241" ht="15" customHeight="1">
      <c r="A12" s="102" t="s">
        <v>208</v>
      </c>
      <c r="B12" s="139">
        <v>863</v>
      </c>
      <c r="C12" s="139">
        <v>872</v>
      </c>
      <c r="D12" s="139">
        <v>1062</v>
      </c>
      <c r="E12" s="139">
        <v>1414</v>
      </c>
      <c r="F12" s="139">
        <v>1509</v>
      </c>
      <c r="G12" s="139">
        <v>1514</v>
      </c>
      <c r="H12" s="75">
        <v>1476</v>
      </c>
      <c r="I12" s="75">
        <v>1524</v>
      </c>
      <c r="J12" s="75">
        <v>1650</v>
      </c>
      <c r="K12" s="75">
        <v>1850</v>
      </c>
      <c r="L12" s="75">
        <v>2186</v>
      </c>
      <c r="M12" s="75">
        <v>2343</v>
      </c>
      <c r="N12" s="75">
        <v>2386</v>
      </c>
      <c r="O12" s="75">
        <v>2446</v>
      </c>
      <c r="P12" s="75">
        <v>2529</v>
      </c>
      <c r="Q12" s="75">
        <v>2664</v>
      </c>
      <c r="R12" s="75">
        <v>2731</v>
      </c>
      <c r="S12" s="75">
        <v>2901</v>
      </c>
      <c r="T12" s="75">
        <v>3124</v>
      </c>
      <c r="U12" s="75">
        <v>3345</v>
      </c>
      <c r="V12" s="75">
        <v>3424</v>
      </c>
      <c r="W12" s="75">
        <v>3499</v>
      </c>
      <c r="X12" s="75">
        <v>3610</v>
      </c>
      <c r="Y12" s="75">
        <v>3722</v>
      </c>
      <c r="Z12" s="75">
        <v>3777</v>
      </c>
      <c r="AA12" s="75">
        <v>3765</v>
      </c>
      <c r="AB12" s="75">
        <v>3856</v>
      </c>
      <c r="AC12" s="75">
        <v>3824</v>
      </c>
      <c r="AD12" s="75">
        <v>3808</v>
      </c>
      <c r="AE12" s="75">
        <v>3822</v>
      </c>
      <c r="AF12" s="75">
        <v>4000</v>
      </c>
      <c r="AG12" s="75">
        <v>3942</v>
      </c>
      <c r="AH12" s="75">
        <v>4054</v>
      </c>
      <c r="AI12" s="75">
        <v>4101</v>
      </c>
      <c r="AJ12" s="75">
        <v>4139</v>
      </c>
      <c r="AK12" s="75">
        <v>4215</v>
      </c>
      <c r="AL12" s="75">
        <v>4211</v>
      </c>
      <c r="AM12" s="75">
        <v>4267</v>
      </c>
      <c r="AN12" s="75">
        <v>4838</v>
      </c>
      <c r="AO12" s="75">
        <v>5015</v>
      </c>
      <c r="AP12" s="75">
        <v>5121</v>
      </c>
      <c r="AQ12" s="75">
        <v>5089</v>
      </c>
      <c r="AR12" s="75">
        <v>5198</v>
      </c>
      <c r="AS12" s="75">
        <v>5375</v>
      </c>
      <c r="AT12" s="75">
        <v>5408</v>
      </c>
      <c r="AU12" s="75">
        <v>5469</v>
      </c>
      <c r="AV12" s="75">
        <v>5559</v>
      </c>
      <c r="AW12" s="75">
        <v>5636</v>
      </c>
      <c r="AX12" s="75">
        <v>5747</v>
      </c>
      <c r="AY12" s="75">
        <v>5865</v>
      </c>
      <c r="AZ12" s="75">
        <v>5668</v>
      </c>
      <c r="BA12" s="75">
        <v>8710</v>
      </c>
      <c r="BB12" s="75">
        <v>8612</v>
      </c>
      <c r="BC12" s="75">
        <v>8594</v>
      </c>
      <c r="BD12" s="75">
        <v>8422</v>
      </c>
      <c r="BE12" s="75">
        <v>9116</v>
      </c>
      <c r="BF12" s="75">
        <v>9112</v>
      </c>
      <c r="BG12" s="75">
        <v>9150</v>
      </c>
      <c r="BH12" s="75">
        <v>8805</v>
      </c>
      <c r="BI12" s="75">
        <v>9200</v>
      </c>
      <c r="BJ12" s="75">
        <v>9093</v>
      </c>
      <c r="BK12" s="75">
        <v>8760</v>
      </c>
      <c r="BL12" s="75">
        <v>8211</v>
      </c>
      <c r="BM12" s="75">
        <v>8005</v>
      </c>
      <c r="BN12" s="75">
        <v>7714</v>
      </c>
      <c r="BO12" s="75">
        <v>7593</v>
      </c>
      <c r="BP12" s="75">
        <v>7771</v>
      </c>
      <c r="BQ12" s="75">
        <v>8602</v>
      </c>
      <c r="BR12" s="75">
        <v>8514</v>
      </c>
      <c r="BS12" s="75">
        <v>8262</v>
      </c>
      <c r="BT12" s="75">
        <v>8316</v>
      </c>
      <c r="BU12" s="75">
        <v>7842</v>
      </c>
      <c r="BV12" s="45">
        <v>7508</v>
      </c>
      <c r="BW12" s="46">
        <v>7367</v>
      </c>
    </row>
    <row r="13" spans="1:241" s="120" customFormat="1" ht="5.0999999999999996" customHeight="1">
      <c r="A13" s="102"/>
      <c r="B13" s="139"/>
      <c r="C13" s="139"/>
      <c r="D13" s="139"/>
      <c r="E13" s="139"/>
      <c r="F13" s="139"/>
      <c r="G13" s="139"/>
      <c r="H13" s="140"/>
      <c r="I13" s="140"/>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c r="AU13" s="141"/>
      <c r="AV13" s="141"/>
      <c r="AW13" s="141"/>
      <c r="AX13" s="141"/>
      <c r="AY13" s="141"/>
      <c r="AZ13" s="141"/>
      <c r="BA13" s="141"/>
      <c r="BB13" s="141"/>
      <c r="BC13" s="141"/>
      <c r="BD13" s="141"/>
      <c r="BE13" s="141"/>
      <c r="BF13" s="141"/>
      <c r="BG13" s="141"/>
      <c r="BH13" s="141"/>
      <c r="BI13" s="141"/>
      <c r="BJ13" s="141"/>
      <c r="BK13" s="141"/>
      <c r="BL13" s="141"/>
      <c r="BM13" s="141"/>
      <c r="BN13" s="141"/>
      <c r="BO13" s="141"/>
      <c r="BP13" s="141"/>
      <c r="BQ13" s="141"/>
      <c r="BR13" s="141"/>
      <c r="BS13" s="141"/>
      <c r="BT13" s="141"/>
      <c r="BU13" s="141"/>
      <c r="BV13" s="142"/>
      <c r="BW13" s="142"/>
    </row>
    <row r="14" spans="1:241" s="25" customFormat="1" ht="15" customHeight="1" thickBot="1">
      <c r="A14" s="87" t="s">
        <v>179</v>
      </c>
      <c r="B14" s="53">
        <v>7753</v>
      </c>
      <c r="C14" s="53">
        <v>8164</v>
      </c>
      <c r="D14" s="53">
        <v>8755</v>
      </c>
      <c r="E14" s="53">
        <v>9217</v>
      </c>
      <c r="F14" s="53">
        <v>9678</v>
      </c>
      <c r="G14" s="53">
        <v>10187</v>
      </c>
      <c r="H14" s="53">
        <v>10172</v>
      </c>
      <c r="I14" s="53">
        <v>10130</v>
      </c>
      <c r="J14" s="53">
        <v>10613</v>
      </c>
      <c r="K14" s="53">
        <v>11544</v>
      </c>
      <c r="L14" s="53">
        <v>12345</v>
      </c>
      <c r="M14" s="53">
        <v>11005</v>
      </c>
      <c r="N14" s="53">
        <v>11888</v>
      </c>
      <c r="O14" s="53">
        <v>12356</v>
      </c>
      <c r="P14" s="53">
        <v>12765</v>
      </c>
      <c r="Q14" s="53">
        <v>13479</v>
      </c>
      <c r="R14" s="53">
        <v>14076</v>
      </c>
      <c r="S14" s="53">
        <v>17903</v>
      </c>
      <c r="T14" s="53">
        <v>17021</v>
      </c>
      <c r="U14" s="53">
        <v>18124</v>
      </c>
      <c r="V14" s="53">
        <v>18944</v>
      </c>
      <c r="W14" s="53">
        <v>19536</v>
      </c>
      <c r="X14" s="53">
        <v>20131</v>
      </c>
      <c r="Y14" s="53">
        <v>21290</v>
      </c>
      <c r="Z14" s="53">
        <v>22223</v>
      </c>
      <c r="AA14" s="53">
        <v>22690</v>
      </c>
      <c r="AB14" s="53">
        <v>23149</v>
      </c>
      <c r="AC14" s="53">
        <v>14090</v>
      </c>
      <c r="AD14" s="53">
        <v>14403</v>
      </c>
      <c r="AE14" s="53">
        <v>14639</v>
      </c>
      <c r="AF14" s="53">
        <v>14231</v>
      </c>
      <c r="AG14" s="53">
        <v>14251</v>
      </c>
      <c r="AH14" s="53">
        <v>14962</v>
      </c>
      <c r="AI14" s="53">
        <v>15311</v>
      </c>
      <c r="AJ14" s="53">
        <v>15729</v>
      </c>
      <c r="AK14" s="53">
        <v>15834</v>
      </c>
      <c r="AL14" s="53">
        <v>16028</v>
      </c>
      <c r="AM14" s="53">
        <v>16815</v>
      </c>
      <c r="AN14" s="53">
        <v>19019</v>
      </c>
      <c r="AO14" s="53">
        <v>18838</v>
      </c>
      <c r="AP14" s="53">
        <v>18905</v>
      </c>
      <c r="AQ14" s="53">
        <v>19230</v>
      </c>
      <c r="AR14" s="53">
        <v>18935</v>
      </c>
      <c r="AS14" s="53">
        <v>19117</v>
      </c>
      <c r="AT14" s="53">
        <v>19484</v>
      </c>
      <c r="AU14" s="53">
        <v>19880</v>
      </c>
      <c r="AV14" s="53">
        <v>20132</v>
      </c>
      <c r="AW14" s="53">
        <v>20440</v>
      </c>
      <c r="AX14" s="53">
        <v>20343</v>
      </c>
      <c r="AY14" s="53">
        <v>20649</v>
      </c>
      <c r="AZ14" s="53">
        <v>20395</v>
      </c>
      <c r="BA14" s="53">
        <v>25079</v>
      </c>
      <c r="BB14" s="53">
        <v>24881</v>
      </c>
      <c r="BC14" s="53">
        <v>24791</v>
      </c>
      <c r="BD14" s="53">
        <v>24450</v>
      </c>
      <c r="BE14" s="53">
        <v>24913</v>
      </c>
      <c r="BF14" s="53">
        <v>24690</v>
      </c>
      <c r="BG14" s="53">
        <v>24697</v>
      </c>
      <c r="BH14" s="53">
        <v>24315</v>
      </c>
      <c r="BI14" s="53">
        <v>24680</v>
      </c>
      <c r="BJ14" s="53">
        <v>24598</v>
      </c>
      <c r="BK14" s="53">
        <v>24121</v>
      </c>
      <c r="BL14" s="53">
        <v>22705</v>
      </c>
      <c r="BM14" s="53">
        <v>22226</v>
      </c>
      <c r="BN14" s="53">
        <v>20931</v>
      </c>
      <c r="BO14" s="53">
        <v>20093</v>
      </c>
      <c r="BP14" s="53">
        <v>20006</v>
      </c>
      <c r="BQ14" s="53">
        <v>20473</v>
      </c>
      <c r="BR14" s="53">
        <v>20030</v>
      </c>
      <c r="BS14" s="53">
        <v>19039</v>
      </c>
      <c r="BT14" s="53">
        <v>18713</v>
      </c>
      <c r="BU14" s="53">
        <v>18157</v>
      </c>
      <c r="BV14" s="53">
        <v>17995</v>
      </c>
      <c r="BW14" s="53">
        <f>+BW10+BW11+BW12</f>
        <v>19874</v>
      </c>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row>
    <row r="15" spans="1:241" s="121" customFormat="1" ht="15" customHeight="1" thickTop="1">
      <c r="A15" s="120"/>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row>
    <row r="16" spans="1:241" s="121" customFormat="1" ht="15" customHeight="1">
      <c r="A16" s="120"/>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row>
    <row r="17" spans="1:73" s="121" customFormat="1" ht="15" customHeight="1">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row>
    <row r="18" spans="1:73" s="121" customFormat="1" ht="15" customHeight="1">
      <c r="A18" s="120"/>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row>
    <row r="19" spans="1:73" s="121" customFormat="1" ht="15" customHeight="1">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row>
    <row r="20" spans="1:73" s="121" customFormat="1" ht="15" customHeight="1">
      <c r="A20" s="120"/>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row>
    <row r="21" spans="1:73" s="121" customFormat="1" ht="15" customHeight="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row>
    <row r="22" spans="1:73" s="121" customFormat="1" ht="15" customHeight="1">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row>
    <row r="23" spans="1:73" s="121" customFormat="1" ht="15" customHeight="1">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row>
    <row r="24" spans="1:73" s="121" customFormat="1" ht="1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row>
    <row r="25" spans="1:73" s="121" customFormat="1" ht="1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row>
    <row r="26" spans="1:73" s="121" customFormat="1" ht="1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row>
    <row r="27" spans="1:73" s="121" customFormat="1" ht="1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row>
    <row r="28" spans="1:73" s="121" customFormat="1" ht="1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row>
    <row r="29" spans="1:73" s="121" customFormat="1" ht="1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row>
    <row r="30" spans="1:73" s="121" customFormat="1" ht="1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row>
    <row r="31" spans="1:73" s="121" customFormat="1" ht="1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row>
    <row r="32" spans="1:73"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row>
    <row r="33" spans="1:73"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row>
    <row r="34" spans="1:73"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row>
    <row r="35" spans="1:73"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row>
    <row r="36" spans="1:73"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row>
    <row r="37" spans="1:73"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row>
    <row r="38" spans="1:73"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row>
    <row r="39" spans="1:73"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row>
    <row r="40" spans="1:73" s="121" customFormat="1" ht="1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row>
    <row r="41" spans="1:73" s="121" customFormat="1" ht="1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row>
    <row r="42" spans="1:73"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row>
    <row r="43" spans="1:73"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row>
    <row r="44" spans="1:73"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row>
    <row r="45" spans="1:73"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row>
    <row r="46" spans="1:73"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row>
    <row r="47" spans="1:73"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row>
    <row r="48" spans="1:73"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row>
    <row r="49" spans="1:73"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row>
    <row r="50" spans="1:73"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row>
    <row r="51" spans="1:73"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row>
    <row r="52" spans="1:73"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row>
    <row r="53" spans="1:73"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row>
    <row r="54" spans="1:73"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row>
    <row r="55" spans="1:73"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row>
    <row r="56" spans="1:73"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row>
    <row r="57" spans="1:73"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row>
    <row r="58" spans="1:73"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row>
    <row r="59" spans="1:73"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row>
    <row r="60" spans="1:73"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row>
    <row r="61" spans="1:73"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row>
    <row r="62" spans="1:73"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row>
    <row r="63" spans="1:73"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row>
    <row r="64" spans="1:73"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row>
    <row r="65" spans="1:73"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row>
    <row r="66" spans="1:73"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row>
    <row r="67" spans="1:73"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row>
    <row r="68" spans="1:73"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row>
    <row r="69" spans="1:73"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row>
    <row r="70" spans="1:73"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row>
    <row r="71" spans="1:73"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row>
    <row r="72" spans="1:73"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row>
    <row r="73" spans="1:73"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row>
    <row r="74" spans="1:73"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row>
    <row r="75" spans="1:73"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row>
    <row r="76" spans="1:73"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row>
    <row r="77" spans="1:73"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row>
    <row r="78" spans="1:73"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row>
    <row r="79" spans="1:73"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row>
    <row r="80" spans="1:73"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row>
    <row r="81" spans="1:73"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row>
    <row r="82" spans="1:73"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row>
    <row r="83" spans="1:73" s="121" customFormat="1" ht="1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row>
    <row r="84" spans="1:73" s="121" customFormat="1" ht="1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row>
    <row r="85" spans="1:73" s="121" customFormat="1" ht="1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row>
    <row r="86" spans="1:73" s="121" customFormat="1" ht="1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row>
    <row r="87" spans="1:73" s="121" customFormat="1" ht="1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row>
    <row r="88" spans="1:73" s="121" customFormat="1" ht="1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row>
    <row r="89" spans="1:73" s="121" customFormat="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row>
    <row r="90" spans="1:73" s="121" customFormat="1" ht="1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row>
    <row r="91" spans="1:73" s="121" customFormat="1" ht="1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row>
    <row r="92" spans="1:73" s="121" customFormat="1" ht="1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row>
    <row r="93" spans="1:73" s="121" customFormat="1" ht="1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row>
    <row r="94" spans="1:73" s="121" customFormat="1" ht="1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row>
    <row r="95" spans="1:73" s="121" customFormat="1" ht="1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row>
    <row r="96" spans="1:73" s="121" customFormat="1" ht="1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row>
    <row r="97" spans="1:73" s="121" customFormat="1" ht="1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row>
    <row r="98" spans="1:73" s="121" customFormat="1" ht="1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row>
    <row r="99" spans="1:73" s="121" customFormat="1" ht="1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row>
    <row r="100" spans="1:73" s="121" customFormat="1" ht="1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row>
    <row r="101" spans="1:73" s="121" customFormat="1" ht="1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row>
    <row r="102" spans="1:73" s="121" customFormat="1" ht="1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row>
    <row r="103" spans="1:73" s="121" customFormat="1" ht="1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row>
    <row r="104" spans="1:73" s="121" customFormat="1" ht="1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row>
    <row r="105" spans="1:73" s="121" customFormat="1" ht="1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0"/>
      <c r="BA105" s="120"/>
      <c r="BB105" s="120"/>
      <c r="BC105" s="120"/>
      <c r="BD105" s="120"/>
      <c r="BE105" s="120"/>
      <c r="BF105" s="120"/>
      <c r="BG105" s="120"/>
      <c r="BH105" s="120"/>
      <c r="BI105" s="120"/>
      <c r="BJ105" s="120"/>
      <c r="BK105" s="120"/>
      <c r="BL105" s="120"/>
      <c r="BM105" s="120"/>
      <c r="BN105" s="120"/>
      <c r="BO105" s="120"/>
      <c r="BP105" s="120"/>
      <c r="BQ105" s="120"/>
      <c r="BR105" s="120"/>
      <c r="BS105" s="120"/>
      <c r="BT105" s="120"/>
      <c r="BU105" s="120"/>
    </row>
    <row r="106" spans="1:73" s="121" customFormat="1" ht="1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0"/>
      <c r="BU106" s="120"/>
    </row>
    <row r="107" spans="1:73" s="121" customFormat="1" ht="1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120"/>
      <c r="BB107" s="120"/>
      <c r="BC107" s="120"/>
      <c r="BD107" s="120"/>
      <c r="BE107" s="120"/>
      <c r="BF107" s="120"/>
      <c r="BG107" s="120"/>
      <c r="BH107" s="120"/>
      <c r="BI107" s="120"/>
      <c r="BJ107" s="120"/>
      <c r="BK107" s="120"/>
      <c r="BL107" s="120"/>
      <c r="BM107" s="120"/>
      <c r="BN107" s="120"/>
      <c r="BO107" s="120"/>
      <c r="BP107" s="120"/>
      <c r="BQ107" s="120"/>
      <c r="BR107" s="120"/>
      <c r="BS107" s="120"/>
      <c r="BT107" s="120"/>
      <c r="BU107" s="120"/>
    </row>
    <row r="108" spans="1:73" s="121" customFormat="1" ht="1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0"/>
      <c r="BB108" s="120"/>
      <c r="BC108" s="120"/>
      <c r="BD108" s="120"/>
      <c r="BE108" s="120"/>
      <c r="BF108" s="120"/>
      <c r="BG108" s="120"/>
      <c r="BH108" s="120"/>
      <c r="BI108" s="120"/>
      <c r="BJ108" s="120"/>
      <c r="BK108" s="120"/>
      <c r="BL108" s="120"/>
      <c r="BM108" s="120"/>
      <c r="BN108" s="120"/>
      <c r="BO108" s="120"/>
      <c r="BP108" s="120"/>
      <c r="BQ108" s="120"/>
      <c r="BR108" s="120"/>
      <c r="BS108" s="120"/>
      <c r="BT108" s="120"/>
      <c r="BU108" s="120"/>
    </row>
  </sheetData>
  <hyperlinks>
    <hyperlink ref="BW6" location="Index!A1" display="Index" xr:uid="{855A87DB-7280-4D4C-BCFC-C3C7C7EFEB1A}"/>
  </hyperlinks>
  <printOptions horizontalCentered="1"/>
  <pageMargins left="0" right="0" top="0.39370078740157483" bottom="0" header="0" footer="0"/>
  <pageSetup paperSize="9" scale="110" orientation="landscape" horizontalDpi="1200" verticalDpi="1200" r:id="rId1"/>
  <headerFooter alignWithMargins="0">
    <oddHeader>&amp;R&amp;P/&amp;N</oddHeader>
  </headerFooter>
  <colBreaks count="6" manualBreakCount="6">
    <brk id="9" min="1" max="15" man="1"/>
    <brk id="17" min="1" max="15" man="1"/>
    <brk id="25" min="1" max="15" man="1"/>
    <brk id="33" min="1" max="15" man="1"/>
    <brk id="41" min="1" max="15" man="1"/>
    <brk id="49" min="1"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DFA27-D760-447D-B4C4-466E4956E5B0}">
  <sheetPr>
    <tabColor rgb="FFFF0000"/>
  </sheetPr>
  <dimension ref="A1:FB93"/>
  <sheetViews>
    <sheetView showGridLines="0" zoomScaleNormal="100" workbookViewId="0">
      <pane xSplit="1" ySplit="8" topLeftCell="B9" activePane="bottomRight" state="frozen"/>
      <selection activeCell="D14" sqref="D14"/>
      <selection pane="topRight" activeCell="D14" sqref="D14"/>
      <selection pane="bottomLeft" activeCell="D14" sqref="D14"/>
      <selection pane="bottomRight" activeCell="C6" sqref="C6"/>
    </sheetView>
  </sheetViews>
  <sheetFormatPr defaultColWidth="11" defaultRowHeight="13.2"/>
  <cols>
    <col min="1" max="1" width="61.6640625" style="63" bestFit="1" customWidth="1"/>
    <col min="2" max="3" width="9.44140625" style="57" customWidth="1"/>
    <col min="4" max="16384" width="11" style="47"/>
  </cols>
  <sheetData>
    <row r="1" spans="1:158" s="25" customFormat="1" ht="15" customHeight="1">
      <c r="A1" s="18"/>
      <c r="B1" s="19"/>
      <c r="C1" s="19"/>
      <c r="D1" s="20"/>
      <c r="E1" s="21"/>
      <c r="F1" s="20"/>
      <c r="G1" s="21"/>
      <c r="H1" s="20"/>
      <c r="I1" s="21"/>
      <c r="J1" s="20"/>
      <c r="K1" s="21"/>
      <c r="L1" s="20"/>
      <c r="M1" s="21"/>
      <c r="N1" s="20"/>
      <c r="O1" s="21"/>
      <c r="P1" s="20"/>
      <c r="Q1" s="21"/>
      <c r="R1" s="22"/>
      <c r="S1" s="22"/>
      <c r="T1" s="20"/>
      <c r="U1" s="21"/>
      <c r="V1" s="23"/>
      <c r="W1" s="23"/>
      <c r="X1" s="23"/>
      <c r="Y1" s="23"/>
      <c r="Z1" s="23"/>
      <c r="AA1" s="21"/>
      <c r="AB1" s="23"/>
      <c r="AC1" s="21"/>
      <c r="AD1" s="23"/>
      <c r="AE1" s="23"/>
      <c r="AF1" s="23"/>
      <c r="AG1" s="24"/>
      <c r="AH1" s="24"/>
      <c r="AI1" s="20"/>
      <c r="AJ1" s="21"/>
      <c r="AK1" s="20"/>
      <c r="AL1" s="21"/>
      <c r="AM1" s="20"/>
      <c r="AN1" s="21"/>
      <c r="AO1" s="20"/>
      <c r="AP1" s="21"/>
      <c r="AQ1" s="20"/>
      <c r="AR1" s="21"/>
      <c r="AS1" s="20"/>
      <c r="AT1" s="21"/>
      <c r="AU1" s="20"/>
      <c r="AV1" s="21"/>
      <c r="AW1" s="20"/>
      <c r="AX1" s="21"/>
      <c r="AY1" s="20"/>
      <c r="AZ1" s="21"/>
      <c r="BA1" s="20"/>
      <c r="BB1" s="21"/>
      <c r="BC1" s="20"/>
      <c r="BD1" s="21"/>
      <c r="BE1" s="20"/>
      <c r="BF1" s="21"/>
      <c r="BG1" s="20"/>
      <c r="BH1" s="21"/>
      <c r="BI1" s="20"/>
      <c r="BJ1" s="21"/>
      <c r="BK1" s="20"/>
      <c r="BL1" s="21"/>
      <c r="BM1" s="20"/>
      <c r="BN1" s="21"/>
      <c r="BO1" s="20"/>
      <c r="BP1" s="21"/>
      <c r="BQ1" s="20"/>
      <c r="BR1" s="21"/>
      <c r="BS1" s="20"/>
      <c r="BT1" s="21"/>
      <c r="BU1" s="20"/>
      <c r="BV1" s="21"/>
      <c r="BW1" s="22"/>
      <c r="BX1" s="22"/>
      <c r="BY1" s="20"/>
      <c r="BZ1" s="21"/>
      <c r="CA1" s="23"/>
      <c r="CB1" s="23"/>
      <c r="CC1" s="23"/>
      <c r="CD1" s="23"/>
      <c r="CE1" s="23"/>
      <c r="CF1" s="21"/>
      <c r="CG1" s="23"/>
      <c r="CH1" s="21"/>
      <c r="CI1" s="23"/>
      <c r="CJ1" s="23"/>
      <c r="CK1" s="23"/>
      <c r="CL1" s="24"/>
      <c r="CM1" s="24"/>
      <c r="CN1" s="20"/>
      <c r="CO1" s="21"/>
      <c r="CP1" s="20"/>
      <c r="CQ1" s="21"/>
      <c r="CR1" s="20"/>
      <c r="CS1" s="21"/>
      <c r="CT1" s="20"/>
      <c r="CU1" s="21"/>
      <c r="CV1" s="20"/>
      <c r="CW1" s="21"/>
      <c r="CX1" s="20"/>
      <c r="CY1" s="21"/>
      <c r="CZ1" s="20"/>
      <c r="DA1" s="21"/>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2"/>
      <c r="EC1" s="22"/>
      <c r="ED1" s="20"/>
      <c r="EE1" s="21"/>
      <c r="EF1" s="23"/>
      <c r="EG1" s="23"/>
      <c r="EH1" s="23"/>
      <c r="EI1" s="23"/>
      <c r="EJ1" s="23"/>
      <c r="EK1" s="21"/>
      <c r="EL1" s="23"/>
      <c r="EM1" s="21"/>
      <c r="EN1" s="23"/>
      <c r="EO1" s="23"/>
      <c r="EP1" s="23"/>
      <c r="EQ1" s="24"/>
      <c r="ER1" s="24"/>
      <c r="ES1" s="20"/>
      <c r="ET1" s="21"/>
      <c r="EU1" s="20"/>
      <c r="EV1" s="21"/>
      <c r="EW1" s="20"/>
      <c r="EX1" s="21"/>
      <c r="EY1" s="20"/>
      <c r="EZ1" s="21"/>
      <c r="FA1" s="20"/>
      <c r="FB1" s="21"/>
    </row>
    <row r="2" spans="1:158" s="25" customFormat="1" ht="15" customHeight="1">
      <c r="A2" s="18"/>
      <c r="B2" s="19"/>
      <c r="C2" s="19"/>
      <c r="D2" s="20"/>
      <c r="E2" s="21"/>
      <c r="F2" s="20"/>
      <c r="G2" s="21"/>
      <c r="H2" s="20"/>
      <c r="I2" s="21"/>
      <c r="J2" s="20"/>
      <c r="K2" s="21"/>
      <c r="L2" s="20"/>
      <c r="M2" s="21"/>
      <c r="N2" s="20"/>
      <c r="O2" s="21"/>
      <c r="P2" s="20"/>
      <c r="Q2" s="21"/>
      <c r="R2" s="22"/>
      <c r="S2" s="22"/>
      <c r="T2" s="20"/>
      <c r="U2" s="21"/>
      <c r="V2" s="23"/>
      <c r="W2" s="23"/>
      <c r="X2" s="23"/>
      <c r="Y2" s="23"/>
      <c r="Z2" s="23"/>
      <c r="AA2" s="21"/>
      <c r="AB2" s="23"/>
      <c r="AC2" s="21"/>
      <c r="AD2" s="23"/>
      <c r="AE2" s="23"/>
      <c r="AF2" s="23"/>
      <c r="AG2" s="24"/>
      <c r="AH2" s="24"/>
      <c r="AI2" s="20"/>
      <c r="AJ2" s="21"/>
      <c r="AK2" s="20"/>
      <c r="AL2" s="21"/>
      <c r="AM2" s="20"/>
      <c r="AN2" s="21"/>
      <c r="AO2" s="20"/>
      <c r="AP2" s="21"/>
      <c r="AQ2" s="20"/>
      <c r="AR2" s="21"/>
      <c r="AS2" s="20"/>
      <c r="AT2" s="21"/>
      <c r="AU2" s="20"/>
      <c r="AV2" s="21"/>
      <c r="AW2" s="20"/>
      <c r="AX2" s="21"/>
      <c r="AY2" s="20"/>
      <c r="AZ2" s="21"/>
      <c r="BA2" s="20"/>
      <c r="BB2" s="21"/>
      <c r="BC2" s="20"/>
      <c r="BD2" s="21"/>
      <c r="BE2" s="20"/>
      <c r="BF2" s="21"/>
      <c r="BG2" s="20"/>
      <c r="BH2" s="21"/>
      <c r="BI2" s="20"/>
      <c r="BJ2" s="21"/>
      <c r="BK2" s="20"/>
      <c r="BL2" s="21"/>
      <c r="BM2" s="20"/>
      <c r="BN2" s="21"/>
      <c r="BO2" s="20"/>
      <c r="BP2" s="21"/>
      <c r="BQ2" s="20"/>
      <c r="BR2" s="21"/>
      <c r="BS2" s="20"/>
      <c r="BT2" s="21"/>
      <c r="BU2" s="20"/>
      <c r="BV2" s="21"/>
      <c r="BW2" s="22"/>
      <c r="BX2" s="22"/>
      <c r="BY2" s="20"/>
      <c r="BZ2" s="21"/>
      <c r="CA2" s="23"/>
      <c r="CB2" s="23"/>
      <c r="CC2" s="23"/>
      <c r="CD2" s="23"/>
      <c r="CE2" s="23"/>
      <c r="CF2" s="21"/>
      <c r="CG2" s="23"/>
      <c r="CH2" s="21"/>
      <c r="CI2" s="23"/>
      <c r="CJ2" s="23"/>
      <c r="CK2" s="23"/>
      <c r="CL2" s="24"/>
      <c r="CM2" s="24"/>
      <c r="CN2" s="20"/>
      <c r="CO2" s="21"/>
      <c r="CP2" s="20"/>
      <c r="CQ2" s="21"/>
      <c r="CR2" s="20"/>
      <c r="CS2" s="21"/>
      <c r="CT2" s="20"/>
      <c r="CU2" s="21"/>
      <c r="CV2" s="20"/>
      <c r="CW2" s="21"/>
      <c r="CX2" s="20"/>
      <c r="CY2" s="21"/>
      <c r="CZ2" s="20"/>
      <c r="DA2" s="21"/>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2"/>
      <c r="EC2" s="22"/>
      <c r="ED2" s="20"/>
      <c r="EE2" s="21"/>
      <c r="EF2" s="23"/>
      <c r="EG2" s="23"/>
      <c r="EH2" s="23"/>
      <c r="EI2" s="23"/>
      <c r="EJ2" s="23"/>
      <c r="EK2" s="21"/>
      <c r="EL2" s="23"/>
      <c r="EM2" s="21"/>
      <c r="EN2" s="23"/>
      <c r="EO2" s="23"/>
      <c r="EP2" s="23"/>
      <c r="EQ2" s="24"/>
      <c r="ER2" s="24"/>
      <c r="ES2" s="20"/>
      <c r="ET2" s="21"/>
      <c r="EU2" s="20"/>
      <c r="EV2" s="21"/>
      <c r="EW2" s="20"/>
      <c r="EX2" s="21"/>
      <c r="EY2" s="20"/>
      <c r="EZ2" s="21"/>
      <c r="FA2" s="20"/>
      <c r="FB2" s="21"/>
    </row>
    <row r="3" spans="1:158" s="25" customFormat="1" ht="15" customHeight="1">
      <c r="A3" s="18"/>
      <c r="B3" s="19"/>
      <c r="C3" s="19"/>
      <c r="D3" s="20"/>
      <c r="E3" s="21"/>
      <c r="F3" s="20"/>
      <c r="G3" s="21"/>
      <c r="H3" s="20"/>
      <c r="I3" s="21"/>
      <c r="J3" s="20"/>
      <c r="K3" s="21"/>
      <c r="L3" s="20"/>
      <c r="M3" s="21"/>
      <c r="N3" s="20"/>
      <c r="O3" s="21"/>
      <c r="P3" s="20"/>
      <c r="Q3" s="21"/>
      <c r="R3" s="22"/>
      <c r="S3" s="22"/>
      <c r="T3" s="20"/>
      <c r="U3" s="21"/>
      <c r="V3" s="23"/>
      <c r="W3" s="23"/>
      <c r="X3" s="23"/>
      <c r="Y3" s="23"/>
      <c r="Z3" s="23"/>
      <c r="AA3" s="21"/>
      <c r="AB3" s="23"/>
      <c r="AC3" s="21"/>
      <c r="AD3" s="23"/>
      <c r="AE3" s="23"/>
      <c r="AF3" s="23"/>
      <c r="AG3" s="24"/>
      <c r="AH3" s="24"/>
      <c r="AI3" s="20"/>
      <c r="AJ3" s="21"/>
      <c r="AK3" s="20"/>
      <c r="AL3" s="21"/>
      <c r="AM3" s="20"/>
      <c r="AN3" s="21"/>
      <c r="AO3" s="20"/>
      <c r="AP3" s="21"/>
      <c r="AQ3" s="20"/>
      <c r="AR3" s="21"/>
      <c r="AS3" s="20"/>
      <c r="AT3" s="21"/>
      <c r="AU3" s="20"/>
      <c r="AV3" s="21"/>
      <c r="AW3" s="20"/>
      <c r="AX3" s="21"/>
      <c r="AY3" s="20"/>
      <c r="AZ3" s="21"/>
      <c r="BA3" s="20"/>
      <c r="BB3" s="21"/>
      <c r="BC3" s="20"/>
      <c r="BD3" s="21"/>
      <c r="BE3" s="20"/>
      <c r="BF3" s="21"/>
      <c r="BG3" s="20"/>
      <c r="BH3" s="21"/>
      <c r="BI3" s="20"/>
      <c r="BJ3" s="21"/>
      <c r="BK3" s="20"/>
      <c r="BL3" s="21"/>
      <c r="BM3" s="20"/>
      <c r="BN3" s="21"/>
      <c r="BO3" s="20"/>
      <c r="BP3" s="21"/>
      <c r="BQ3" s="20"/>
      <c r="BR3" s="21"/>
      <c r="BS3" s="20"/>
      <c r="BT3" s="21"/>
      <c r="BU3" s="20"/>
      <c r="BV3" s="21"/>
      <c r="BW3" s="22"/>
      <c r="BX3" s="22"/>
      <c r="BY3" s="20"/>
      <c r="BZ3" s="21"/>
      <c r="CA3" s="23"/>
      <c r="CB3" s="23"/>
      <c r="CC3" s="23"/>
      <c r="CD3" s="23"/>
      <c r="CE3" s="23"/>
      <c r="CF3" s="21"/>
      <c r="CG3" s="23"/>
      <c r="CH3" s="21"/>
      <c r="CI3" s="23"/>
      <c r="CJ3" s="23"/>
      <c r="CK3" s="23"/>
      <c r="CL3" s="24"/>
      <c r="CM3" s="24"/>
      <c r="CN3" s="20"/>
      <c r="CO3" s="21"/>
      <c r="CP3" s="20"/>
      <c r="CQ3" s="21"/>
      <c r="CR3" s="20"/>
      <c r="CS3" s="21"/>
      <c r="CT3" s="20"/>
      <c r="CU3" s="21"/>
      <c r="CV3" s="20"/>
      <c r="CW3" s="21"/>
      <c r="CX3" s="20"/>
      <c r="CY3" s="21"/>
      <c r="CZ3" s="20"/>
      <c r="DA3" s="21"/>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2"/>
      <c r="EC3" s="22"/>
      <c r="ED3" s="20"/>
      <c r="EE3" s="21"/>
      <c r="EF3" s="23"/>
      <c r="EG3" s="23"/>
      <c r="EH3" s="23"/>
      <c r="EI3" s="23"/>
      <c r="EJ3" s="23"/>
      <c r="EK3" s="21"/>
      <c r="EL3" s="23"/>
      <c r="EM3" s="21"/>
      <c r="EN3" s="23"/>
      <c r="EO3" s="23"/>
      <c r="EP3" s="23"/>
      <c r="EQ3" s="24"/>
      <c r="ER3" s="24"/>
      <c r="ES3" s="20"/>
      <c r="ET3" s="21"/>
      <c r="EU3" s="20"/>
      <c r="EV3" s="21"/>
      <c r="EW3" s="20"/>
      <c r="EX3" s="21"/>
      <c r="EY3" s="20"/>
      <c r="EZ3" s="21"/>
      <c r="FA3" s="20"/>
      <c r="FB3" s="21"/>
    </row>
    <row r="4" spans="1:158" s="25" customFormat="1" ht="15" customHeight="1">
      <c r="A4" s="26"/>
      <c r="B4" s="27"/>
      <c r="C4" s="27"/>
    </row>
    <row r="5" spans="1:158" s="25" customFormat="1" ht="15" customHeight="1" thickBot="1">
      <c r="A5" s="28" t="s">
        <v>58</v>
      </c>
      <c r="B5" s="29"/>
      <c r="C5" s="29"/>
    </row>
    <row r="6" spans="1:158" s="33" customFormat="1" ht="15" customHeight="1" thickTop="1">
      <c r="A6" s="30"/>
      <c r="B6" s="31"/>
      <c r="C6" s="31" t="s">
        <v>59</v>
      </c>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row>
    <row r="7" spans="1:158" s="36" customFormat="1" ht="15" customHeight="1">
      <c r="A7" s="34"/>
      <c r="B7" s="35" t="s">
        <v>60</v>
      </c>
      <c r="C7" s="35" t="s">
        <v>61</v>
      </c>
    </row>
    <row r="8" spans="1:158" s="25" customFormat="1" ht="9.9" customHeight="1">
      <c r="A8" s="37"/>
      <c r="B8" s="38"/>
      <c r="C8" s="38"/>
    </row>
    <row r="9" spans="1:158" s="41" customFormat="1" ht="5.0999999999999996" customHeight="1">
      <c r="A9" s="39"/>
      <c r="B9" s="40"/>
      <c r="C9" s="40"/>
    </row>
    <row r="10" spans="1:158" s="25" customFormat="1" ht="15" customHeight="1">
      <c r="A10" s="26" t="s">
        <v>62</v>
      </c>
      <c r="B10" s="42">
        <v>2114665</v>
      </c>
      <c r="C10" s="43">
        <v>2196957</v>
      </c>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row>
    <row r="11" spans="1:158" ht="5.0999999999999996" customHeight="1">
      <c r="A11" s="44"/>
      <c r="B11" s="45"/>
      <c r="C11" s="46"/>
    </row>
    <row r="12" spans="1:158" s="25" customFormat="1" ht="15" customHeight="1">
      <c r="A12" s="26" t="s">
        <v>63</v>
      </c>
      <c r="B12" s="42">
        <f>+SUM(B13:B15)</f>
        <v>877944</v>
      </c>
      <c r="C12" s="43">
        <v>887060</v>
      </c>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row>
    <row r="13" spans="1:158" s="41" customFormat="1" ht="15" customHeight="1">
      <c r="A13" s="48" t="s">
        <v>64</v>
      </c>
      <c r="B13" s="45">
        <v>497566</v>
      </c>
      <c r="C13" s="46">
        <v>501201</v>
      </c>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row>
    <row r="14" spans="1:158" s="41" customFormat="1" ht="15" customHeight="1">
      <c r="A14" s="48" t="s">
        <v>65</v>
      </c>
      <c r="B14" s="45">
        <v>104119</v>
      </c>
      <c r="C14" s="46">
        <v>100294</v>
      </c>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row>
    <row r="15" spans="1:158" s="41" customFormat="1" ht="15" customHeight="1">
      <c r="A15" s="48" t="s">
        <v>66</v>
      </c>
      <c r="B15" s="45">
        <v>276259</v>
      </c>
      <c r="C15" s="46">
        <v>285565</v>
      </c>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row>
    <row r="16" spans="1:158" ht="5.0999999999999996" customHeight="1">
      <c r="A16" s="44"/>
      <c r="B16" s="45"/>
      <c r="C16" s="46"/>
    </row>
    <row r="17" spans="1:61" s="25" customFormat="1" ht="15" customHeight="1">
      <c r="A17" s="26" t="s">
        <v>67</v>
      </c>
      <c r="B17" s="42">
        <v>1005122</v>
      </c>
      <c r="C17" s="43">
        <v>1018426</v>
      </c>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row>
    <row r="18" spans="1:61" s="41" customFormat="1" ht="15" customHeight="1">
      <c r="A18" s="48" t="s">
        <v>68</v>
      </c>
      <c r="B18" s="45">
        <v>432851</v>
      </c>
      <c r="C18" s="46">
        <v>442446</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row>
    <row r="19" spans="1:61" s="41" customFormat="1" ht="15" customHeight="1">
      <c r="A19" s="48" t="s">
        <v>69</v>
      </c>
      <c r="B19" s="45">
        <v>572272</v>
      </c>
      <c r="C19" s="46">
        <v>575981</v>
      </c>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row>
    <row r="20" spans="1:61" ht="5.0999999999999996" customHeight="1">
      <c r="A20" s="44"/>
      <c r="B20" s="45"/>
      <c r="C20" s="46"/>
    </row>
    <row r="21" spans="1:61" s="25" customFormat="1" ht="15" customHeight="1">
      <c r="A21" s="26" t="s">
        <v>70</v>
      </c>
      <c r="B21" s="42">
        <v>-57787</v>
      </c>
      <c r="C21" s="43">
        <v>-58143</v>
      </c>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row>
    <row r="22" spans="1:61" ht="5.0999999999999996" customHeight="1">
      <c r="A22" s="44"/>
      <c r="B22" s="45"/>
      <c r="C22" s="46"/>
    </row>
    <row r="23" spans="1:61" s="25" customFormat="1" ht="15" customHeight="1">
      <c r="A23" s="26" t="s">
        <v>71</v>
      </c>
      <c r="B23" s="42">
        <v>625910.93000000005</v>
      </c>
      <c r="C23" s="43">
        <v>645219</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row>
    <row r="24" spans="1:61" s="41" customFormat="1" ht="15" customHeight="1">
      <c r="A24" s="48" t="s">
        <v>72</v>
      </c>
      <c r="B24" s="45">
        <v>464932.7</v>
      </c>
      <c r="C24" s="46">
        <v>484468</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row>
    <row r="25" spans="1:61" s="41" customFormat="1" ht="15" customHeight="1">
      <c r="A25" s="48" t="s">
        <v>73</v>
      </c>
      <c r="B25" s="45">
        <v>126124.05</v>
      </c>
      <c r="C25" s="46">
        <v>127353</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row>
    <row r="26" spans="1:61" s="41" customFormat="1" ht="15" customHeight="1">
      <c r="A26" s="48" t="s">
        <v>74</v>
      </c>
      <c r="B26" s="45">
        <v>33920.869999999995</v>
      </c>
      <c r="C26" s="46">
        <v>32199</v>
      </c>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row>
    <row r="27" spans="1:61" s="41" customFormat="1" ht="15" customHeight="1">
      <c r="A27" s="48" t="s">
        <v>75</v>
      </c>
      <c r="B27" s="45">
        <v>933.31</v>
      </c>
      <c r="C27" s="46">
        <v>1199</v>
      </c>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row>
    <row r="28" spans="1:61" ht="5.0999999999999996" customHeight="1">
      <c r="A28" s="44"/>
      <c r="B28" s="45"/>
      <c r="C28" s="46"/>
    </row>
    <row r="29" spans="1:61" s="25" customFormat="1" ht="15" customHeight="1">
      <c r="A29" s="26" t="s">
        <v>76</v>
      </c>
      <c r="B29" s="42">
        <v>164193</v>
      </c>
      <c r="C29" s="43">
        <v>167312</v>
      </c>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row>
    <row r="30" spans="1:61" ht="5.0999999999999996" customHeight="1">
      <c r="A30" s="44"/>
      <c r="B30" s="45"/>
      <c r="C30" s="46"/>
    </row>
    <row r="31" spans="1:61" s="25" customFormat="1" ht="15" customHeight="1">
      <c r="A31" s="26" t="s">
        <v>77</v>
      </c>
      <c r="B31" s="49">
        <v>414273</v>
      </c>
      <c r="C31" s="50">
        <v>425081</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row>
    <row r="32" spans="1:61" ht="5.0999999999999996" customHeight="1">
      <c r="A32" s="44"/>
      <c r="B32" s="45"/>
      <c r="C32" s="46"/>
    </row>
    <row r="33" spans="1:61" s="25" customFormat="1" ht="15" customHeight="1">
      <c r="A33" s="26" t="s">
        <v>78</v>
      </c>
      <c r="B33" s="42">
        <v>58926</v>
      </c>
      <c r="C33" s="43">
        <v>60254</v>
      </c>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row>
    <row r="34" spans="1:61" s="41" customFormat="1" ht="15" customHeight="1">
      <c r="A34" s="48" t="s">
        <v>79</v>
      </c>
      <c r="B34" s="45">
        <v>58926</v>
      </c>
      <c r="C34" s="46">
        <v>60254</v>
      </c>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row>
    <row r="35" spans="1:61" s="41" customFormat="1" ht="15" customHeight="1">
      <c r="A35" s="48" t="s">
        <v>80</v>
      </c>
      <c r="B35" s="45">
        <v>0</v>
      </c>
      <c r="C35" s="46">
        <v>0</v>
      </c>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row>
    <row r="36" spans="1:61" ht="5.0999999999999996" customHeight="1">
      <c r="A36" s="44"/>
      <c r="B36" s="45"/>
      <c r="C36" s="46"/>
    </row>
    <row r="37" spans="1:61" s="25" customFormat="1" ht="15" customHeight="1">
      <c r="A37" s="26" t="s">
        <v>81</v>
      </c>
      <c r="B37" s="42">
        <f>+SUM(B38:B39)</f>
        <v>278981</v>
      </c>
      <c r="C37" s="43">
        <v>295879</v>
      </c>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row>
    <row r="38" spans="1:61" s="41" customFormat="1" ht="15" customHeight="1">
      <c r="A38" s="48" t="s">
        <v>79</v>
      </c>
      <c r="B38" s="45">
        <v>268665</v>
      </c>
      <c r="C38" s="46">
        <v>285121</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row>
    <row r="39" spans="1:61" s="41" customFormat="1" ht="15" customHeight="1">
      <c r="A39" s="48" t="s">
        <v>80</v>
      </c>
      <c r="B39" s="45">
        <v>10316</v>
      </c>
      <c r="C39" s="46">
        <v>10758</v>
      </c>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row>
    <row r="40" spans="1:61" ht="5.0999999999999996" customHeight="1">
      <c r="A40" s="44"/>
      <c r="B40" s="45"/>
      <c r="C40" s="46"/>
    </row>
    <row r="41" spans="1:61" s="25" customFormat="1" ht="15" customHeight="1">
      <c r="A41" s="26" t="s">
        <v>82</v>
      </c>
      <c r="B41" s="42">
        <v>6665.16</v>
      </c>
      <c r="C41" s="43">
        <v>6807</v>
      </c>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row>
    <row r="42" spans="1:61" ht="5.0999999999999996" customHeight="1">
      <c r="A42" s="44"/>
      <c r="B42" s="45"/>
      <c r="C42" s="46"/>
    </row>
    <row r="43" spans="1:61" s="25" customFormat="1" ht="15" customHeight="1">
      <c r="A43" s="26" t="s">
        <v>83</v>
      </c>
      <c r="B43" s="42">
        <v>76136.819999999992</v>
      </c>
      <c r="C43" s="43">
        <v>80257</v>
      </c>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row>
    <row r="44" spans="1:61" s="41" customFormat="1" ht="15" customHeight="1">
      <c r="A44" s="48" t="s">
        <v>79</v>
      </c>
      <c r="B44" s="45">
        <v>39915.479999999996</v>
      </c>
      <c r="C44" s="46">
        <v>39422</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row>
    <row r="45" spans="1:61" s="41" customFormat="1" ht="15" customHeight="1">
      <c r="A45" s="48" t="s">
        <v>80</v>
      </c>
      <c r="B45" s="45">
        <v>36221.339999999997</v>
      </c>
      <c r="C45" s="46">
        <v>40835</v>
      </c>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row>
    <row r="46" spans="1:61" ht="5.0999999999999996" customHeight="1">
      <c r="A46" s="44"/>
      <c r="B46" s="45"/>
      <c r="C46" s="46"/>
    </row>
    <row r="47" spans="1:61" s="25" customFormat="1" ht="15" customHeight="1">
      <c r="A47" s="26" t="s">
        <v>84</v>
      </c>
      <c r="B47" s="42">
        <v>920</v>
      </c>
      <c r="C47" s="43">
        <v>653</v>
      </c>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row>
    <row r="48" spans="1:61" ht="5.0999999999999996" customHeight="1">
      <c r="A48" s="44"/>
      <c r="B48" s="45"/>
      <c r="C48" s="46"/>
    </row>
    <row r="49" spans="1:158" s="55" customFormat="1" ht="15" customHeight="1" thickBot="1">
      <c r="A49" s="51" t="s">
        <v>85</v>
      </c>
      <c r="B49" s="52">
        <v>297329</v>
      </c>
      <c r="C49" s="53">
        <v>316022</v>
      </c>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row>
    <row r="50" spans="1:158" ht="12.9" customHeight="1" thickTop="1">
      <c r="A50" s="56"/>
    </row>
    <row r="51" spans="1:158" ht="12.9" customHeight="1">
      <c r="A51" s="56"/>
      <c r="B51" s="56"/>
      <c r="C51" s="56"/>
    </row>
    <row r="52" spans="1:158" ht="12.9" customHeight="1">
      <c r="A52" s="56"/>
    </row>
    <row r="53" spans="1:158" ht="12.9" customHeight="1">
      <c r="A53" s="56"/>
      <c r="B53" s="58"/>
      <c r="C53" s="58"/>
    </row>
    <row r="54" spans="1:158" ht="12.9" customHeight="1">
      <c r="A54" s="56"/>
    </row>
    <row r="55" spans="1:158" ht="12.9" customHeight="1">
      <c r="A55" s="59"/>
      <c r="B55" s="58"/>
      <c r="C55" s="58"/>
    </row>
    <row r="56" spans="1:158" ht="12.9" customHeight="1">
      <c r="A56" s="56"/>
    </row>
    <row r="57" spans="1:158" ht="12.9" customHeight="1">
      <c r="A57" s="56"/>
    </row>
    <row r="58" spans="1:158" ht="12.9" customHeight="1">
      <c r="A58" s="56"/>
    </row>
    <row r="59" spans="1:158" ht="12.9" customHeight="1">
      <c r="A59" s="56"/>
    </row>
    <row r="60" spans="1:158" ht="12.9" customHeight="1">
      <c r="A60" s="56"/>
    </row>
    <row r="61" spans="1:158" ht="12.9" customHeight="1">
      <c r="A61" s="56"/>
      <c r="B61" s="60"/>
      <c r="C61" s="60"/>
    </row>
    <row r="62" spans="1:158" s="57" customFormat="1" ht="12.9" customHeight="1">
      <c r="A62" s="56"/>
      <c r="B62" s="61"/>
      <c r="C62" s="61"/>
      <c r="D62" s="60"/>
      <c r="E62" s="60"/>
      <c r="F62" s="60"/>
      <c r="G62" s="60"/>
      <c r="H62" s="60"/>
      <c r="I62" s="60"/>
      <c r="J62" s="60"/>
      <c r="K62" s="60"/>
      <c r="L62" s="60"/>
      <c r="M62" s="60"/>
      <c r="N62" s="60"/>
      <c r="O62" s="60"/>
      <c r="P62" s="60"/>
      <c r="Q62" s="60"/>
      <c r="R62" s="60"/>
      <c r="S62" s="60"/>
      <c r="T62" s="60"/>
      <c r="U62" s="60"/>
      <c r="V62" s="60"/>
      <c r="W62" s="60"/>
      <c r="X62" s="60"/>
      <c r="Y62" s="60"/>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row>
    <row r="63" spans="1:158" s="57" customFormat="1" ht="12.9" customHeight="1">
      <c r="A63" s="56"/>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row>
    <row r="64" spans="1:158" s="57" customFormat="1" ht="12.9" customHeight="1">
      <c r="A64" s="56"/>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row>
    <row r="65" spans="1:158" s="57" customFormat="1" ht="12.9" customHeight="1">
      <c r="A65" s="56"/>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row>
    <row r="66" spans="1:158" s="57" customFormat="1" ht="12.9" customHeight="1">
      <c r="A66" s="56"/>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row>
    <row r="67" spans="1:158" s="57" customFormat="1" ht="12.9" customHeight="1">
      <c r="A67" s="56"/>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row>
    <row r="68" spans="1:158" s="57" customFormat="1" ht="12.9" customHeight="1">
      <c r="A68" s="56"/>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row>
    <row r="69" spans="1:158" s="57" customFormat="1" ht="12.9" customHeight="1">
      <c r="A69" s="56"/>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row>
    <row r="70" spans="1:158" s="57" customFormat="1" ht="12.9" customHeight="1">
      <c r="A70" s="56"/>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row>
    <row r="71" spans="1:158" s="57" customFormat="1" ht="12.9" customHeight="1">
      <c r="A71" s="56"/>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row>
    <row r="72" spans="1:158" s="57" customFormat="1" ht="11.1" customHeight="1">
      <c r="A72" s="56"/>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row>
    <row r="73" spans="1:158" s="57" customFormat="1" ht="11.1" customHeight="1">
      <c r="A73" s="56"/>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row>
    <row r="74" spans="1:158" s="57" customFormat="1" ht="11.1" customHeight="1">
      <c r="A74" s="56"/>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row>
    <row r="75" spans="1:158" s="57" customFormat="1" ht="11.1" customHeight="1">
      <c r="A75" s="56"/>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row>
    <row r="76" spans="1:158" s="57" customFormat="1" ht="11.1" customHeight="1">
      <c r="A76" s="56"/>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row>
    <row r="77" spans="1:158" s="57" customFormat="1" ht="11.1" customHeight="1">
      <c r="A77" s="56"/>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row>
    <row r="78" spans="1:158" s="57" customFormat="1" ht="11.1" customHeight="1">
      <c r="A78" s="59"/>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row>
    <row r="79" spans="1:158" s="57" customFormat="1" ht="11.1" customHeight="1">
      <c r="A79" s="59"/>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row>
    <row r="80" spans="1:158" s="57" customFormat="1" ht="11.1" customHeight="1">
      <c r="A80" s="56"/>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row>
    <row r="81" spans="1:158" s="57" customFormat="1" ht="11.1" customHeight="1">
      <c r="A81" s="56"/>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row>
    <row r="82" spans="1:158" s="57" customFormat="1" ht="11.1" customHeight="1">
      <c r="A82" s="56"/>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row>
    <row r="83" spans="1:158" s="57" customFormat="1" ht="11.1" customHeight="1">
      <c r="A83" s="56"/>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row>
    <row r="84" spans="1:158" s="57" customFormat="1" ht="11.1" customHeight="1">
      <c r="A84" s="56"/>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row>
    <row r="85" spans="1:158" s="57" customFormat="1" ht="11.1" customHeight="1">
      <c r="A85" s="59"/>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row>
    <row r="86" spans="1:158" s="57" customFormat="1" ht="11.1" customHeight="1">
      <c r="A86" s="56"/>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row>
    <row r="87" spans="1:158" s="57" customFormat="1" ht="11.1" customHeight="1">
      <c r="A87" s="59"/>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row>
    <row r="88" spans="1:158" s="57" customFormat="1" ht="11.1" customHeight="1">
      <c r="A88" s="56"/>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row>
    <row r="89" spans="1:158" s="57" customFormat="1" ht="11.1" customHeight="1">
      <c r="A89" s="62"/>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row>
    <row r="90" spans="1:158" s="57" customFormat="1" ht="11.1" customHeight="1">
      <c r="A90" s="56"/>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row>
    <row r="91" spans="1:158" s="57" customFormat="1" ht="11.1" customHeight="1">
      <c r="A91" s="62"/>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row>
    <row r="92" spans="1:158" s="57" customFormat="1" ht="11.1" customHeight="1">
      <c r="A92" s="62"/>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row>
    <row r="93" spans="1:158" s="57" customFormat="1" ht="11.1" customHeight="1">
      <c r="A93" s="59"/>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row>
  </sheetData>
  <hyperlinks>
    <hyperlink ref="C6" location="Index!A1" display="Index" xr:uid="{B442A631-7151-40D1-B1C9-CC48E6748432}"/>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FBCAD-0C6C-4891-B48B-8D14C5B3BB88}">
  <sheetPr>
    <tabColor rgb="FFFF0000"/>
    <pageSetUpPr fitToPage="1"/>
  </sheetPr>
  <dimension ref="A1:IH113"/>
  <sheetViews>
    <sheetView showGridLines="0" zoomScaleNormal="100" workbookViewId="0">
      <pane xSplit="1" ySplit="8" topLeftCell="BU9" activePane="bottomRight" state="frozen"/>
      <selection activeCell="C6" sqref="C6"/>
      <selection pane="topRight" activeCell="C6" sqref="C6"/>
      <selection pane="bottomLeft" activeCell="C6" sqref="C6"/>
      <selection pane="bottomRight" activeCell="C6" sqref="C6"/>
    </sheetView>
  </sheetViews>
  <sheetFormatPr defaultColWidth="9.33203125" defaultRowHeight="15" customHeight="1"/>
  <cols>
    <col min="1" max="1" width="45.77734375" style="428" customWidth="1"/>
    <col min="2" max="25" width="9.33203125" style="428" customWidth="1"/>
    <col min="26" max="29" width="9.33203125" style="670" customWidth="1"/>
    <col min="30" max="40" width="9.33203125" style="428" customWidth="1"/>
    <col min="41" max="41" width="9.33203125" style="428"/>
    <col min="42" max="43" width="9.33203125" style="428" customWidth="1"/>
    <col min="44" max="75" width="9.33203125" style="428"/>
    <col min="76" max="16384" width="9.33203125" style="671"/>
  </cols>
  <sheetData>
    <row r="1" spans="1:242" s="25" customFormat="1" ht="15" customHeight="1">
      <c r="A1" s="18"/>
      <c r="B1" s="607"/>
      <c r="C1" s="607"/>
      <c r="D1" s="607"/>
      <c r="E1" s="607"/>
      <c r="F1" s="65"/>
      <c r="G1" s="652"/>
      <c r="H1" s="607"/>
      <c r="I1" s="607"/>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3"/>
      <c r="BY1" s="21"/>
      <c r="BZ1" s="653"/>
      <c r="CA1" s="21"/>
      <c r="CB1" s="653"/>
      <c r="CC1" s="21"/>
      <c r="CD1" s="653"/>
      <c r="CE1" s="21"/>
      <c r="CF1" s="653"/>
      <c r="CG1" s="21"/>
      <c r="CH1" s="653"/>
      <c r="CI1" s="21"/>
      <c r="CJ1" s="653"/>
      <c r="CK1" s="21"/>
      <c r="CL1" s="653"/>
      <c r="CM1" s="21"/>
      <c r="CN1" s="653"/>
      <c r="CO1" s="21"/>
      <c r="CP1" s="653"/>
      <c r="CQ1" s="21"/>
      <c r="CR1" s="653"/>
      <c r="CS1" s="21"/>
      <c r="CT1" s="653"/>
      <c r="CU1" s="21"/>
      <c r="CV1" s="653"/>
      <c r="CW1" s="21"/>
      <c r="CX1" s="22"/>
      <c r="CY1" s="22"/>
      <c r="CZ1" s="653"/>
      <c r="DA1" s="21"/>
      <c r="DB1" s="610"/>
      <c r="DC1" s="610"/>
      <c r="DD1" s="610"/>
      <c r="DE1" s="610"/>
      <c r="DF1" s="610"/>
      <c r="DG1" s="21"/>
      <c r="DH1" s="610"/>
      <c r="DI1" s="21"/>
      <c r="DJ1" s="610"/>
      <c r="DK1" s="610"/>
      <c r="DL1" s="610"/>
      <c r="DM1" s="24"/>
      <c r="DN1" s="24"/>
      <c r="DO1" s="653"/>
      <c r="DP1" s="21"/>
      <c r="DQ1" s="653"/>
      <c r="DR1" s="21"/>
      <c r="DS1" s="653"/>
      <c r="DT1" s="21"/>
      <c r="DU1" s="653"/>
      <c r="DV1" s="21"/>
      <c r="DW1" s="653"/>
      <c r="DX1" s="21"/>
      <c r="DY1" s="653"/>
      <c r="DZ1" s="21"/>
      <c r="EA1" s="653"/>
      <c r="EB1" s="21"/>
      <c r="EC1" s="653"/>
      <c r="ED1" s="21"/>
      <c r="EE1" s="653"/>
      <c r="EF1" s="21"/>
      <c r="EG1" s="653"/>
      <c r="EH1" s="21"/>
      <c r="EI1" s="653"/>
      <c r="EJ1" s="21"/>
      <c r="EK1" s="653"/>
      <c r="EL1" s="21"/>
      <c r="EM1" s="653"/>
      <c r="EN1" s="21"/>
      <c r="EO1" s="653"/>
      <c r="EP1" s="21"/>
      <c r="EQ1" s="653"/>
      <c r="ER1" s="21"/>
      <c r="ES1" s="653"/>
      <c r="ET1" s="21"/>
      <c r="EU1" s="653"/>
      <c r="EV1" s="21"/>
      <c r="EW1" s="653"/>
      <c r="EX1" s="21"/>
      <c r="EY1" s="653"/>
      <c r="EZ1" s="21"/>
      <c r="FA1" s="653"/>
      <c r="FB1" s="21"/>
      <c r="FC1" s="22"/>
      <c r="FD1" s="22"/>
      <c r="FE1" s="653"/>
      <c r="FF1" s="21"/>
      <c r="FG1" s="610"/>
      <c r="FH1" s="610"/>
      <c r="FI1" s="610"/>
      <c r="FJ1" s="610"/>
      <c r="FK1" s="610"/>
      <c r="FL1" s="21"/>
      <c r="FM1" s="610"/>
      <c r="FN1" s="21"/>
      <c r="FO1" s="610"/>
      <c r="FP1" s="610"/>
      <c r="FQ1" s="610"/>
      <c r="FR1" s="24"/>
      <c r="FS1" s="24"/>
      <c r="FT1" s="653"/>
      <c r="FU1" s="21"/>
      <c r="FV1" s="653"/>
      <c r="FW1" s="21"/>
      <c r="FX1" s="653"/>
      <c r="FY1" s="21"/>
      <c r="FZ1" s="653"/>
      <c r="GA1" s="21"/>
      <c r="GB1" s="653"/>
      <c r="GC1" s="21"/>
      <c r="GD1" s="653"/>
      <c r="GE1" s="21"/>
      <c r="GF1" s="653"/>
      <c r="GG1" s="21"/>
      <c r="GH1" s="653"/>
      <c r="GI1" s="21"/>
      <c r="GJ1" s="653"/>
      <c r="GK1" s="21"/>
      <c r="GL1" s="653"/>
      <c r="GM1" s="21"/>
      <c r="GN1" s="653"/>
      <c r="GO1" s="21"/>
      <c r="GP1" s="653"/>
      <c r="GQ1" s="21"/>
      <c r="GR1" s="653"/>
      <c r="GS1" s="21"/>
      <c r="GT1" s="653"/>
      <c r="GU1" s="21"/>
      <c r="GV1" s="653"/>
      <c r="GW1" s="21"/>
      <c r="GX1" s="653"/>
      <c r="GY1" s="21"/>
      <c r="GZ1" s="653"/>
      <c r="HA1" s="21"/>
      <c r="HB1" s="653"/>
      <c r="HC1" s="21"/>
      <c r="HD1" s="653"/>
      <c r="HE1" s="21"/>
      <c r="HF1" s="653"/>
      <c r="HG1" s="21"/>
      <c r="HH1" s="22"/>
      <c r="HI1" s="22"/>
      <c r="HJ1" s="653"/>
      <c r="HK1" s="21"/>
      <c r="HL1" s="610"/>
      <c r="HM1" s="610"/>
      <c r="HN1" s="610"/>
      <c r="HO1" s="610"/>
      <c r="HP1" s="610"/>
      <c r="HQ1" s="21"/>
      <c r="HR1" s="610"/>
      <c r="HS1" s="21"/>
      <c r="HT1" s="610"/>
      <c r="HU1" s="610"/>
      <c r="HV1" s="610"/>
      <c r="HW1" s="24"/>
      <c r="HX1" s="24"/>
      <c r="HY1" s="653"/>
      <c r="HZ1" s="21"/>
      <c r="IA1" s="653"/>
      <c r="IB1" s="21"/>
      <c r="IC1" s="653"/>
      <c r="ID1" s="21"/>
      <c r="IE1" s="653"/>
      <c r="IF1" s="21"/>
      <c r="IG1" s="653"/>
      <c r="IH1" s="21"/>
    </row>
    <row r="2" spans="1:242" s="25" customFormat="1" ht="15" customHeight="1">
      <c r="A2" s="18"/>
      <c r="B2" s="607"/>
      <c r="C2" s="607"/>
      <c r="D2" s="607"/>
      <c r="E2" s="607"/>
      <c r="F2" s="65"/>
      <c r="G2" s="652"/>
      <c r="H2" s="607"/>
      <c r="I2" s="607"/>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c r="BS2" s="652"/>
      <c r="BT2" s="652"/>
      <c r="BU2" s="652"/>
      <c r="BV2" s="652"/>
      <c r="BW2" s="652"/>
      <c r="BX2" s="653"/>
      <c r="BY2" s="21"/>
      <c r="BZ2" s="653"/>
      <c r="CA2" s="21"/>
      <c r="CB2" s="653"/>
      <c r="CC2" s="21"/>
      <c r="CD2" s="653"/>
      <c r="CE2" s="21"/>
      <c r="CF2" s="653"/>
      <c r="CG2" s="21"/>
      <c r="CH2" s="653"/>
      <c r="CI2" s="21"/>
      <c r="CJ2" s="653"/>
      <c r="CK2" s="21"/>
      <c r="CL2" s="653"/>
      <c r="CM2" s="21"/>
      <c r="CN2" s="653"/>
      <c r="CO2" s="21"/>
      <c r="CP2" s="653"/>
      <c r="CQ2" s="21"/>
      <c r="CR2" s="653"/>
      <c r="CS2" s="21"/>
      <c r="CT2" s="653"/>
      <c r="CU2" s="21"/>
      <c r="CV2" s="653"/>
      <c r="CW2" s="21"/>
      <c r="CX2" s="22"/>
      <c r="CY2" s="22"/>
      <c r="CZ2" s="653"/>
      <c r="DA2" s="21"/>
      <c r="DB2" s="610"/>
      <c r="DC2" s="610"/>
      <c r="DD2" s="610"/>
      <c r="DE2" s="610"/>
      <c r="DF2" s="610"/>
      <c r="DG2" s="21"/>
      <c r="DH2" s="610"/>
      <c r="DI2" s="21"/>
      <c r="DJ2" s="610"/>
      <c r="DK2" s="610"/>
      <c r="DL2" s="610"/>
      <c r="DM2" s="24"/>
      <c r="DN2" s="24"/>
      <c r="DO2" s="653"/>
      <c r="DP2" s="21"/>
      <c r="DQ2" s="653"/>
      <c r="DR2" s="21"/>
      <c r="DS2" s="653"/>
      <c r="DT2" s="21"/>
      <c r="DU2" s="653"/>
      <c r="DV2" s="21"/>
      <c r="DW2" s="653"/>
      <c r="DX2" s="21"/>
      <c r="DY2" s="653"/>
      <c r="DZ2" s="21"/>
      <c r="EA2" s="653"/>
      <c r="EB2" s="21"/>
      <c r="EC2" s="653"/>
      <c r="ED2" s="21"/>
      <c r="EE2" s="653"/>
      <c r="EF2" s="21"/>
      <c r="EG2" s="653"/>
      <c r="EH2" s="21"/>
      <c r="EI2" s="653"/>
      <c r="EJ2" s="21"/>
      <c r="EK2" s="653"/>
      <c r="EL2" s="21"/>
      <c r="EM2" s="653"/>
      <c r="EN2" s="21"/>
      <c r="EO2" s="653"/>
      <c r="EP2" s="21"/>
      <c r="EQ2" s="653"/>
      <c r="ER2" s="21"/>
      <c r="ES2" s="653"/>
      <c r="ET2" s="21"/>
      <c r="EU2" s="653"/>
      <c r="EV2" s="21"/>
      <c r="EW2" s="653"/>
      <c r="EX2" s="21"/>
      <c r="EY2" s="653"/>
      <c r="EZ2" s="21"/>
      <c r="FA2" s="653"/>
      <c r="FB2" s="21"/>
      <c r="FC2" s="22"/>
      <c r="FD2" s="22"/>
      <c r="FE2" s="653"/>
      <c r="FF2" s="21"/>
      <c r="FG2" s="610"/>
      <c r="FH2" s="610"/>
      <c r="FI2" s="610"/>
      <c r="FJ2" s="610"/>
      <c r="FK2" s="610"/>
      <c r="FL2" s="21"/>
      <c r="FM2" s="610"/>
      <c r="FN2" s="21"/>
      <c r="FO2" s="610"/>
      <c r="FP2" s="610"/>
      <c r="FQ2" s="610"/>
      <c r="FR2" s="24"/>
      <c r="FS2" s="24"/>
      <c r="FT2" s="653"/>
      <c r="FU2" s="21"/>
      <c r="FV2" s="653"/>
      <c r="FW2" s="21"/>
      <c r="FX2" s="653"/>
      <c r="FY2" s="21"/>
      <c r="FZ2" s="653"/>
      <c r="GA2" s="21"/>
      <c r="GB2" s="653"/>
      <c r="GC2" s="21"/>
      <c r="GD2" s="653"/>
      <c r="GE2" s="21"/>
      <c r="GF2" s="653"/>
      <c r="GG2" s="21"/>
      <c r="GH2" s="653"/>
      <c r="GI2" s="21"/>
      <c r="GJ2" s="653"/>
      <c r="GK2" s="21"/>
      <c r="GL2" s="653"/>
      <c r="GM2" s="21"/>
      <c r="GN2" s="653"/>
      <c r="GO2" s="21"/>
      <c r="GP2" s="653"/>
      <c r="GQ2" s="21"/>
      <c r="GR2" s="653"/>
      <c r="GS2" s="21"/>
      <c r="GT2" s="653"/>
      <c r="GU2" s="21"/>
      <c r="GV2" s="653"/>
      <c r="GW2" s="21"/>
      <c r="GX2" s="653"/>
      <c r="GY2" s="21"/>
      <c r="GZ2" s="653"/>
      <c r="HA2" s="21"/>
      <c r="HB2" s="653"/>
      <c r="HC2" s="21"/>
      <c r="HD2" s="653"/>
      <c r="HE2" s="21"/>
      <c r="HF2" s="653"/>
      <c r="HG2" s="21"/>
      <c r="HH2" s="22"/>
      <c r="HI2" s="22"/>
      <c r="HJ2" s="653"/>
      <c r="HK2" s="21"/>
      <c r="HL2" s="610"/>
      <c r="HM2" s="610"/>
      <c r="HN2" s="610"/>
      <c r="HO2" s="610"/>
      <c r="HP2" s="610"/>
      <c r="HQ2" s="21"/>
      <c r="HR2" s="610"/>
      <c r="HS2" s="21"/>
      <c r="HT2" s="610"/>
      <c r="HU2" s="610"/>
      <c r="HV2" s="610"/>
      <c r="HW2" s="24"/>
      <c r="HX2" s="24"/>
      <c r="HY2" s="653"/>
      <c r="HZ2" s="21"/>
      <c r="IA2" s="653"/>
      <c r="IB2" s="21"/>
      <c r="IC2" s="653"/>
      <c r="ID2" s="21"/>
      <c r="IE2" s="653"/>
      <c r="IF2" s="21"/>
      <c r="IG2" s="653"/>
      <c r="IH2" s="21"/>
    </row>
    <row r="3" spans="1:242" s="25" customFormat="1" ht="15" customHeight="1">
      <c r="A3" s="18"/>
      <c r="B3" s="607"/>
      <c r="C3" s="607"/>
      <c r="D3" s="607"/>
      <c r="E3" s="607"/>
      <c r="F3" s="65"/>
      <c r="G3" s="652"/>
      <c r="H3" s="607"/>
      <c r="I3" s="607"/>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3"/>
      <c r="BY3" s="21"/>
      <c r="BZ3" s="653"/>
      <c r="CA3" s="21"/>
      <c r="CB3" s="653"/>
      <c r="CC3" s="21"/>
      <c r="CD3" s="653"/>
      <c r="CE3" s="21"/>
      <c r="CF3" s="653"/>
      <c r="CG3" s="21"/>
      <c r="CH3" s="653"/>
      <c r="CI3" s="21"/>
      <c r="CJ3" s="653"/>
      <c r="CK3" s="21"/>
      <c r="CL3" s="653"/>
      <c r="CM3" s="21"/>
      <c r="CN3" s="653"/>
      <c r="CO3" s="21"/>
      <c r="CP3" s="653"/>
      <c r="CQ3" s="21"/>
      <c r="CR3" s="653"/>
      <c r="CS3" s="21"/>
      <c r="CT3" s="653"/>
      <c r="CU3" s="21"/>
      <c r="CV3" s="653"/>
      <c r="CW3" s="21"/>
      <c r="CX3" s="22"/>
      <c r="CY3" s="22"/>
      <c r="CZ3" s="653"/>
      <c r="DA3" s="21"/>
      <c r="DB3" s="610"/>
      <c r="DC3" s="610"/>
      <c r="DD3" s="610"/>
      <c r="DE3" s="610"/>
      <c r="DF3" s="610"/>
      <c r="DG3" s="21"/>
      <c r="DH3" s="610"/>
      <c r="DI3" s="21"/>
      <c r="DJ3" s="610"/>
      <c r="DK3" s="610"/>
      <c r="DL3" s="610"/>
      <c r="DM3" s="24"/>
      <c r="DN3" s="24"/>
      <c r="DO3" s="653"/>
      <c r="DP3" s="21"/>
      <c r="DQ3" s="653"/>
      <c r="DR3" s="21"/>
      <c r="DS3" s="653"/>
      <c r="DT3" s="21"/>
      <c r="DU3" s="653"/>
      <c r="DV3" s="21"/>
      <c r="DW3" s="653"/>
      <c r="DX3" s="21"/>
      <c r="DY3" s="653"/>
      <c r="DZ3" s="21"/>
      <c r="EA3" s="653"/>
      <c r="EB3" s="21"/>
      <c r="EC3" s="653"/>
      <c r="ED3" s="21"/>
      <c r="EE3" s="653"/>
      <c r="EF3" s="21"/>
      <c r="EG3" s="653"/>
      <c r="EH3" s="21"/>
      <c r="EI3" s="653"/>
      <c r="EJ3" s="21"/>
      <c r="EK3" s="653"/>
      <c r="EL3" s="21"/>
      <c r="EM3" s="653"/>
      <c r="EN3" s="21"/>
      <c r="EO3" s="653"/>
      <c r="EP3" s="21"/>
      <c r="EQ3" s="653"/>
      <c r="ER3" s="21"/>
      <c r="ES3" s="653"/>
      <c r="ET3" s="21"/>
      <c r="EU3" s="653"/>
      <c r="EV3" s="21"/>
      <c r="EW3" s="653"/>
      <c r="EX3" s="21"/>
      <c r="EY3" s="653"/>
      <c r="EZ3" s="21"/>
      <c r="FA3" s="653"/>
      <c r="FB3" s="21"/>
      <c r="FC3" s="22"/>
      <c r="FD3" s="22"/>
      <c r="FE3" s="653"/>
      <c r="FF3" s="21"/>
      <c r="FG3" s="610"/>
      <c r="FH3" s="610"/>
      <c r="FI3" s="610"/>
      <c r="FJ3" s="610"/>
      <c r="FK3" s="610"/>
      <c r="FL3" s="21"/>
      <c r="FM3" s="610"/>
      <c r="FN3" s="21"/>
      <c r="FO3" s="610"/>
      <c r="FP3" s="610"/>
      <c r="FQ3" s="610"/>
      <c r="FR3" s="24"/>
      <c r="FS3" s="24"/>
      <c r="FT3" s="653"/>
      <c r="FU3" s="21"/>
      <c r="FV3" s="653"/>
      <c r="FW3" s="21"/>
      <c r="FX3" s="653"/>
      <c r="FY3" s="21"/>
      <c r="FZ3" s="653"/>
      <c r="GA3" s="21"/>
      <c r="GB3" s="653"/>
      <c r="GC3" s="21"/>
      <c r="GD3" s="653"/>
      <c r="GE3" s="21"/>
      <c r="GF3" s="653"/>
      <c r="GG3" s="21"/>
      <c r="GH3" s="653"/>
      <c r="GI3" s="21"/>
      <c r="GJ3" s="653"/>
      <c r="GK3" s="21"/>
      <c r="GL3" s="653"/>
      <c r="GM3" s="21"/>
      <c r="GN3" s="653"/>
      <c r="GO3" s="21"/>
      <c r="GP3" s="653"/>
      <c r="GQ3" s="21"/>
      <c r="GR3" s="653"/>
      <c r="GS3" s="21"/>
      <c r="GT3" s="653"/>
      <c r="GU3" s="21"/>
      <c r="GV3" s="653"/>
      <c r="GW3" s="21"/>
      <c r="GX3" s="653"/>
      <c r="GY3" s="21"/>
      <c r="GZ3" s="653"/>
      <c r="HA3" s="21"/>
      <c r="HB3" s="653"/>
      <c r="HC3" s="21"/>
      <c r="HD3" s="653"/>
      <c r="HE3" s="21"/>
      <c r="HF3" s="653"/>
      <c r="HG3" s="21"/>
      <c r="HH3" s="22"/>
      <c r="HI3" s="22"/>
      <c r="HJ3" s="653"/>
      <c r="HK3" s="21"/>
      <c r="HL3" s="610"/>
      <c r="HM3" s="610"/>
      <c r="HN3" s="610"/>
      <c r="HO3" s="610"/>
      <c r="HP3" s="610"/>
      <c r="HQ3" s="21"/>
      <c r="HR3" s="610"/>
      <c r="HS3" s="21"/>
      <c r="HT3" s="610"/>
      <c r="HU3" s="610"/>
      <c r="HV3" s="610"/>
      <c r="HW3" s="24"/>
      <c r="HX3" s="24"/>
      <c r="HY3" s="653"/>
      <c r="HZ3" s="21"/>
      <c r="IA3" s="653"/>
      <c r="IB3" s="21"/>
      <c r="IC3" s="653"/>
      <c r="ID3" s="21"/>
      <c r="IE3" s="653"/>
      <c r="IF3" s="21"/>
      <c r="IG3" s="653"/>
      <c r="IH3" s="21"/>
    </row>
    <row r="4" spans="1:242" s="25" customFormat="1" ht="15" customHeight="1">
      <c r="A4" s="26"/>
      <c r="B4" s="607"/>
      <c r="C4" s="607"/>
      <c r="D4" s="607"/>
      <c r="E4" s="607"/>
      <c r="F4" s="65"/>
      <c r="G4" s="654"/>
      <c r="H4" s="607"/>
      <c r="I4" s="607"/>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42" s="79" customFormat="1" ht="40.200000000000003" thickBot="1">
      <c r="A5" s="655" t="s">
        <v>806</v>
      </c>
      <c r="B5" s="91"/>
      <c r="C5" s="133"/>
      <c r="D5" s="91"/>
      <c r="E5" s="133"/>
      <c r="F5" s="134"/>
      <c r="G5" s="133"/>
      <c r="H5" s="528"/>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2"/>
      <c r="BY5" s="92"/>
      <c r="BZ5" s="92"/>
      <c r="CA5" s="92"/>
      <c r="CB5" s="92"/>
      <c r="CC5" s="92"/>
      <c r="CD5" s="92"/>
      <c r="CE5" s="92"/>
      <c r="CF5" s="92"/>
      <c r="CG5" s="92"/>
      <c r="CH5" s="92"/>
      <c r="CI5" s="92"/>
      <c r="CJ5" s="92"/>
      <c r="CK5" s="92"/>
      <c r="CL5" s="92"/>
      <c r="CM5" s="92"/>
      <c r="CN5" s="92"/>
      <c r="CO5" s="93"/>
      <c r="CP5" s="93"/>
      <c r="CQ5" s="93"/>
      <c r="CR5" s="93"/>
      <c r="CS5" s="93"/>
      <c r="CU5" s="94"/>
      <c r="CY5" s="94"/>
      <c r="DA5" s="95"/>
      <c r="DD5" s="96"/>
      <c r="DE5" s="92"/>
      <c r="DF5" s="92"/>
      <c r="DG5" s="92"/>
      <c r="DH5" s="97"/>
      <c r="DI5" s="92"/>
      <c r="DJ5" s="92"/>
      <c r="DK5" s="92"/>
      <c r="DL5" s="92"/>
    </row>
    <row r="6" spans="1:242"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t="s">
        <v>59</v>
      </c>
    </row>
    <row r="7" spans="1:242" s="36" customFormat="1" ht="15" customHeight="1">
      <c r="A7" s="34"/>
      <c r="B7" s="285" t="s">
        <v>87</v>
      </c>
      <c r="C7" s="285" t="s">
        <v>88</v>
      </c>
      <c r="D7" s="285" t="s">
        <v>89</v>
      </c>
      <c r="E7" s="285" t="s">
        <v>90</v>
      </c>
      <c r="F7" s="285" t="s">
        <v>91</v>
      </c>
      <c r="G7" s="285" t="s">
        <v>92</v>
      </c>
      <c r="H7" s="285" t="s">
        <v>93</v>
      </c>
      <c r="I7" s="285" t="s">
        <v>94</v>
      </c>
      <c r="J7" s="285" t="s">
        <v>95</v>
      </c>
      <c r="K7" s="285" t="s">
        <v>96</v>
      </c>
      <c r="L7" s="285" t="s">
        <v>97</v>
      </c>
      <c r="M7" s="285" t="s">
        <v>98</v>
      </c>
      <c r="N7" s="285" t="s">
        <v>99</v>
      </c>
      <c r="O7" s="285" t="s">
        <v>100</v>
      </c>
      <c r="P7" s="285" t="s">
        <v>101</v>
      </c>
      <c r="Q7" s="285" t="s">
        <v>102</v>
      </c>
      <c r="R7" s="285" t="s">
        <v>103</v>
      </c>
      <c r="S7" s="285" t="s">
        <v>104</v>
      </c>
      <c r="T7" s="285" t="s">
        <v>105</v>
      </c>
      <c r="U7" s="285" t="s">
        <v>106</v>
      </c>
      <c r="V7" s="285" t="s">
        <v>107</v>
      </c>
      <c r="W7" s="285" t="s">
        <v>108</v>
      </c>
      <c r="X7" s="285" t="s">
        <v>109</v>
      </c>
      <c r="Y7" s="285" t="s">
        <v>110</v>
      </c>
      <c r="Z7" s="285" t="s">
        <v>111</v>
      </c>
      <c r="AA7" s="285" t="s">
        <v>112</v>
      </c>
      <c r="AB7" s="285" t="s">
        <v>113</v>
      </c>
      <c r="AC7" s="285" t="s">
        <v>114</v>
      </c>
      <c r="AD7" s="285" t="s">
        <v>115</v>
      </c>
      <c r="AE7" s="285" t="s">
        <v>116</v>
      </c>
      <c r="AF7" s="285" t="s">
        <v>117</v>
      </c>
      <c r="AG7" s="285" t="s">
        <v>118</v>
      </c>
      <c r="AH7" s="285" t="s">
        <v>119</v>
      </c>
      <c r="AI7" s="285" t="s">
        <v>120</v>
      </c>
      <c r="AJ7" s="285" t="s">
        <v>121</v>
      </c>
      <c r="AK7" s="285" t="s">
        <v>122</v>
      </c>
      <c r="AL7" s="285" t="s">
        <v>123</v>
      </c>
      <c r="AM7" s="285" t="s">
        <v>124</v>
      </c>
      <c r="AN7" s="285" t="s">
        <v>125</v>
      </c>
      <c r="AO7" s="285" t="s">
        <v>126</v>
      </c>
      <c r="AP7" s="285" t="s">
        <v>127</v>
      </c>
      <c r="AQ7" s="285" t="s">
        <v>128</v>
      </c>
      <c r="AR7" s="285" t="s">
        <v>129</v>
      </c>
      <c r="AS7" s="285" t="s">
        <v>130</v>
      </c>
      <c r="AT7" s="285" t="s">
        <v>131</v>
      </c>
      <c r="AU7" s="285" t="s">
        <v>132</v>
      </c>
      <c r="AV7" s="285" t="s">
        <v>133</v>
      </c>
      <c r="AW7" s="285" t="s">
        <v>134</v>
      </c>
      <c r="AX7" s="285" t="s">
        <v>135</v>
      </c>
      <c r="AY7" s="285" t="s">
        <v>136</v>
      </c>
      <c r="AZ7" s="285" t="s">
        <v>137</v>
      </c>
      <c r="BA7" s="285" t="s">
        <v>138</v>
      </c>
      <c r="BB7" s="285" t="s">
        <v>139</v>
      </c>
      <c r="BC7" s="285" t="s">
        <v>140</v>
      </c>
      <c r="BD7" s="285" t="s">
        <v>141</v>
      </c>
      <c r="BE7" s="285" t="s">
        <v>142</v>
      </c>
      <c r="BF7" s="285" t="s">
        <v>143</v>
      </c>
      <c r="BG7" s="285" t="s">
        <v>144</v>
      </c>
      <c r="BH7" s="285" t="s">
        <v>145</v>
      </c>
      <c r="BI7" s="285" t="s">
        <v>146</v>
      </c>
      <c r="BJ7" s="285" t="s">
        <v>147</v>
      </c>
      <c r="BK7" s="285" t="s">
        <v>148</v>
      </c>
      <c r="BL7" s="285" t="s">
        <v>149</v>
      </c>
      <c r="BM7" s="285" t="s">
        <v>150</v>
      </c>
      <c r="BN7" s="285" t="s">
        <v>151</v>
      </c>
      <c r="BO7" s="285" t="s">
        <v>152</v>
      </c>
      <c r="BP7" s="285" t="s">
        <v>153</v>
      </c>
      <c r="BQ7" s="285" t="s">
        <v>154</v>
      </c>
      <c r="BR7" s="285" t="s">
        <v>155</v>
      </c>
      <c r="BS7" s="285" t="s">
        <v>156</v>
      </c>
      <c r="BT7" s="285" t="s">
        <v>157</v>
      </c>
      <c r="BU7" s="285" t="s">
        <v>158</v>
      </c>
      <c r="BV7" s="285" t="s">
        <v>60</v>
      </c>
      <c r="BW7" s="285" t="s">
        <v>61</v>
      </c>
    </row>
    <row r="8" spans="1:242"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row>
    <row r="9" spans="1:242"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row>
    <row r="10" spans="1:242" s="105" customFormat="1" ht="15" customHeight="1">
      <c r="A10" s="102" t="s">
        <v>807</v>
      </c>
      <c r="B10" s="616">
        <v>35121</v>
      </c>
      <c r="C10" s="616">
        <v>36731</v>
      </c>
      <c r="D10" s="616">
        <v>38416</v>
      </c>
      <c r="E10" s="616">
        <v>41264</v>
      </c>
      <c r="F10" s="616">
        <v>42064</v>
      </c>
      <c r="G10" s="616">
        <v>43973</v>
      </c>
      <c r="H10" s="616">
        <v>44501</v>
      </c>
      <c r="I10" s="616">
        <v>45922</v>
      </c>
      <c r="J10" s="622">
        <v>47005</v>
      </c>
      <c r="K10" s="616">
        <v>49392</v>
      </c>
      <c r="L10" s="616">
        <v>51332</v>
      </c>
      <c r="M10" s="616">
        <v>54848</v>
      </c>
      <c r="N10" s="622">
        <v>56701</v>
      </c>
      <c r="O10" s="622">
        <v>58076</v>
      </c>
      <c r="P10" s="622">
        <v>60702</v>
      </c>
      <c r="Q10" s="622">
        <v>64807</v>
      </c>
      <c r="R10" s="622">
        <v>66714</v>
      </c>
      <c r="S10" s="622">
        <v>69866</v>
      </c>
      <c r="T10" s="622">
        <v>72486</v>
      </c>
      <c r="U10" s="622">
        <v>78521</v>
      </c>
      <c r="V10" s="622">
        <v>80616</v>
      </c>
      <c r="W10" s="622">
        <v>84633</v>
      </c>
      <c r="X10" s="622">
        <v>87923</v>
      </c>
      <c r="Y10" s="622">
        <v>93760</v>
      </c>
      <c r="Z10" s="622">
        <v>96103</v>
      </c>
      <c r="AA10" s="622">
        <v>99554</v>
      </c>
      <c r="AB10" s="622">
        <v>100742</v>
      </c>
      <c r="AC10" s="622">
        <v>105728</v>
      </c>
      <c r="AD10" s="622">
        <v>107184</v>
      </c>
      <c r="AE10" s="622">
        <v>111292</v>
      </c>
      <c r="AF10" s="622">
        <v>113853</v>
      </c>
      <c r="AG10" s="622">
        <v>121705</v>
      </c>
      <c r="AH10" s="622">
        <v>124816</v>
      </c>
      <c r="AI10" s="622">
        <v>131579</v>
      </c>
      <c r="AJ10" s="622">
        <v>135218</v>
      </c>
      <c r="AK10" s="622">
        <v>144562</v>
      </c>
      <c r="AL10" s="622">
        <v>149171</v>
      </c>
      <c r="AM10" s="622">
        <v>155953</v>
      </c>
      <c r="AN10" s="622">
        <v>175665</v>
      </c>
      <c r="AO10" s="622">
        <v>185507</v>
      </c>
      <c r="AP10" s="622">
        <v>191519</v>
      </c>
      <c r="AQ10" s="622">
        <v>195758</v>
      </c>
      <c r="AR10" s="622">
        <v>201939</v>
      </c>
      <c r="AS10" s="622">
        <v>208871</v>
      </c>
      <c r="AT10" s="622">
        <v>212115</v>
      </c>
      <c r="AU10" s="622">
        <v>212643</v>
      </c>
      <c r="AV10" s="622">
        <v>214761</v>
      </c>
      <c r="AW10" s="622">
        <v>219104</v>
      </c>
      <c r="AX10" s="622">
        <v>221211</v>
      </c>
      <c r="AY10" s="622">
        <v>224502</v>
      </c>
      <c r="AZ10" s="622">
        <v>228412</v>
      </c>
      <c r="BA10" s="622">
        <v>232460</v>
      </c>
      <c r="BB10" s="622">
        <v>229083</v>
      </c>
      <c r="BC10" s="622">
        <v>232738</v>
      </c>
      <c r="BD10" s="622">
        <v>235435</v>
      </c>
      <c r="BE10" s="622">
        <v>238661</v>
      </c>
      <c r="BF10" s="622">
        <v>237485</v>
      </c>
      <c r="BG10" s="622">
        <v>238862</v>
      </c>
      <c r="BH10" s="622">
        <v>238918</v>
      </c>
      <c r="BI10" s="622">
        <v>242245</v>
      </c>
      <c r="BJ10" s="622">
        <v>248896</v>
      </c>
      <c r="BK10" s="622">
        <v>254132</v>
      </c>
      <c r="BL10" s="622">
        <v>262469</v>
      </c>
      <c r="BM10" s="622">
        <v>269602</v>
      </c>
      <c r="BN10" s="622">
        <v>277124</v>
      </c>
      <c r="BO10" s="622">
        <v>285530</v>
      </c>
      <c r="BP10" s="622">
        <v>295217</v>
      </c>
      <c r="BQ10" s="622">
        <v>305804</v>
      </c>
      <c r="BR10" s="622">
        <v>313551</v>
      </c>
      <c r="BS10" s="622">
        <v>321845</v>
      </c>
      <c r="BT10" s="622">
        <v>331898</v>
      </c>
      <c r="BU10" s="622">
        <v>341057</v>
      </c>
      <c r="BV10" s="656">
        <v>350854</v>
      </c>
      <c r="BW10" s="657">
        <v>361105</v>
      </c>
    </row>
    <row r="11" spans="1:242" s="105" customFormat="1" ht="15" customHeight="1">
      <c r="A11" s="102" t="s">
        <v>808</v>
      </c>
      <c r="B11" s="616">
        <v>3546</v>
      </c>
      <c r="C11" s="616">
        <v>3657</v>
      </c>
      <c r="D11" s="616">
        <v>3740</v>
      </c>
      <c r="E11" s="616">
        <v>3816</v>
      </c>
      <c r="F11" s="616">
        <v>3992</v>
      </c>
      <c r="G11" s="658">
        <v>4126</v>
      </c>
      <c r="H11" s="658">
        <v>4197</v>
      </c>
      <c r="I11" s="658">
        <v>4280</v>
      </c>
      <c r="J11" s="622">
        <v>4319</v>
      </c>
      <c r="K11" s="616">
        <v>4506</v>
      </c>
      <c r="L11" s="616">
        <v>4447</v>
      </c>
      <c r="M11" s="616">
        <v>4592</v>
      </c>
      <c r="N11" s="622">
        <v>4731</v>
      </c>
      <c r="O11" s="622">
        <v>4878</v>
      </c>
      <c r="P11" s="622">
        <v>4945</v>
      </c>
      <c r="Q11" s="622">
        <v>5120</v>
      </c>
      <c r="R11" s="622">
        <v>5294</v>
      </c>
      <c r="S11" s="622">
        <v>5359</v>
      </c>
      <c r="T11" s="622">
        <v>5416</v>
      </c>
      <c r="U11" s="622">
        <v>5536</v>
      </c>
      <c r="V11" s="622">
        <v>5635</v>
      </c>
      <c r="W11" s="622">
        <v>5805</v>
      </c>
      <c r="X11" s="622">
        <v>6038</v>
      </c>
      <c r="Y11" s="622">
        <v>6121</v>
      </c>
      <c r="Z11" s="622">
        <v>6274</v>
      </c>
      <c r="AA11" s="622">
        <v>6364</v>
      </c>
      <c r="AB11" s="622">
        <v>6486</v>
      </c>
      <c r="AC11" s="622">
        <v>6614</v>
      </c>
      <c r="AD11" s="622">
        <v>6937</v>
      </c>
      <c r="AE11" s="622">
        <v>6988</v>
      </c>
      <c r="AF11" s="622">
        <v>6976</v>
      </c>
      <c r="AG11" s="622">
        <v>7157</v>
      </c>
      <c r="AH11" s="622">
        <v>7339</v>
      </c>
      <c r="AI11" s="622">
        <v>7535</v>
      </c>
      <c r="AJ11" s="622">
        <v>7620</v>
      </c>
      <c r="AK11" s="622">
        <v>7935</v>
      </c>
      <c r="AL11" s="622">
        <v>8195</v>
      </c>
      <c r="AM11" s="622">
        <v>8416</v>
      </c>
      <c r="AN11" s="622">
        <v>9121</v>
      </c>
      <c r="AO11" s="622">
        <v>9200</v>
      </c>
      <c r="AP11" s="622">
        <v>9341</v>
      </c>
      <c r="AQ11" s="622">
        <v>9334</v>
      </c>
      <c r="AR11" s="622">
        <v>9386</v>
      </c>
      <c r="AS11" s="622">
        <v>9634</v>
      </c>
      <c r="AT11" s="622">
        <v>8417</v>
      </c>
      <c r="AU11" s="622">
        <v>8656</v>
      </c>
      <c r="AV11" s="622">
        <v>8816</v>
      </c>
      <c r="AW11" s="622">
        <v>8833</v>
      </c>
      <c r="AX11" s="622">
        <v>8949</v>
      </c>
      <c r="AY11" s="622">
        <v>9154</v>
      </c>
      <c r="AZ11" s="622">
        <v>9117</v>
      </c>
      <c r="BA11" s="622">
        <v>9306</v>
      </c>
      <c r="BB11" s="622">
        <v>9523</v>
      </c>
      <c r="BC11" s="622">
        <v>9720</v>
      </c>
      <c r="BD11" s="622">
        <v>10287</v>
      </c>
      <c r="BE11" s="622">
        <v>11017</v>
      </c>
      <c r="BF11" s="622">
        <v>11718</v>
      </c>
      <c r="BG11" s="622">
        <v>12323</v>
      </c>
      <c r="BH11" s="622">
        <v>12354</v>
      </c>
      <c r="BI11" s="622">
        <v>12579</v>
      </c>
      <c r="BJ11" s="622">
        <v>13124</v>
      </c>
      <c r="BK11" s="622">
        <v>13387</v>
      </c>
      <c r="BL11" s="622">
        <v>13222</v>
      </c>
      <c r="BM11" s="622">
        <v>13208</v>
      </c>
      <c r="BN11" s="622">
        <v>13269</v>
      </c>
      <c r="BO11" s="622">
        <v>13243</v>
      </c>
      <c r="BP11" s="622">
        <v>13158</v>
      </c>
      <c r="BQ11" s="622">
        <v>13158</v>
      </c>
      <c r="BR11" s="622">
        <v>13116</v>
      </c>
      <c r="BS11" s="622">
        <v>13178</v>
      </c>
      <c r="BT11" s="622">
        <v>13154</v>
      </c>
      <c r="BU11" s="622">
        <v>13424</v>
      </c>
      <c r="BV11" s="656">
        <v>13350</v>
      </c>
      <c r="BW11" s="657">
        <v>13200</v>
      </c>
    </row>
    <row r="12" spans="1:242" s="105" customFormat="1" ht="15" customHeight="1">
      <c r="A12" s="102" t="s">
        <v>809</v>
      </c>
      <c r="B12" s="616">
        <v>1845</v>
      </c>
      <c r="C12" s="616">
        <v>1904</v>
      </c>
      <c r="D12" s="616">
        <v>1955</v>
      </c>
      <c r="E12" s="616">
        <v>2014</v>
      </c>
      <c r="F12" s="616">
        <v>2051</v>
      </c>
      <c r="G12" s="658">
        <v>2101</v>
      </c>
      <c r="H12" s="658">
        <v>2165</v>
      </c>
      <c r="I12" s="658">
        <v>2198</v>
      </c>
      <c r="J12" s="622">
        <v>2216</v>
      </c>
      <c r="K12" s="616">
        <v>2239</v>
      </c>
      <c r="L12" s="616">
        <v>2328</v>
      </c>
      <c r="M12" s="616">
        <v>2480</v>
      </c>
      <c r="N12" s="622">
        <v>2578</v>
      </c>
      <c r="O12" s="622">
        <v>2728</v>
      </c>
      <c r="P12" s="622">
        <v>2866</v>
      </c>
      <c r="Q12" s="622">
        <v>3092</v>
      </c>
      <c r="R12" s="622">
        <v>3241</v>
      </c>
      <c r="S12" s="622">
        <v>3413</v>
      </c>
      <c r="T12" s="622">
        <v>3633</v>
      </c>
      <c r="U12" s="622">
        <v>3838</v>
      </c>
      <c r="V12" s="622">
        <v>3983</v>
      </c>
      <c r="W12" s="622">
        <v>4197</v>
      </c>
      <c r="X12" s="622">
        <v>4448</v>
      </c>
      <c r="Y12" s="622">
        <v>4731</v>
      </c>
      <c r="Z12" s="622">
        <v>4895</v>
      </c>
      <c r="AA12" s="622">
        <v>4976</v>
      </c>
      <c r="AB12" s="622">
        <v>5057</v>
      </c>
      <c r="AC12" s="622">
        <v>5215</v>
      </c>
      <c r="AD12" s="622">
        <v>5351</v>
      </c>
      <c r="AE12" s="622">
        <v>5520</v>
      </c>
      <c r="AF12" s="622">
        <v>5747</v>
      </c>
      <c r="AG12" s="622">
        <v>5979</v>
      </c>
      <c r="AH12" s="622">
        <v>6136</v>
      </c>
      <c r="AI12" s="622">
        <v>6137</v>
      </c>
      <c r="AJ12" s="622">
        <v>6162</v>
      </c>
      <c r="AK12" s="622">
        <v>6083</v>
      </c>
      <c r="AL12" s="622">
        <v>5965</v>
      </c>
      <c r="AM12" s="622">
        <v>5853</v>
      </c>
      <c r="AN12" s="622">
        <v>6562</v>
      </c>
      <c r="AO12" s="622">
        <v>6535</v>
      </c>
      <c r="AP12" s="622">
        <v>6404</v>
      </c>
      <c r="AQ12" s="622">
        <v>6295</v>
      </c>
      <c r="AR12" s="622">
        <v>6388</v>
      </c>
      <c r="AS12" s="622">
        <v>6550</v>
      </c>
      <c r="AT12" s="622">
        <v>6679.4</v>
      </c>
      <c r="AU12" s="622">
        <v>6856</v>
      </c>
      <c r="AV12" s="622">
        <v>6983</v>
      </c>
      <c r="AW12" s="622">
        <v>7153</v>
      </c>
      <c r="AX12" s="622">
        <v>7288</v>
      </c>
      <c r="AY12" s="622">
        <v>7469</v>
      </c>
      <c r="AZ12" s="622">
        <v>7641</v>
      </c>
      <c r="BA12" s="622">
        <v>7748</v>
      </c>
      <c r="BB12" s="622">
        <v>7757</v>
      </c>
      <c r="BC12" s="622">
        <v>7640</v>
      </c>
      <c r="BD12" s="622">
        <v>7707</v>
      </c>
      <c r="BE12" s="622">
        <v>7431</v>
      </c>
      <c r="BF12" s="622">
        <v>7388</v>
      </c>
      <c r="BG12" s="622">
        <v>7379</v>
      </c>
      <c r="BH12" s="622">
        <v>7303</v>
      </c>
      <c r="BI12" s="622">
        <v>7157</v>
      </c>
      <c r="BJ12" s="622">
        <v>7310</v>
      </c>
      <c r="BK12" s="622">
        <v>7483</v>
      </c>
      <c r="BL12" s="622">
        <v>7569</v>
      </c>
      <c r="BM12" s="622">
        <v>7719</v>
      </c>
      <c r="BN12" s="622">
        <v>7662</v>
      </c>
      <c r="BO12" s="622">
        <v>7585</v>
      </c>
      <c r="BP12" s="622">
        <v>7547</v>
      </c>
      <c r="BQ12" s="622">
        <v>7639</v>
      </c>
      <c r="BR12" s="622">
        <v>7575</v>
      </c>
      <c r="BS12" s="622">
        <v>7683</v>
      </c>
      <c r="BT12" s="622">
        <v>7883</v>
      </c>
      <c r="BU12" s="622">
        <v>8122</v>
      </c>
      <c r="BV12" s="656">
        <v>8218</v>
      </c>
      <c r="BW12" s="657">
        <v>8371</v>
      </c>
    </row>
    <row r="13" spans="1:242" s="105" customFormat="1" ht="15" customHeight="1">
      <c r="A13" s="102" t="s">
        <v>810</v>
      </c>
      <c r="B13" s="616">
        <v>1684</v>
      </c>
      <c r="C13" s="616">
        <v>1627</v>
      </c>
      <c r="D13" s="616">
        <v>1585</v>
      </c>
      <c r="E13" s="616">
        <v>1615</v>
      </c>
      <c r="F13" s="616">
        <v>1738</v>
      </c>
      <c r="G13" s="658">
        <v>1652</v>
      </c>
      <c r="H13" s="658">
        <v>1648</v>
      </c>
      <c r="I13" s="658">
        <v>1807</v>
      </c>
      <c r="J13" s="622">
        <v>1865</v>
      </c>
      <c r="K13" s="616">
        <v>1903</v>
      </c>
      <c r="L13" s="616">
        <v>1866</v>
      </c>
      <c r="M13" s="616">
        <v>1950</v>
      </c>
      <c r="N13" s="622">
        <v>2026</v>
      </c>
      <c r="O13" s="622">
        <v>2068</v>
      </c>
      <c r="P13" s="622">
        <v>2047</v>
      </c>
      <c r="Q13" s="622">
        <v>2154</v>
      </c>
      <c r="R13" s="622">
        <v>2038</v>
      </c>
      <c r="S13" s="622">
        <v>1795</v>
      </c>
      <c r="T13" s="622">
        <v>1723</v>
      </c>
      <c r="U13" s="622">
        <v>1849</v>
      </c>
      <c r="V13" s="622">
        <v>2009</v>
      </c>
      <c r="W13" s="622">
        <v>2021</v>
      </c>
      <c r="X13" s="622">
        <v>2271</v>
      </c>
      <c r="Y13" s="622">
        <v>2224</v>
      </c>
      <c r="Z13" s="622">
        <v>2520</v>
      </c>
      <c r="AA13" s="622">
        <v>2584</v>
      </c>
      <c r="AB13" s="622">
        <v>2585</v>
      </c>
      <c r="AC13" s="622">
        <v>2556</v>
      </c>
      <c r="AD13" s="622">
        <v>2789</v>
      </c>
      <c r="AE13" s="622">
        <v>2731</v>
      </c>
      <c r="AF13" s="622">
        <v>2669</v>
      </c>
      <c r="AG13" s="622">
        <v>2663</v>
      </c>
      <c r="AH13" s="622">
        <v>2907</v>
      </c>
      <c r="AI13" s="622">
        <v>2806</v>
      </c>
      <c r="AJ13" s="622">
        <v>3360</v>
      </c>
      <c r="AK13" s="622">
        <v>3637</v>
      </c>
      <c r="AL13" s="622">
        <v>3688</v>
      </c>
      <c r="AM13" s="622">
        <v>3759</v>
      </c>
      <c r="AN13" s="622">
        <v>3959</v>
      </c>
      <c r="AO13" s="622">
        <v>4035</v>
      </c>
      <c r="AP13" s="622">
        <v>4240</v>
      </c>
      <c r="AQ13" s="622">
        <v>4393</v>
      </c>
      <c r="AR13" s="622">
        <v>4390</v>
      </c>
      <c r="AS13" s="622">
        <v>4190</v>
      </c>
      <c r="AT13" s="622">
        <v>4379</v>
      </c>
      <c r="AU13" s="622">
        <v>4394</v>
      </c>
      <c r="AV13" s="622">
        <v>4336</v>
      </c>
      <c r="AW13" s="622">
        <v>4333</v>
      </c>
      <c r="AX13" s="622">
        <v>4460</v>
      </c>
      <c r="AY13" s="622">
        <v>4442</v>
      </c>
      <c r="AZ13" s="622">
        <v>4495</v>
      </c>
      <c r="BA13" s="622">
        <v>4594</v>
      </c>
      <c r="BB13" s="622">
        <v>4870</v>
      </c>
      <c r="BC13" s="622">
        <v>4621</v>
      </c>
      <c r="BD13" s="622">
        <v>4745</v>
      </c>
      <c r="BE13" s="622">
        <v>4986</v>
      </c>
      <c r="BF13" s="622">
        <v>5314</v>
      </c>
      <c r="BG13" s="622">
        <v>5632</v>
      </c>
      <c r="BH13" s="622">
        <v>5910</v>
      </c>
      <c r="BI13" s="622">
        <v>5976</v>
      </c>
      <c r="BJ13" s="622">
        <v>6066</v>
      </c>
      <c r="BK13" s="622">
        <v>6406</v>
      </c>
      <c r="BL13" s="622">
        <v>6406</v>
      </c>
      <c r="BM13" s="622">
        <v>6666</v>
      </c>
      <c r="BN13" s="622">
        <v>7048</v>
      </c>
      <c r="BO13" s="622">
        <v>7426</v>
      </c>
      <c r="BP13" s="622">
        <v>7668</v>
      </c>
      <c r="BQ13" s="622">
        <v>8288</v>
      </c>
      <c r="BR13" s="622">
        <v>8703</v>
      </c>
      <c r="BS13" s="622">
        <v>9065</v>
      </c>
      <c r="BT13" s="622">
        <v>9149</v>
      </c>
      <c r="BU13" s="622">
        <v>9031</v>
      </c>
      <c r="BV13" s="656">
        <v>9069</v>
      </c>
      <c r="BW13" s="657">
        <v>9136</v>
      </c>
    </row>
    <row r="14" spans="1:242" s="105" customFormat="1" ht="15" customHeight="1">
      <c r="A14" s="102" t="s">
        <v>811</v>
      </c>
      <c r="B14" s="616">
        <v>1474</v>
      </c>
      <c r="C14" s="616">
        <v>1473</v>
      </c>
      <c r="D14" s="616">
        <v>1631</v>
      </c>
      <c r="E14" s="616">
        <v>1488</v>
      </c>
      <c r="F14" s="616">
        <v>1480</v>
      </c>
      <c r="G14" s="658">
        <v>1489</v>
      </c>
      <c r="H14" s="658">
        <v>1589</v>
      </c>
      <c r="I14" s="658">
        <v>1665</v>
      </c>
      <c r="J14" s="622">
        <v>1793</v>
      </c>
      <c r="K14" s="616">
        <v>1829</v>
      </c>
      <c r="L14" s="616">
        <v>1906</v>
      </c>
      <c r="M14" s="616">
        <v>2020</v>
      </c>
      <c r="N14" s="622">
        <v>1761</v>
      </c>
      <c r="O14" s="622">
        <v>1864</v>
      </c>
      <c r="P14" s="622">
        <v>1899</v>
      </c>
      <c r="Q14" s="622">
        <v>1865</v>
      </c>
      <c r="R14" s="622">
        <v>1837</v>
      </c>
      <c r="S14" s="622">
        <v>2008</v>
      </c>
      <c r="T14" s="622">
        <v>2101</v>
      </c>
      <c r="U14" s="622">
        <v>2125</v>
      </c>
      <c r="V14" s="622">
        <v>2101</v>
      </c>
      <c r="W14" s="622">
        <v>2268</v>
      </c>
      <c r="X14" s="622">
        <v>2380</v>
      </c>
      <c r="Y14" s="622">
        <v>2260</v>
      </c>
      <c r="Z14" s="622">
        <v>3006</v>
      </c>
      <c r="AA14" s="622">
        <v>3239</v>
      </c>
      <c r="AB14" s="622">
        <v>3413</v>
      </c>
      <c r="AC14" s="622">
        <v>3477</v>
      </c>
      <c r="AD14" s="622">
        <v>3760</v>
      </c>
      <c r="AE14" s="622">
        <v>4082</v>
      </c>
      <c r="AF14" s="622">
        <v>4426</v>
      </c>
      <c r="AG14" s="622">
        <v>4345</v>
      </c>
      <c r="AH14" s="622">
        <v>4348</v>
      </c>
      <c r="AI14" s="622">
        <v>4393</v>
      </c>
      <c r="AJ14" s="622">
        <v>4569</v>
      </c>
      <c r="AK14" s="622">
        <v>4568</v>
      </c>
      <c r="AL14" s="622">
        <v>4467</v>
      </c>
      <c r="AM14" s="622">
        <v>4565</v>
      </c>
      <c r="AN14" s="622">
        <v>4996</v>
      </c>
      <c r="AO14" s="622">
        <v>4839</v>
      </c>
      <c r="AP14" s="622">
        <v>4711</v>
      </c>
      <c r="AQ14" s="622">
        <v>4860</v>
      </c>
      <c r="AR14" s="622">
        <v>4785</v>
      </c>
      <c r="AS14" s="622">
        <v>4636</v>
      </c>
      <c r="AT14" s="622">
        <v>4636</v>
      </c>
      <c r="AU14" s="622">
        <v>4844</v>
      </c>
      <c r="AV14" s="622">
        <v>4943</v>
      </c>
      <c r="AW14" s="622">
        <v>4931</v>
      </c>
      <c r="AX14" s="622">
        <v>4868</v>
      </c>
      <c r="AY14" s="622">
        <v>5122</v>
      </c>
      <c r="AZ14" s="622">
        <v>5293</v>
      </c>
      <c r="BA14" s="622">
        <v>5497</v>
      </c>
      <c r="BB14" s="622">
        <v>5686</v>
      </c>
      <c r="BC14" s="622">
        <v>5716</v>
      </c>
      <c r="BD14" s="622">
        <v>5984</v>
      </c>
      <c r="BE14" s="622">
        <v>6101</v>
      </c>
      <c r="BF14" s="622">
        <v>6389</v>
      </c>
      <c r="BG14" s="622">
        <v>6787</v>
      </c>
      <c r="BH14" s="622">
        <v>7074</v>
      </c>
      <c r="BI14" s="622">
        <v>7406</v>
      </c>
      <c r="BJ14" s="622">
        <v>7812</v>
      </c>
      <c r="BK14" s="622">
        <v>8620</v>
      </c>
      <c r="BL14" s="622">
        <v>9570</v>
      </c>
      <c r="BM14" s="622">
        <v>10003</v>
      </c>
      <c r="BN14" s="622">
        <v>10062</v>
      </c>
      <c r="BO14" s="622">
        <v>10082</v>
      </c>
      <c r="BP14" s="622">
        <v>10158</v>
      </c>
      <c r="BQ14" s="622">
        <v>9992</v>
      </c>
      <c r="BR14" s="622">
        <v>9816</v>
      </c>
      <c r="BS14" s="622">
        <v>10002</v>
      </c>
      <c r="BT14" s="622">
        <v>10435</v>
      </c>
      <c r="BU14" s="622">
        <v>10549</v>
      </c>
      <c r="BV14" s="656">
        <v>10491</v>
      </c>
      <c r="BW14" s="657">
        <v>10612</v>
      </c>
    </row>
    <row r="15" spans="1:242" s="105" customFormat="1" ht="15" customHeight="1">
      <c r="A15" s="102" t="s">
        <v>812</v>
      </c>
      <c r="B15" s="616">
        <v>2241</v>
      </c>
      <c r="C15" s="616">
        <v>2483</v>
      </c>
      <c r="D15" s="616">
        <v>2644</v>
      </c>
      <c r="E15" s="616">
        <v>2995</v>
      </c>
      <c r="F15" s="616">
        <v>3038</v>
      </c>
      <c r="G15" s="658">
        <v>3108</v>
      </c>
      <c r="H15" s="658">
        <v>3158</v>
      </c>
      <c r="I15" s="658">
        <v>3001</v>
      </c>
      <c r="J15" s="622">
        <v>3064</v>
      </c>
      <c r="K15" s="616">
        <v>3157</v>
      </c>
      <c r="L15" s="616">
        <v>3538</v>
      </c>
      <c r="M15" s="616">
        <v>3593</v>
      </c>
      <c r="N15" s="622">
        <v>3645</v>
      </c>
      <c r="O15" s="622">
        <v>3711</v>
      </c>
      <c r="P15" s="622">
        <v>3787</v>
      </c>
      <c r="Q15" s="622">
        <v>3924</v>
      </c>
      <c r="R15" s="622">
        <v>4039</v>
      </c>
      <c r="S15" s="622">
        <v>4100</v>
      </c>
      <c r="T15" s="622">
        <v>4172</v>
      </c>
      <c r="U15" s="622">
        <v>4111</v>
      </c>
      <c r="V15" s="622">
        <v>4177</v>
      </c>
      <c r="W15" s="622">
        <v>4209</v>
      </c>
      <c r="X15" s="622">
        <v>5476</v>
      </c>
      <c r="Y15" s="622">
        <v>5531</v>
      </c>
      <c r="Z15" s="622">
        <v>5155</v>
      </c>
      <c r="AA15" s="622">
        <v>4979</v>
      </c>
      <c r="AB15" s="622">
        <v>5109</v>
      </c>
      <c r="AC15" s="622">
        <v>1470</v>
      </c>
      <c r="AD15" s="622">
        <v>712</v>
      </c>
      <c r="AE15" s="622">
        <v>1234</v>
      </c>
      <c r="AF15" s="622">
        <v>1367</v>
      </c>
      <c r="AG15" s="622">
        <v>1624</v>
      </c>
      <c r="AH15" s="622">
        <v>1632</v>
      </c>
      <c r="AI15" s="622">
        <v>1655</v>
      </c>
      <c r="AJ15" s="622">
        <v>1680</v>
      </c>
      <c r="AK15" s="622">
        <v>948</v>
      </c>
      <c r="AL15" s="622">
        <v>962</v>
      </c>
      <c r="AM15" s="622">
        <v>1076</v>
      </c>
      <c r="AN15" s="622">
        <v>1085</v>
      </c>
      <c r="AO15" s="622">
        <v>899</v>
      </c>
      <c r="AP15" s="622">
        <v>899</v>
      </c>
      <c r="AQ15" s="622">
        <v>492</v>
      </c>
      <c r="AR15" s="622">
        <v>492</v>
      </c>
      <c r="AS15" s="622">
        <v>848</v>
      </c>
      <c r="AT15" s="622">
        <v>847</v>
      </c>
      <c r="AU15" s="622">
        <v>523</v>
      </c>
      <c r="AV15" s="622">
        <v>523</v>
      </c>
      <c r="AW15" s="622">
        <v>0</v>
      </c>
      <c r="AX15" s="622">
        <v>0</v>
      </c>
      <c r="AY15" s="622">
        <v>0</v>
      </c>
      <c r="AZ15" s="622">
        <v>0</v>
      </c>
      <c r="BA15" s="622">
        <v>0</v>
      </c>
      <c r="BB15" s="622">
        <v>0</v>
      </c>
      <c r="BC15" s="622">
        <v>0</v>
      </c>
      <c r="BD15" s="622">
        <v>0</v>
      </c>
      <c r="BE15" s="622">
        <v>0</v>
      </c>
      <c r="BF15" s="622">
        <v>0</v>
      </c>
      <c r="BG15" s="622">
        <v>0</v>
      </c>
      <c r="BH15" s="622">
        <v>0</v>
      </c>
      <c r="BI15" s="622">
        <v>0</v>
      </c>
      <c r="BJ15" s="622">
        <v>0</v>
      </c>
      <c r="BK15" s="622">
        <v>0</v>
      </c>
      <c r="BL15" s="622">
        <v>0</v>
      </c>
      <c r="BM15" s="622">
        <v>24</v>
      </c>
      <c r="BN15" s="622">
        <v>24</v>
      </c>
      <c r="BO15" s="622">
        <v>0</v>
      </c>
      <c r="BP15" s="622">
        <v>0</v>
      </c>
      <c r="BQ15" s="622">
        <v>0</v>
      </c>
      <c r="BR15" s="622">
        <v>2413</v>
      </c>
      <c r="BS15" s="622">
        <v>1977</v>
      </c>
      <c r="BT15" s="622">
        <v>1977</v>
      </c>
      <c r="BU15" s="622">
        <v>1532</v>
      </c>
      <c r="BV15" s="656">
        <v>1532</v>
      </c>
      <c r="BW15" s="657">
        <v>1307</v>
      </c>
    </row>
    <row r="16" spans="1:242" s="105" customFormat="1" ht="15" customHeight="1">
      <c r="A16" s="102" t="s">
        <v>813</v>
      </c>
      <c r="B16" s="616">
        <v>1165</v>
      </c>
      <c r="C16" s="616">
        <v>1230</v>
      </c>
      <c r="D16" s="616">
        <v>1230</v>
      </c>
      <c r="E16" s="616">
        <v>1174</v>
      </c>
      <c r="F16" s="616">
        <v>1225</v>
      </c>
      <c r="G16" s="658">
        <v>1306</v>
      </c>
      <c r="H16" s="658">
        <v>1317</v>
      </c>
      <c r="I16" s="658">
        <v>1388</v>
      </c>
      <c r="J16" s="622">
        <v>1953</v>
      </c>
      <c r="K16" s="616">
        <v>1865</v>
      </c>
      <c r="L16" s="616">
        <v>1983</v>
      </c>
      <c r="M16" s="616">
        <v>2078</v>
      </c>
      <c r="N16" s="622">
        <v>2160</v>
      </c>
      <c r="O16" s="622">
        <v>2143</v>
      </c>
      <c r="P16" s="622">
        <v>2247</v>
      </c>
      <c r="Q16" s="622">
        <v>2277</v>
      </c>
      <c r="R16" s="622">
        <v>2845</v>
      </c>
      <c r="S16" s="622">
        <v>3233</v>
      </c>
      <c r="T16" s="622">
        <v>3403</v>
      </c>
      <c r="U16" s="622">
        <v>3510</v>
      </c>
      <c r="V16" s="622">
        <v>3841</v>
      </c>
      <c r="W16" s="622">
        <v>3933</v>
      </c>
      <c r="X16" s="622">
        <v>3869</v>
      </c>
      <c r="Y16" s="622">
        <v>4119</v>
      </c>
      <c r="Z16" s="622">
        <v>4348</v>
      </c>
      <c r="AA16" s="622">
        <v>4687</v>
      </c>
      <c r="AB16" s="622">
        <v>4848</v>
      </c>
      <c r="AC16" s="622">
        <v>4981</v>
      </c>
      <c r="AD16" s="622">
        <v>4731</v>
      </c>
      <c r="AE16" s="622">
        <v>4979</v>
      </c>
      <c r="AF16" s="622">
        <v>5097</v>
      </c>
      <c r="AG16" s="622">
        <v>5260</v>
      </c>
      <c r="AH16" s="622">
        <v>5478</v>
      </c>
      <c r="AI16" s="622">
        <v>5675</v>
      </c>
      <c r="AJ16" s="622">
        <v>5546</v>
      </c>
      <c r="AK16" s="622">
        <v>5625</v>
      </c>
      <c r="AL16" s="622">
        <v>5901</v>
      </c>
      <c r="AM16" s="622">
        <v>6214</v>
      </c>
      <c r="AN16" s="622">
        <v>6498</v>
      </c>
      <c r="AO16" s="622">
        <v>6328</v>
      </c>
      <c r="AP16" s="622">
        <v>6274</v>
      </c>
      <c r="AQ16" s="622">
        <v>6331</v>
      </c>
      <c r="AR16" s="622">
        <v>5710</v>
      </c>
      <c r="AS16" s="622">
        <v>5879</v>
      </c>
      <c r="AT16" s="622">
        <v>5898</v>
      </c>
      <c r="AU16" s="622">
        <v>5785</v>
      </c>
      <c r="AV16" s="622">
        <v>5813</v>
      </c>
      <c r="AW16" s="622">
        <v>5819</v>
      </c>
      <c r="AX16" s="622">
        <v>5757</v>
      </c>
      <c r="AY16" s="622">
        <v>5972</v>
      </c>
      <c r="AZ16" s="622">
        <v>6060</v>
      </c>
      <c r="BA16" s="622">
        <v>5966</v>
      </c>
      <c r="BB16" s="622">
        <v>6187</v>
      </c>
      <c r="BC16" s="622">
        <v>5060</v>
      </c>
      <c r="BD16" s="622">
        <v>6037</v>
      </c>
      <c r="BE16" s="622">
        <v>6570</v>
      </c>
      <c r="BF16" s="622">
        <v>6864</v>
      </c>
      <c r="BG16" s="622">
        <v>7046</v>
      </c>
      <c r="BH16" s="622">
        <v>7068</v>
      </c>
      <c r="BI16" s="622">
        <v>6989</v>
      </c>
      <c r="BJ16" s="622">
        <v>7124</v>
      </c>
      <c r="BK16" s="622">
        <v>7732</v>
      </c>
      <c r="BL16" s="622">
        <v>7359</v>
      </c>
      <c r="BM16" s="622">
        <v>7162</v>
      </c>
      <c r="BN16" s="622">
        <v>7852</v>
      </c>
      <c r="BO16" s="622">
        <v>7482</v>
      </c>
      <c r="BP16" s="622">
        <v>7265</v>
      </c>
      <c r="BQ16" s="622">
        <v>7371</v>
      </c>
      <c r="BR16" s="622">
        <v>8227</v>
      </c>
      <c r="BS16" s="622">
        <v>8380</v>
      </c>
      <c r="BT16" s="622">
        <v>8986</v>
      </c>
      <c r="BU16" s="622">
        <v>8324</v>
      </c>
      <c r="BV16" s="656">
        <v>8559</v>
      </c>
      <c r="BW16" s="657">
        <v>9032</v>
      </c>
    </row>
    <row r="17" spans="1:145" s="105" customFormat="1" ht="15" customHeight="1">
      <c r="A17" s="102" t="s">
        <v>814</v>
      </c>
      <c r="B17" s="616">
        <v>365</v>
      </c>
      <c r="C17" s="616">
        <v>400</v>
      </c>
      <c r="D17" s="616">
        <v>406</v>
      </c>
      <c r="E17" s="616">
        <v>402</v>
      </c>
      <c r="F17" s="616">
        <v>375</v>
      </c>
      <c r="G17" s="658">
        <v>411</v>
      </c>
      <c r="H17" s="658">
        <v>341</v>
      </c>
      <c r="I17" s="658">
        <v>291</v>
      </c>
      <c r="J17" s="622">
        <v>325</v>
      </c>
      <c r="K17" s="616">
        <v>355</v>
      </c>
      <c r="L17" s="616">
        <v>362</v>
      </c>
      <c r="M17" s="616">
        <v>367</v>
      </c>
      <c r="N17" s="622">
        <v>392</v>
      </c>
      <c r="O17" s="622">
        <v>361</v>
      </c>
      <c r="P17" s="622">
        <v>354</v>
      </c>
      <c r="Q17" s="622">
        <v>358</v>
      </c>
      <c r="R17" s="622">
        <v>367</v>
      </c>
      <c r="S17" s="622">
        <v>374</v>
      </c>
      <c r="T17" s="622">
        <v>375</v>
      </c>
      <c r="U17" s="622">
        <v>380</v>
      </c>
      <c r="V17" s="622">
        <v>400</v>
      </c>
      <c r="W17" s="622">
        <v>393</v>
      </c>
      <c r="X17" s="622">
        <v>384</v>
      </c>
      <c r="Y17" s="622">
        <v>368</v>
      </c>
      <c r="Z17" s="622">
        <v>372</v>
      </c>
      <c r="AA17" s="622">
        <v>379</v>
      </c>
      <c r="AB17" s="622">
        <v>388</v>
      </c>
      <c r="AC17" s="622">
        <v>395</v>
      </c>
      <c r="AD17" s="622">
        <v>409</v>
      </c>
      <c r="AE17" s="622">
        <v>412</v>
      </c>
      <c r="AF17" s="622">
        <v>415</v>
      </c>
      <c r="AG17" s="622">
        <v>426</v>
      </c>
      <c r="AH17" s="622">
        <v>455</v>
      </c>
      <c r="AI17" s="622">
        <v>471</v>
      </c>
      <c r="AJ17" s="622">
        <v>485</v>
      </c>
      <c r="AK17" s="622">
        <v>506</v>
      </c>
      <c r="AL17" s="622">
        <v>531</v>
      </c>
      <c r="AM17" s="622">
        <v>554</v>
      </c>
      <c r="AN17" s="622">
        <v>561</v>
      </c>
      <c r="AO17" s="622">
        <v>555</v>
      </c>
      <c r="AP17" s="622">
        <v>533</v>
      </c>
      <c r="AQ17" s="622">
        <v>520</v>
      </c>
      <c r="AR17" s="622">
        <v>524</v>
      </c>
      <c r="AS17" s="622">
        <v>514</v>
      </c>
      <c r="AT17" s="622">
        <v>524</v>
      </c>
      <c r="AU17" s="622">
        <v>543</v>
      </c>
      <c r="AV17" s="622">
        <v>561</v>
      </c>
      <c r="AW17" s="622">
        <v>549</v>
      </c>
      <c r="AX17" s="622">
        <v>565</v>
      </c>
      <c r="AY17" s="622">
        <v>585</v>
      </c>
      <c r="AZ17" s="622">
        <v>594</v>
      </c>
      <c r="BA17" s="622">
        <v>623</v>
      </c>
      <c r="BB17" s="622">
        <v>640</v>
      </c>
      <c r="BC17" s="622">
        <v>664</v>
      </c>
      <c r="BD17" s="622">
        <v>744</v>
      </c>
      <c r="BE17" s="622">
        <v>784</v>
      </c>
      <c r="BF17" s="622">
        <v>870</v>
      </c>
      <c r="BG17" s="622">
        <v>830</v>
      </c>
      <c r="BH17" s="622">
        <v>834</v>
      </c>
      <c r="BI17" s="622">
        <v>861</v>
      </c>
      <c r="BJ17" s="622">
        <v>870</v>
      </c>
      <c r="BK17" s="622">
        <v>886</v>
      </c>
      <c r="BL17" s="622">
        <v>883</v>
      </c>
      <c r="BM17" s="622">
        <v>870</v>
      </c>
      <c r="BN17" s="622">
        <v>902</v>
      </c>
      <c r="BO17" s="622">
        <v>922</v>
      </c>
      <c r="BP17" s="622">
        <v>956</v>
      </c>
      <c r="BQ17" s="622">
        <v>921</v>
      </c>
      <c r="BR17" s="622">
        <v>939</v>
      </c>
      <c r="BS17" s="622">
        <v>843</v>
      </c>
      <c r="BT17" s="622">
        <v>798</v>
      </c>
      <c r="BU17" s="622">
        <v>690</v>
      </c>
      <c r="BV17" s="656">
        <v>692</v>
      </c>
      <c r="BW17" s="657">
        <v>636</v>
      </c>
    </row>
    <row r="18" spans="1:145" s="105" customFormat="1" ht="15" customHeight="1">
      <c r="A18" s="102" t="s">
        <v>815</v>
      </c>
      <c r="B18" s="616">
        <v>385</v>
      </c>
      <c r="C18" s="616">
        <v>380</v>
      </c>
      <c r="D18" s="616">
        <v>382</v>
      </c>
      <c r="E18" s="616">
        <v>386</v>
      </c>
      <c r="F18" s="616">
        <v>388</v>
      </c>
      <c r="G18" s="658">
        <v>403</v>
      </c>
      <c r="H18" s="658">
        <v>414</v>
      </c>
      <c r="I18" s="658">
        <v>413</v>
      </c>
      <c r="J18" s="622">
        <v>434</v>
      </c>
      <c r="K18" s="616">
        <v>452</v>
      </c>
      <c r="L18" s="616">
        <v>440</v>
      </c>
      <c r="M18" s="616">
        <v>436</v>
      </c>
      <c r="N18" s="622">
        <v>454</v>
      </c>
      <c r="O18" s="622">
        <v>469</v>
      </c>
      <c r="P18" s="622">
        <v>487</v>
      </c>
      <c r="Q18" s="622">
        <v>488</v>
      </c>
      <c r="R18" s="622">
        <v>505</v>
      </c>
      <c r="S18" s="622">
        <v>528</v>
      </c>
      <c r="T18" s="622">
        <v>529</v>
      </c>
      <c r="U18" s="622">
        <v>559</v>
      </c>
      <c r="V18" s="622">
        <v>510</v>
      </c>
      <c r="W18" s="622">
        <v>515</v>
      </c>
      <c r="X18" s="622">
        <v>541</v>
      </c>
      <c r="Y18" s="622">
        <v>540</v>
      </c>
      <c r="Z18" s="622">
        <v>556</v>
      </c>
      <c r="AA18" s="622">
        <v>584</v>
      </c>
      <c r="AB18" s="622">
        <v>624</v>
      </c>
      <c r="AC18" s="622">
        <v>600</v>
      </c>
      <c r="AD18" s="622">
        <v>644</v>
      </c>
      <c r="AE18" s="622">
        <v>657</v>
      </c>
      <c r="AF18" s="622">
        <v>660</v>
      </c>
      <c r="AG18" s="622">
        <v>631</v>
      </c>
      <c r="AH18" s="622">
        <v>687</v>
      </c>
      <c r="AI18" s="622">
        <v>736</v>
      </c>
      <c r="AJ18" s="622">
        <v>729</v>
      </c>
      <c r="AK18" s="622">
        <v>721</v>
      </c>
      <c r="AL18" s="622">
        <v>765</v>
      </c>
      <c r="AM18" s="622">
        <v>782</v>
      </c>
      <c r="AN18" s="622">
        <v>812</v>
      </c>
      <c r="AO18" s="622">
        <v>867</v>
      </c>
      <c r="AP18" s="622">
        <v>925</v>
      </c>
      <c r="AQ18" s="622">
        <v>950</v>
      </c>
      <c r="AR18" s="622">
        <v>912</v>
      </c>
      <c r="AS18" s="622">
        <v>909</v>
      </c>
      <c r="AT18" s="622">
        <v>916</v>
      </c>
      <c r="AU18" s="622">
        <v>923</v>
      </c>
      <c r="AV18" s="622">
        <v>944</v>
      </c>
      <c r="AW18" s="622">
        <v>936</v>
      </c>
      <c r="AX18" s="622">
        <v>948</v>
      </c>
      <c r="AY18" s="622">
        <v>984</v>
      </c>
      <c r="AZ18" s="622">
        <v>972</v>
      </c>
      <c r="BA18" s="622">
        <v>1000</v>
      </c>
      <c r="BB18" s="622">
        <v>1006</v>
      </c>
      <c r="BC18" s="622">
        <v>1030</v>
      </c>
      <c r="BD18" s="622">
        <v>1023</v>
      </c>
      <c r="BE18" s="622">
        <v>1053</v>
      </c>
      <c r="BF18" s="622">
        <v>1030</v>
      </c>
      <c r="BG18" s="622">
        <v>1027</v>
      </c>
      <c r="BH18" s="622">
        <v>1110</v>
      </c>
      <c r="BI18" s="622">
        <v>1165</v>
      </c>
      <c r="BJ18" s="622">
        <v>1194</v>
      </c>
      <c r="BK18" s="622">
        <v>1236</v>
      </c>
      <c r="BL18" s="622">
        <v>1296</v>
      </c>
      <c r="BM18" s="622">
        <v>1340</v>
      </c>
      <c r="BN18" s="622">
        <v>1427</v>
      </c>
      <c r="BO18" s="622">
        <v>1495</v>
      </c>
      <c r="BP18" s="622">
        <v>1495</v>
      </c>
      <c r="BQ18" s="622">
        <v>1492</v>
      </c>
      <c r="BR18" s="622">
        <v>1657</v>
      </c>
      <c r="BS18" s="622">
        <v>1660</v>
      </c>
      <c r="BT18" s="622">
        <v>1637</v>
      </c>
      <c r="BU18" s="622">
        <v>1586</v>
      </c>
      <c r="BV18" s="656">
        <v>1635</v>
      </c>
      <c r="BW18" s="657">
        <v>1570</v>
      </c>
    </row>
    <row r="19" spans="1:145" s="105" customFormat="1" ht="15" customHeight="1">
      <c r="A19" s="102" t="s">
        <v>816</v>
      </c>
      <c r="B19" s="616">
        <v>2827</v>
      </c>
      <c r="C19" s="616">
        <v>3015</v>
      </c>
      <c r="D19" s="616">
        <v>3330</v>
      </c>
      <c r="E19" s="616">
        <v>3372</v>
      </c>
      <c r="F19" s="616">
        <v>3371</v>
      </c>
      <c r="G19" s="658">
        <v>3499</v>
      </c>
      <c r="H19" s="658">
        <v>3558</v>
      </c>
      <c r="I19" s="658">
        <v>3622</v>
      </c>
      <c r="J19" s="622">
        <v>3699</v>
      </c>
      <c r="K19" s="616">
        <v>3131</v>
      </c>
      <c r="L19" s="616">
        <v>3199</v>
      </c>
      <c r="M19" s="616">
        <v>3208</v>
      </c>
      <c r="N19" s="622">
        <v>3237</v>
      </c>
      <c r="O19" s="622">
        <v>3010</v>
      </c>
      <c r="P19" s="622">
        <v>3029</v>
      </c>
      <c r="Q19" s="622">
        <v>3092</v>
      </c>
      <c r="R19" s="622">
        <v>3100</v>
      </c>
      <c r="S19" s="622">
        <v>3262</v>
      </c>
      <c r="T19" s="622">
        <v>3261</v>
      </c>
      <c r="U19" s="622">
        <v>3224</v>
      </c>
      <c r="V19" s="622">
        <v>3681</v>
      </c>
      <c r="W19" s="622">
        <v>3815</v>
      </c>
      <c r="X19" s="622">
        <v>4478</v>
      </c>
      <c r="Y19" s="622">
        <v>4563</v>
      </c>
      <c r="Z19" s="622">
        <v>4138</v>
      </c>
      <c r="AA19" s="622">
        <v>4473</v>
      </c>
      <c r="AB19" s="622">
        <v>4302</v>
      </c>
      <c r="AC19" s="622">
        <v>5193</v>
      </c>
      <c r="AD19" s="622">
        <v>5234</v>
      </c>
      <c r="AE19" s="622">
        <v>4837</v>
      </c>
      <c r="AF19" s="622">
        <v>4759</v>
      </c>
      <c r="AG19" s="622">
        <v>3477</v>
      </c>
      <c r="AH19" s="622">
        <v>3497</v>
      </c>
      <c r="AI19" s="622">
        <v>3579</v>
      </c>
      <c r="AJ19" s="622">
        <v>3260</v>
      </c>
      <c r="AK19" s="622">
        <v>3249</v>
      </c>
      <c r="AL19" s="622">
        <v>3328</v>
      </c>
      <c r="AM19" s="622">
        <v>3477</v>
      </c>
      <c r="AN19" s="622">
        <v>4349</v>
      </c>
      <c r="AO19" s="622">
        <v>4577</v>
      </c>
      <c r="AP19" s="622">
        <v>4587</v>
      </c>
      <c r="AQ19" s="622">
        <v>4707</v>
      </c>
      <c r="AR19" s="622">
        <v>4761</v>
      </c>
      <c r="AS19" s="622">
        <v>4622</v>
      </c>
      <c r="AT19" s="622">
        <v>6820</v>
      </c>
      <c r="AU19" s="622">
        <v>6904</v>
      </c>
      <c r="AV19" s="622">
        <v>6973</v>
      </c>
      <c r="AW19" s="622">
        <v>7097</v>
      </c>
      <c r="AX19" s="622">
        <v>7060</v>
      </c>
      <c r="AY19" s="622">
        <v>7011</v>
      </c>
      <c r="AZ19" s="622">
        <v>7091</v>
      </c>
      <c r="BA19" s="622">
        <v>7571</v>
      </c>
      <c r="BB19" s="622">
        <v>7505</v>
      </c>
      <c r="BC19" s="622">
        <v>7672</v>
      </c>
      <c r="BD19" s="622">
        <v>7224</v>
      </c>
      <c r="BE19" s="622">
        <v>8003</v>
      </c>
      <c r="BF19" s="622">
        <v>8105</v>
      </c>
      <c r="BG19" s="622">
        <v>8478</v>
      </c>
      <c r="BH19" s="622">
        <v>8540</v>
      </c>
      <c r="BI19" s="622">
        <v>8482</v>
      </c>
      <c r="BJ19" s="622">
        <v>8605</v>
      </c>
      <c r="BK19" s="622">
        <v>7937</v>
      </c>
      <c r="BL19" s="622">
        <v>7786</v>
      </c>
      <c r="BM19" s="622">
        <v>7430</v>
      </c>
      <c r="BN19" s="622">
        <v>7535</v>
      </c>
      <c r="BO19" s="622">
        <v>6777</v>
      </c>
      <c r="BP19" s="622">
        <v>6105</v>
      </c>
      <c r="BQ19" s="622">
        <v>6138</v>
      </c>
      <c r="BR19" s="622">
        <v>6676</v>
      </c>
      <c r="BS19" s="622">
        <v>7757</v>
      </c>
      <c r="BT19" s="622">
        <v>7803</v>
      </c>
      <c r="BU19" s="622">
        <v>9374</v>
      </c>
      <c r="BV19" s="656">
        <v>9873</v>
      </c>
      <c r="BW19" s="657">
        <v>10112</v>
      </c>
    </row>
    <row r="20" spans="1:145" s="118" customFormat="1" ht="5.0999999999999996" customHeight="1">
      <c r="A20" s="102"/>
      <c r="B20" s="616"/>
      <c r="C20" s="616"/>
      <c r="D20" s="616"/>
      <c r="E20" s="616"/>
      <c r="F20" s="616"/>
      <c r="G20" s="616"/>
      <c r="H20" s="659"/>
      <c r="I20" s="659"/>
      <c r="J20" s="622"/>
      <c r="K20" s="616"/>
      <c r="L20" s="616"/>
      <c r="M20" s="616"/>
      <c r="N20" s="622"/>
      <c r="O20" s="622"/>
      <c r="P20" s="622"/>
      <c r="Q20" s="622"/>
      <c r="R20" s="622"/>
      <c r="S20" s="622"/>
      <c r="T20" s="622"/>
      <c r="U20" s="622"/>
      <c r="V20" s="622"/>
      <c r="W20" s="622"/>
      <c r="X20" s="622"/>
      <c r="Y20" s="622"/>
      <c r="Z20" s="622"/>
      <c r="AA20" s="622"/>
      <c r="AB20" s="622"/>
      <c r="AC20" s="622"/>
      <c r="AD20" s="622"/>
      <c r="AE20" s="622"/>
      <c r="AF20" s="622"/>
      <c r="AG20" s="622"/>
      <c r="AH20" s="622"/>
      <c r="AI20" s="622"/>
      <c r="AJ20" s="622"/>
      <c r="AK20" s="622"/>
      <c r="AL20" s="622"/>
      <c r="AM20" s="622"/>
      <c r="AN20" s="622"/>
      <c r="AO20" s="622"/>
      <c r="AP20" s="622"/>
      <c r="AQ20" s="622"/>
      <c r="AR20" s="622"/>
      <c r="AS20" s="622"/>
      <c r="AT20" s="622"/>
      <c r="AU20" s="622"/>
      <c r="AV20" s="622"/>
      <c r="AW20" s="622"/>
      <c r="AX20" s="622"/>
      <c r="AY20" s="622"/>
      <c r="AZ20" s="622"/>
      <c r="BA20" s="622"/>
      <c r="BB20" s="622"/>
      <c r="BC20" s="622"/>
      <c r="BD20" s="622"/>
      <c r="BE20" s="622"/>
      <c r="BF20" s="622"/>
      <c r="BG20" s="622"/>
      <c r="BH20" s="622"/>
      <c r="BI20" s="622"/>
      <c r="BJ20" s="622"/>
      <c r="BK20" s="622"/>
      <c r="BL20" s="622"/>
      <c r="BM20" s="622"/>
      <c r="BN20" s="622"/>
      <c r="BO20" s="622"/>
      <c r="BP20" s="622"/>
      <c r="BQ20" s="622"/>
      <c r="BR20" s="622"/>
      <c r="BS20" s="622"/>
      <c r="BT20" s="622"/>
      <c r="BU20" s="622"/>
      <c r="BV20" s="622"/>
      <c r="BW20" s="622"/>
    </row>
    <row r="21" spans="1:145" s="25" customFormat="1" ht="15" customHeight="1" thickBot="1">
      <c r="A21" s="87" t="s">
        <v>179</v>
      </c>
      <c r="B21" s="624">
        <v>50653</v>
      </c>
      <c r="C21" s="624">
        <v>52900</v>
      </c>
      <c r="D21" s="624">
        <v>55319</v>
      </c>
      <c r="E21" s="624">
        <v>58526</v>
      </c>
      <c r="F21" s="624">
        <v>59722</v>
      </c>
      <c r="G21" s="624">
        <v>62068</v>
      </c>
      <c r="H21" s="624">
        <v>62888</v>
      </c>
      <c r="I21" s="624">
        <v>64587</v>
      </c>
      <c r="J21" s="624">
        <v>66673</v>
      </c>
      <c r="K21" s="624">
        <v>68829</v>
      </c>
      <c r="L21" s="624">
        <v>71401</v>
      </c>
      <c r="M21" s="624">
        <v>75572</v>
      </c>
      <c r="N21" s="624">
        <v>77685</v>
      </c>
      <c r="O21" s="624">
        <v>79308</v>
      </c>
      <c r="P21" s="624">
        <v>82363</v>
      </c>
      <c r="Q21" s="624">
        <v>87177</v>
      </c>
      <c r="R21" s="624">
        <v>89980</v>
      </c>
      <c r="S21" s="624">
        <v>93938</v>
      </c>
      <c r="T21" s="624">
        <v>97099</v>
      </c>
      <c r="U21" s="624">
        <v>103653</v>
      </c>
      <c r="V21" s="624">
        <v>106953</v>
      </c>
      <c r="W21" s="624">
        <v>111789</v>
      </c>
      <c r="X21" s="624">
        <v>117808</v>
      </c>
      <c r="Y21" s="624">
        <v>124217</v>
      </c>
      <c r="Z21" s="624">
        <v>127367</v>
      </c>
      <c r="AA21" s="624">
        <v>131819</v>
      </c>
      <c r="AB21" s="624">
        <v>133554</v>
      </c>
      <c r="AC21" s="624">
        <v>136229</v>
      </c>
      <c r="AD21" s="624">
        <v>137751</v>
      </c>
      <c r="AE21" s="624">
        <v>142732</v>
      </c>
      <c r="AF21" s="624">
        <v>145969</v>
      </c>
      <c r="AG21" s="624">
        <v>153267</v>
      </c>
      <c r="AH21" s="624">
        <v>157295</v>
      </c>
      <c r="AI21" s="624">
        <v>164566</v>
      </c>
      <c r="AJ21" s="624">
        <v>168629</v>
      </c>
      <c r="AK21" s="624">
        <v>177834</v>
      </c>
      <c r="AL21" s="624">
        <v>182973</v>
      </c>
      <c r="AM21" s="624">
        <v>190649</v>
      </c>
      <c r="AN21" s="624">
        <v>213608</v>
      </c>
      <c r="AO21" s="624">
        <v>223342</v>
      </c>
      <c r="AP21" s="624">
        <v>229433</v>
      </c>
      <c r="AQ21" s="624">
        <v>233640</v>
      </c>
      <c r="AR21" s="624">
        <v>239287</v>
      </c>
      <c r="AS21" s="624">
        <v>246653</v>
      </c>
      <c r="AT21" s="624">
        <v>251231.4</v>
      </c>
      <c r="AU21" s="624">
        <v>252071</v>
      </c>
      <c r="AV21" s="624">
        <v>254653</v>
      </c>
      <c r="AW21" s="624">
        <v>258755</v>
      </c>
      <c r="AX21" s="624">
        <v>261106</v>
      </c>
      <c r="AY21" s="624">
        <v>265241</v>
      </c>
      <c r="AZ21" s="624">
        <v>269675</v>
      </c>
      <c r="BA21" s="624">
        <v>274765</v>
      </c>
      <c r="BB21" s="624">
        <v>272257</v>
      </c>
      <c r="BC21" s="624">
        <v>274861</v>
      </c>
      <c r="BD21" s="624">
        <v>279186</v>
      </c>
      <c r="BE21" s="624">
        <v>284606</v>
      </c>
      <c r="BF21" s="624">
        <v>285163</v>
      </c>
      <c r="BG21" s="624">
        <v>288364</v>
      </c>
      <c r="BH21" s="624">
        <v>289111</v>
      </c>
      <c r="BI21" s="624">
        <v>292860</v>
      </c>
      <c r="BJ21" s="624">
        <v>301001</v>
      </c>
      <c r="BK21" s="624">
        <v>307819</v>
      </c>
      <c r="BL21" s="624">
        <v>316560</v>
      </c>
      <c r="BM21" s="624">
        <v>324024</v>
      </c>
      <c r="BN21" s="624">
        <v>332905</v>
      </c>
      <c r="BO21" s="624">
        <v>340542</v>
      </c>
      <c r="BP21" s="624">
        <v>349569</v>
      </c>
      <c r="BQ21" s="624">
        <v>360803</v>
      </c>
      <c r="BR21" s="624">
        <v>372673</v>
      </c>
      <c r="BS21" s="624">
        <v>382390</v>
      </c>
      <c r="BT21" s="624">
        <v>393720</v>
      </c>
      <c r="BU21" s="624">
        <f>+SUM(BU10:BU19)</f>
        <v>403689</v>
      </c>
      <c r="BV21" s="624">
        <v>414273</v>
      </c>
      <c r="BW21" s="624">
        <v>425081</v>
      </c>
      <c r="BX21" s="660"/>
      <c r="BY21" s="660"/>
      <c r="BZ21" s="660"/>
      <c r="CA21" s="660"/>
      <c r="CB21" s="660"/>
      <c r="CC21" s="660"/>
      <c r="CD21" s="660"/>
      <c r="CE21" s="660"/>
      <c r="CF21" s="660"/>
      <c r="CG21" s="660"/>
      <c r="CH21" s="660"/>
      <c r="CI21" s="660"/>
      <c r="CJ21" s="660"/>
      <c r="CK21" s="660"/>
      <c r="CL21" s="660"/>
      <c r="CM21" s="660"/>
      <c r="CN21" s="660"/>
      <c r="CO21" s="660"/>
      <c r="CP21" s="660"/>
      <c r="CQ21" s="660"/>
      <c r="CR21" s="660"/>
      <c r="CS21" s="660"/>
      <c r="CT21" s="660"/>
      <c r="CU21" s="660"/>
      <c r="CV21" s="660"/>
      <c r="CW21" s="660"/>
      <c r="CX21" s="660"/>
      <c r="CY21" s="660"/>
      <c r="CZ21" s="660"/>
      <c r="DA21" s="660"/>
      <c r="DB21" s="660"/>
      <c r="DC21" s="660"/>
      <c r="DD21" s="660"/>
      <c r="DE21" s="660"/>
      <c r="DF21" s="660"/>
      <c r="DG21" s="660"/>
      <c r="DH21" s="660"/>
      <c r="DI21" s="660"/>
      <c r="DJ21" s="660"/>
      <c r="DK21" s="660"/>
      <c r="DL21" s="660"/>
      <c r="DM21" s="660"/>
      <c r="DN21" s="660"/>
      <c r="DO21" s="660"/>
      <c r="DP21" s="660"/>
      <c r="DQ21" s="660"/>
      <c r="DR21" s="660"/>
      <c r="DS21" s="660"/>
      <c r="DT21" s="660"/>
      <c r="DU21" s="660"/>
      <c r="DV21" s="660"/>
      <c r="DW21" s="660"/>
      <c r="DX21" s="660"/>
      <c r="DY21" s="660"/>
      <c r="DZ21" s="660"/>
      <c r="EA21" s="660"/>
      <c r="EB21" s="660"/>
      <c r="EC21" s="660"/>
      <c r="ED21" s="660"/>
      <c r="EE21" s="660"/>
      <c r="EF21" s="660"/>
      <c r="EG21" s="660"/>
      <c r="EH21" s="660"/>
      <c r="EI21" s="660"/>
      <c r="EJ21" s="660"/>
      <c r="EK21" s="660"/>
      <c r="EL21" s="660"/>
      <c r="EM21" s="660"/>
      <c r="EN21" s="660"/>
      <c r="EO21" s="660"/>
    </row>
    <row r="22" spans="1:145" s="119" customFormat="1" ht="15" customHeight="1" thickTop="1">
      <c r="A22" s="118"/>
      <c r="B22" s="118"/>
      <c r="C22" s="118"/>
      <c r="D22" s="118"/>
      <c r="E22" s="118"/>
      <c r="F22" s="118"/>
      <c r="G22" s="118"/>
      <c r="H22" s="118"/>
      <c r="I22" s="118"/>
      <c r="J22" s="661"/>
      <c r="K22" s="661"/>
      <c r="L22" s="661"/>
      <c r="M22" s="661"/>
      <c r="N22" s="118"/>
      <c r="O22" s="118"/>
      <c r="P22" s="118"/>
      <c r="Q22" s="118"/>
      <c r="R22" s="118"/>
      <c r="S22" s="118"/>
      <c r="T22" s="118"/>
      <c r="U22" s="118"/>
      <c r="V22" s="118"/>
      <c r="W22" s="118"/>
      <c r="X22" s="118"/>
      <c r="Y22" s="118"/>
      <c r="Z22" s="118"/>
      <c r="AA22" s="118"/>
      <c r="AB22" s="118"/>
      <c r="AC22" s="118"/>
      <c r="AD22" s="118"/>
      <c r="AE22" s="118"/>
      <c r="AF22" s="118"/>
      <c r="AG22" s="118"/>
      <c r="AH22" s="662"/>
      <c r="AI22" s="662"/>
      <c r="AJ22" s="662"/>
      <c r="AK22" s="662"/>
      <c r="AL22" s="662"/>
      <c r="AM22" s="662"/>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row>
    <row r="23" spans="1:145" s="119" customFormat="1" ht="11.4">
      <c r="A23" s="662"/>
      <c r="B23" s="663"/>
      <c r="C23" s="663"/>
      <c r="D23" s="663"/>
      <c r="E23" s="663"/>
      <c r="F23" s="663"/>
      <c r="G23" s="663"/>
      <c r="H23" s="663"/>
      <c r="I23" s="663"/>
      <c r="J23" s="664"/>
      <c r="K23" s="664"/>
      <c r="L23" s="664"/>
      <c r="M23" s="664"/>
      <c r="N23" s="663"/>
      <c r="O23" s="663"/>
      <c r="P23" s="663"/>
      <c r="Q23" s="663"/>
      <c r="R23" s="663"/>
      <c r="S23" s="663"/>
      <c r="T23" s="663"/>
      <c r="U23" s="663"/>
      <c r="V23" s="663"/>
      <c r="W23" s="663"/>
      <c r="X23" s="663"/>
      <c r="Y23" s="663"/>
      <c r="Z23" s="663"/>
      <c r="AA23" s="663"/>
      <c r="AB23" s="663"/>
      <c r="AC23" s="663"/>
      <c r="AD23" s="663"/>
      <c r="AE23" s="663"/>
      <c r="AF23" s="663"/>
      <c r="AG23" s="663"/>
      <c r="AH23" s="662"/>
      <c r="AI23" s="662"/>
      <c r="AJ23" s="662"/>
      <c r="AK23" s="662"/>
      <c r="AL23" s="662"/>
      <c r="AM23" s="662"/>
      <c r="AN23" s="118"/>
      <c r="AO23" s="622"/>
      <c r="AP23" s="118"/>
      <c r="AQ23" s="118"/>
      <c r="AR23" s="622"/>
      <c r="AS23" s="622"/>
      <c r="AT23" s="622"/>
      <c r="AU23" s="622"/>
      <c r="AV23" s="622"/>
      <c r="AW23" s="622"/>
      <c r="AX23" s="622"/>
      <c r="AY23" s="622"/>
      <c r="AZ23" s="622"/>
      <c r="BA23" s="622"/>
      <c r="BB23" s="622"/>
      <c r="BC23" s="622"/>
      <c r="BD23" s="622"/>
      <c r="BE23" s="622"/>
      <c r="BF23" s="622"/>
      <c r="BG23" s="622"/>
      <c r="BH23" s="622"/>
      <c r="BI23" s="622"/>
      <c r="BJ23" s="622"/>
      <c r="BK23" s="622"/>
      <c r="BL23" s="622"/>
      <c r="BM23" s="622"/>
      <c r="BN23" s="622"/>
      <c r="BO23" s="622"/>
      <c r="BP23" s="622"/>
      <c r="BQ23" s="622"/>
      <c r="BR23" s="622"/>
      <c r="BS23" s="622"/>
      <c r="BT23" s="622"/>
      <c r="BU23" s="622"/>
      <c r="BV23" s="622"/>
      <c r="BW23" s="622"/>
    </row>
    <row r="24" spans="1:145" s="119" customFormat="1" ht="15" customHeight="1">
      <c r="A24" s="118"/>
      <c r="B24" s="118"/>
      <c r="C24" s="118"/>
      <c r="D24" s="118"/>
      <c r="E24" s="118"/>
      <c r="F24" s="118"/>
      <c r="G24" s="118"/>
      <c r="H24" s="118"/>
      <c r="I24" s="118"/>
      <c r="J24" s="661"/>
      <c r="K24" s="661"/>
      <c r="L24" s="661"/>
      <c r="M24" s="661"/>
      <c r="N24" s="118"/>
      <c r="O24" s="118"/>
      <c r="P24" s="118"/>
      <c r="Q24" s="118"/>
      <c r="R24" s="118"/>
      <c r="S24" s="118"/>
      <c r="T24" s="118"/>
      <c r="U24" s="118"/>
      <c r="V24" s="118"/>
      <c r="W24" s="118"/>
      <c r="X24" s="118"/>
      <c r="Y24" s="118"/>
      <c r="Z24" s="118"/>
      <c r="AA24" s="118"/>
      <c r="AB24" s="118"/>
      <c r="AC24" s="118"/>
      <c r="AD24" s="118"/>
      <c r="AE24" s="118"/>
      <c r="AF24" s="118"/>
      <c r="AG24" s="118"/>
      <c r="AH24" s="662"/>
      <c r="AI24" s="662"/>
      <c r="AJ24" s="662"/>
      <c r="AK24" s="662"/>
      <c r="AL24" s="662"/>
      <c r="AM24" s="662"/>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260"/>
      <c r="BW24" s="260"/>
    </row>
    <row r="25" spans="1:145" s="119" customFormat="1" ht="15" customHeight="1">
      <c r="A25" s="118"/>
      <c r="B25" s="118"/>
      <c r="C25" s="118"/>
      <c r="D25" s="118"/>
      <c r="E25" s="118"/>
      <c r="F25" s="118"/>
      <c r="G25" s="118"/>
      <c r="H25" s="118"/>
      <c r="I25" s="118"/>
      <c r="J25" s="661"/>
      <c r="K25" s="661"/>
      <c r="L25" s="661"/>
      <c r="M25" s="661"/>
      <c r="N25" s="118"/>
      <c r="O25" s="118"/>
      <c r="P25" s="118"/>
      <c r="Q25" s="118"/>
      <c r="R25" s="118"/>
      <c r="S25" s="118"/>
      <c r="T25" s="118"/>
      <c r="U25" s="118"/>
      <c r="V25" s="118"/>
      <c r="W25" s="118"/>
      <c r="X25" s="118"/>
      <c r="Y25" s="118"/>
      <c r="Z25" s="118"/>
      <c r="AA25" s="118"/>
      <c r="AB25" s="118"/>
      <c r="AC25" s="118"/>
      <c r="AD25" s="118"/>
      <c r="AE25" s="118"/>
      <c r="AF25" s="665"/>
      <c r="AG25" s="118"/>
      <c r="AH25" s="662"/>
      <c r="AI25" s="662"/>
      <c r="AJ25" s="662"/>
      <c r="AK25" s="662"/>
      <c r="AL25" s="662"/>
      <c r="AM25" s="662"/>
      <c r="AN25" s="665"/>
      <c r="AO25" s="665"/>
      <c r="AP25" s="665"/>
      <c r="AQ25" s="665"/>
      <c r="AR25" s="665"/>
      <c r="AS25" s="665"/>
      <c r="AT25" s="665"/>
      <c r="AU25" s="665"/>
      <c r="AV25" s="665"/>
      <c r="AW25" s="665"/>
      <c r="AX25" s="665"/>
      <c r="AY25" s="665"/>
      <c r="AZ25" s="665"/>
      <c r="BA25" s="665"/>
      <c r="BB25" s="665"/>
      <c r="BC25" s="665"/>
      <c r="BD25" s="665"/>
      <c r="BE25" s="665"/>
      <c r="BF25" s="665"/>
      <c r="BG25" s="665"/>
      <c r="BH25" s="665"/>
      <c r="BI25" s="665"/>
      <c r="BJ25" s="665"/>
      <c r="BK25" s="665"/>
      <c r="BL25" s="665"/>
      <c r="BM25" s="665"/>
      <c r="BN25" s="665"/>
      <c r="BO25" s="665"/>
      <c r="BP25" s="665"/>
      <c r="BQ25" s="665"/>
      <c r="BR25" s="665"/>
      <c r="BS25" s="665"/>
      <c r="BT25" s="665"/>
      <c r="BU25" s="665"/>
      <c r="BV25" s="665"/>
      <c r="BW25" s="665"/>
    </row>
    <row r="26" spans="1:145" s="119" customFormat="1" ht="15" customHeight="1">
      <c r="A26" s="666"/>
      <c r="B26" s="667"/>
      <c r="C26" s="667"/>
      <c r="D26" s="667"/>
      <c r="E26" s="667"/>
      <c r="F26" s="667"/>
      <c r="G26" s="667"/>
      <c r="H26" s="667"/>
      <c r="I26" s="667"/>
      <c r="J26" s="667"/>
      <c r="K26" s="667"/>
      <c r="L26" s="667"/>
      <c r="M26" s="667"/>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row>
    <row r="27" spans="1:145" s="119" customFormat="1" ht="15" customHeight="1">
      <c r="A27" s="118"/>
      <c r="B27" s="118"/>
      <c r="C27" s="118"/>
      <c r="D27" s="118"/>
      <c r="E27" s="118"/>
      <c r="F27" s="118"/>
      <c r="G27" s="118"/>
      <c r="H27" s="118"/>
      <c r="I27" s="118"/>
      <c r="J27" s="661"/>
      <c r="K27" s="661"/>
      <c r="L27" s="661"/>
      <c r="M27" s="661"/>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row>
    <row r="28" spans="1:145" s="669" customFormat="1" ht="15" customHeight="1">
      <c r="A28" s="425"/>
      <c r="B28" s="425"/>
      <c r="C28" s="425"/>
      <c r="D28" s="425"/>
      <c r="E28" s="425"/>
      <c r="F28" s="425"/>
      <c r="G28" s="425"/>
      <c r="H28" s="425"/>
      <c r="I28" s="425"/>
      <c r="J28" s="668"/>
      <c r="K28" s="668"/>
      <c r="L28" s="668"/>
      <c r="M28" s="668"/>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5"/>
      <c r="AU28" s="425"/>
      <c r="AV28" s="425"/>
      <c r="AW28" s="425"/>
      <c r="AX28" s="425"/>
      <c r="AY28" s="425"/>
      <c r="AZ28" s="425"/>
      <c r="BA28" s="425"/>
      <c r="BB28" s="425"/>
      <c r="BC28" s="425"/>
      <c r="BD28" s="425"/>
      <c r="BE28" s="425"/>
      <c r="BF28" s="425"/>
      <c r="BG28" s="425"/>
      <c r="BH28" s="425"/>
      <c r="BI28" s="425"/>
      <c r="BJ28" s="425"/>
      <c r="BK28" s="425"/>
      <c r="BL28" s="425"/>
      <c r="BM28" s="425"/>
      <c r="BN28" s="425"/>
      <c r="BO28" s="425"/>
      <c r="BP28" s="425"/>
      <c r="BQ28" s="425"/>
      <c r="BR28" s="425"/>
      <c r="BS28" s="425"/>
      <c r="BT28" s="425"/>
      <c r="BU28" s="425"/>
      <c r="BV28" s="425"/>
      <c r="BW28" s="425"/>
    </row>
    <row r="29" spans="1:145" s="669" customFormat="1" ht="15" customHeight="1">
      <c r="A29" s="425"/>
      <c r="B29" s="425"/>
      <c r="C29" s="425"/>
      <c r="D29" s="425"/>
      <c r="E29" s="425"/>
      <c r="F29" s="425"/>
      <c r="G29" s="425"/>
      <c r="H29" s="425"/>
      <c r="I29" s="425"/>
      <c r="J29" s="668"/>
      <c r="K29" s="668"/>
      <c r="L29" s="668"/>
      <c r="M29" s="668"/>
      <c r="N29" s="425"/>
      <c r="O29" s="425"/>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425"/>
      <c r="AU29" s="425"/>
      <c r="AV29" s="425"/>
      <c r="AW29" s="425"/>
      <c r="AX29" s="425"/>
      <c r="AY29" s="425"/>
      <c r="AZ29" s="425"/>
      <c r="BA29" s="425"/>
      <c r="BB29" s="425"/>
      <c r="BC29" s="425"/>
      <c r="BD29" s="425"/>
      <c r="BE29" s="425"/>
      <c r="BF29" s="425"/>
      <c r="BG29" s="425"/>
      <c r="BH29" s="425"/>
      <c r="BI29" s="425"/>
      <c r="BJ29" s="425"/>
      <c r="BK29" s="425"/>
      <c r="BL29" s="425"/>
      <c r="BM29" s="425"/>
      <c r="BN29" s="425"/>
      <c r="BO29" s="425"/>
      <c r="BP29" s="425"/>
      <c r="BQ29" s="425"/>
      <c r="BR29" s="425"/>
      <c r="BS29" s="425"/>
      <c r="BT29" s="425"/>
      <c r="BU29" s="425"/>
      <c r="BV29" s="425"/>
      <c r="BW29" s="425"/>
    </row>
    <row r="30" spans="1:145" s="669" customFormat="1" ht="15" customHeight="1">
      <c r="A30" s="425"/>
      <c r="B30" s="425"/>
      <c r="C30" s="425"/>
      <c r="D30" s="425"/>
      <c r="E30" s="425"/>
      <c r="F30" s="425"/>
      <c r="G30" s="425"/>
      <c r="H30" s="425"/>
      <c r="I30" s="425"/>
      <c r="J30" s="668"/>
      <c r="K30" s="668"/>
      <c r="L30" s="668"/>
      <c r="M30" s="668"/>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5"/>
      <c r="BC30" s="425"/>
      <c r="BD30" s="425"/>
      <c r="BE30" s="425"/>
      <c r="BF30" s="425"/>
      <c r="BG30" s="425"/>
      <c r="BH30" s="425"/>
      <c r="BI30" s="425"/>
      <c r="BJ30" s="425"/>
      <c r="BK30" s="425"/>
      <c r="BL30" s="425"/>
      <c r="BM30" s="425"/>
      <c r="BN30" s="425"/>
      <c r="BO30" s="425"/>
      <c r="BP30" s="425"/>
      <c r="BQ30" s="425"/>
      <c r="BR30" s="425"/>
      <c r="BS30" s="425"/>
      <c r="BT30" s="425"/>
      <c r="BU30" s="425"/>
      <c r="BV30" s="425"/>
      <c r="BW30" s="425"/>
    </row>
    <row r="31" spans="1:145" s="669" customFormat="1" ht="15" customHeight="1">
      <c r="A31" s="425"/>
      <c r="B31" s="425"/>
      <c r="C31" s="425"/>
      <c r="D31" s="425"/>
      <c r="E31" s="425"/>
      <c r="F31" s="425"/>
      <c r="G31" s="425"/>
      <c r="H31" s="425"/>
      <c r="I31" s="425"/>
      <c r="J31" s="668"/>
      <c r="K31" s="668"/>
      <c r="L31" s="668"/>
      <c r="M31" s="668"/>
      <c r="N31" s="425"/>
      <c r="O31" s="425"/>
      <c r="P31" s="425"/>
      <c r="Q31" s="425"/>
      <c r="R31" s="42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5"/>
      <c r="AU31" s="425"/>
      <c r="AV31" s="425"/>
      <c r="AW31" s="425"/>
      <c r="AX31" s="425"/>
      <c r="AY31" s="425"/>
      <c r="AZ31" s="425"/>
      <c r="BA31" s="425"/>
      <c r="BB31" s="425"/>
      <c r="BC31" s="425"/>
      <c r="BD31" s="425"/>
      <c r="BE31" s="425"/>
      <c r="BF31" s="425"/>
      <c r="BG31" s="425"/>
      <c r="BH31" s="425"/>
      <c r="BI31" s="425"/>
      <c r="BJ31" s="425"/>
      <c r="BK31" s="425"/>
      <c r="BL31" s="425"/>
      <c r="BM31" s="425"/>
      <c r="BN31" s="425"/>
      <c r="BO31" s="425"/>
      <c r="BP31" s="425"/>
      <c r="BQ31" s="425"/>
      <c r="BR31" s="425"/>
      <c r="BS31" s="425"/>
      <c r="BT31" s="425"/>
      <c r="BU31" s="425"/>
      <c r="BV31" s="425"/>
      <c r="BW31" s="425"/>
    </row>
    <row r="32" spans="1:145" s="669" customFormat="1" ht="15" customHeight="1">
      <c r="A32" s="425"/>
      <c r="B32" s="425"/>
      <c r="C32" s="425"/>
      <c r="D32" s="425"/>
      <c r="E32" s="425"/>
      <c r="F32" s="425"/>
      <c r="G32" s="425"/>
      <c r="H32" s="425"/>
      <c r="I32" s="425"/>
      <c r="J32" s="668"/>
      <c r="K32" s="668"/>
      <c r="L32" s="668"/>
      <c r="M32" s="668"/>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c r="AS32" s="425"/>
      <c r="AT32" s="425"/>
      <c r="AU32" s="425"/>
      <c r="AV32" s="425"/>
      <c r="AW32" s="425"/>
      <c r="AX32" s="425"/>
      <c r="AY32" s="425"/>
      <c r="AZ32" s="425"/>
      <c r="BA32" s="425"/>
      <c r="BB32" s="425"/>
      <c r="BC32" s="425"/>
      <c r="BD32" s="425"/>
      <c r="BE32" s="425"/>
      <c r="BF32" s="425"/>
      <c r="BG32" s="425"/>
      <c r="BH32" s="425"/>
      <c r="BI32" s="425"/>
      <c r="BJ32" s="425"/>
      <c r="BK32" s="425"/>
      <c r="BL32" s="425"/>
      <c r="BM32" s="425"/>
      <c r="BN32" s="425"/>
      <c r="BO32" s="425"/>
      <c r="BP32" s="425"/>
      <c r="BQ32" s="425"/>
      <c r="BR32" s="425"/>
      <c r="BS32" s="425"/>
      <c r="BT32" s="425"/>
      <c r="BU32" s="425"/>
      <c r="BV32" s="425"/>
      <c r="BW32" s="425"/>
    </row>
    <row r="33" spans="1:75" s="669" customFormat="1" ht="15" customHeight="1">
      <c r="A33" s="425"/>
      <c r="B33" s="425"/>
      <c r="C33" s="425"/>
      <c r="D33" s="425"/>
      <c r="E33" s="425"/>
      <c r="F33" s="425"/>
      <c r="G33" s="425"/>
      <c r="H33" s="425"/>
      <c r="I33" s="425"/>
      <c r="J33" s="668"/>
      <c r="K33" s="668"/>
      <c r="L33" s="668"/>
      <c r="M33" s="668"/>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425"/>
      <c r="BC33" s="425"/>
      <c r="BD33" s="425"/>
      <c r="BE33" s="425"/>
      <c r="BF33" s="425"/>
      <c r="BG33" s="425"/>
      <c r="BH33" s="425"/>
      <c r="BI33" s="425"/>
      <c r="BJ33" s="425"/>
      <c r="BK33" s="425"/>
      <c r="BL33" s="425"/>
      <c r="BM33" s="425"/>
      <c r="BN33" s="425"/>
      <c r="BO33" s="425"/>
      <c r="BP33" s="425"/>
      <c r="BQ33" s="425"/>
      <c r="BR33" s="425"/>
      <c r="BS33" s="425"/>
      <c r="BT33" s="425"/>
      <c r="BU33" s="425"/>
      <c r="BV33" s="425"/>
      <c r="BW33" s="425"/>
    </row>
    <row r="34" spans="1:75" s="669" customFormat="1" ht="15" customHeight="1">
      <c r="A34" s="425"/>
      <c r="B34" s="425"/>
      <c r="C34" s="425"/>
      <c r="D34" s="425"/>
      <c r="E34" s="425"/>
      <c r="F34" s="425"/>
      <c r="G34" s="425"/>
      <c r="H34" s="425"/>
      <c r="I34" s="425"/>
      <c r="J34" s="668"/>
      <c r="K34" s="668"/>
      <c r="L34" s="668"/>
      <c r="M34" s="668"/>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425"/>
      <c r="BC34" s="425"/>
      <c r="BD34" s="425"/>
      <c r="BE34" s="425"/>
      <c r="BF34" s="425"/>
      <c r="BG34" s="425"/>
      <c r="BH34" s="425"/>
      <c r="BI34" s="425"/>
      <c r="BJ34" s="425"/>
      <c r="BK34" s="425"/>
      <c r="BL34" s="425"/>
      <c r="BM34" s="425"/>
      <c r="BN34" s="425"/>
      <c r="BO34" s="425"/>
      <c r="BP34" s="425"/>
      <c r="BQ34" s="425"/>
      <c r="BR34" s="425"/>
      <c r="BS34" s="425"/>
      <c r="BT34" s="425"/>
      <c r="BU34" s="425"/>
      <c r="BV34" s="425"/>
      <c r="BW34" s="425"/>
    </row>
    <row r="35" spans="1:75" s="669" customFormat="1" ht="15" customHeight="1">
      <c r="A35" s="425"/>
      <c r="B35" s="425"/>
      <c r="C35" s="425"/>
      <c r="D35" s="425"/>
      <c r="E35" s="425"/>
      <c r="F35" s="425"/>
      <c r="G35" s="425"/>
      <c r="H35" s="425"/>
      <c r="I35" s="425"/>
      <c r="J35" s="668"/>
      <c r="K35" s="668"/>
      <c r="L35" s="668"/>
      <c r="M35" s="668"/>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c r="BE35" s="425"/>
      <c r="BF35" s="425"/>
      <c r="BG35" s="425"/>
      <c r="BH35" s="425"/>
      <c r="BI35" s="425"/>
      <c r="BJ35" s="425"/>
      <c r="BK35" s="425"/>
      <c r="BL35" s="425"/>
      <c r="BM35" s="425"/>
      <c r="BN35" s="425"/>
      <c r="BO35" s="425"/>
      <c r="BP35" s="425"/>
      <c r="BQ35" s="425"/>
      <c r="BR35" s="425"/>
      <c r="BS35" s="425"/>
      <c r="BT35" s="425"/>
      <c r="BU35" s="425"/>
      <c r="BV35" s="425"/>
      <c r="BW35" s="425"/>
    </row>
    <row r="36" spans="1:75" s="669" customFormat="1" ht="15" customHeight="1">
      <c r="A36" s="425"/>
      <c r="B36" s="425"/>
      <c r="C36" s="425"/>
      <c r="D36" s="425"/>
      <c r="E36" s="425"/>
      <c r="F36" s="425"/>
      <c r="G36" s="425"/>
      <c r="H36" s="425"/>
      <c r="I36" s="425"/>
      <c r="J36" s="668"/>
      <c r="K36" s="668"/>
      <c r="L36" s="668"/>
      <c r="M36" s="668"/>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5"/>
      <c r="BH36" s="425"/>
      <c r="BI36" s="425"/>
      <c r="BJ36" s="425"/>
      <c r="BK36" s="425"/>
      <c r="BL36" s="425"/>
      <c r="BM36" s="425"/>
      <c r="BN36" s="425"/>
      <c r="BO36" s="425"/>
      <c r="BP36" s="425"/>
      <c r="BQ36" s="425"/>
      <c r="BR36" s="425"/>
      <c r="BS36" s="425"/>
      <c r="BT36" s="425"/>
      <c r="BU36" s="425"/>
      <c r="BV36" s="425"/>
      <c r="BW36" s="425"/>
    </row>
    <row r="37" spans="1:75" s="669" customFormat="1" ht="15" customHeight="1">
      <c r="A37" s="425"/>
      <c r="B37" s="425"/>
      <c r="C37" s="425"/>
      <c r="D37" s="425"/>
      <c r="E37" s="425"/>
      <c r="F37" s="425"/>
      <c r="G37" s="425"/>
      <c r="H37" s="425"/>
      <c r="I37" s="425"/>
      <c r="J37" s="668"/>
      <c r="K37" s="668"/>
      <c r="L37" s="668"/>
      <c r="M37" s="668"/>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c r="BG37" s="425"/>
      <c r="BH37" s="425"/>
      <c r="BI37" s="425"/>
      <c r="BJ37" s="425"/>
      <c r="BK37" s="425"/>
      <c r="BL37" s="425"/>
      <c r="BM37" s="425"/>
      <c r="BN37" s="425"/>
      <c r="BO37" s="425"/>
      <c r="BP37" s="425"/>
      <c r="BQ37" s="425"/>
      <c r="BR37" s="425"/>
      <c r="BS37" s="425"/>
      <c r="BT37" s="425"/>
      <c r="BU37" s="425"/>
      <c r="BV37" s="425"/>
      <c r="BW37" s="425"/>
    </row>
    <row r="38" spans="1:75" s="669" customFormat="1" ht="15" customHeight="1">
      <c r="A38" s="425"/>
      <c r="B38" s="425"/>
      <c r="C38" s="425"/>
      <c r="D38" s="425"/>
      <c r="E38" s="425"/>
      <c r="F38" s="425"/>
      <c r="G38" s="425"/>
      <c r="H38" s="425"/>
      <c r="I38" s="425"/>
      <c r="J38" s="668"/>
      <c r="K38" s="668"/>
      <c r="L38" s="668"/>
      <c r="M38" s="668"/>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5"/>
      <c r="BF38" s="425"/>
      <c r="BG38" s="425"/>
      <c r="BH38" s="425"/>
      <c r="BI38" s="425"/>
      <c r="BJ38" s="425"/>
      <c r="BK38" s="425"/>
      <c r="BL38" s="425"/>
      <c r="BM38" s="425"/>
      <c r="BN38" s="425"/>
      <c r="BO38" s="425"/>
      <c r="BP38" s="425"/>
      <c r="BQ38" s="425"/>
      <c r="BR38" s="425"/>
      <c r="BS38" s="425"/>
      <c r="BT38" s="425"/>
      <c r="BU38" s="425"/>
      <c r="BV38" s="425"/>
      <c r="BW38" s="425"/>
    </row>
    <row r="39" spans="1:75" s="669" customFormat="1" ht="15" customHeight="1">
      <c r="A39" s="425"/>
      <c r="B39" s="425"/>
      <c r="C39" s="425"/>
      <c r="D39" s="425"/>
      <c r="E39" s="425"/>
      <c r="F39" s="425"/>
      <c r="G39" s="425"/>
      <c r="H39" s="425"/>
      <c r="I39" s="425"/>
      <c r="J39" s="668"/>
      <c r="K39" s="668"/>
      <c r="L39" s="668"/>
      <c r="M39" s="668"/>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c r="BE39" s="425"/>
      <c r="BF39" s="425"/>
      <c r="BG39" s="425"/>
      <c r="BH39" s="425"/>
      <c r="BI39" s="425"/>
      <c r="BJ39" s="425"/>
      <c r="BK39" s="425"/>
      <c r="BL39" s="425"/>
      <c r="BM39" s="425"/>
      <c r="BN39" s="425"/>
      <c r="BO39" s="425"/>
      <c r="BP39" s="425"/>
      <c r="BQ39" s="425"/>
      <c r="BR39" s="425"/>
      <c r="BS39" s="425"/>
      <c r="BT39" s="425"/>
      <c r="BU39" s="425"/>
      <c r="BV39" s="425"/>
      <c r="BW39" s="425"/>
    </row>
    <row r="40" spans="1:75" s="669" customFormat="1" ht="15" customHeight="1">
      <c r="A40" s="425"/>
      <c r="B40" s="425"/>
      <c r="C40" s="425"/>
      <c r="D40" s="425"/>
      <c r="E40" s="425"/>
      <c r="F40" s="425"/>
      <c r="G40" s="425"/>
      <c r="H40" s="425"/>
      <c r="I40" s="425"/>
      <c r="J40" s="668"/>
      <c r="K40" s="668"/>
      <c r="L40" s="668"/>
      <c r="M40" s="668"/>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5"/>
      <c r="BH40" s="425"/>
      <c r="BI40" s="425"/>
      <c r="BJ40" s="425"/>
      <c r="BK40" s="425"/>
      <c r="BL40" s="425"/>
      <c r="BM40" s="425"/>
      <c r="BN40" s="425"/>
      <c r="BO40" s="425"/>
      <c r="BP40" s="425"/>
      <c r="BQ40" s="425"/>
      <c r="BR40" s="425"/>
      <c r="BS40" s="425"/>
      <c r="BT40" s="425"/>
      <c r="BU40" s="425"/>
      <c r="BV40" s="425"/>
      <c r="BW40" s="425"/>
    </row>
    <row r="41" spans="1:75" s="669" customFormat="1" ht="15" customHeight="1">
      <c r="A41" s="425"/>
      <c r="B41" s="425"/>
      <c r="C41" s="425"/>
      <c r="D41" s="425"/>
      <c r="E41" s="425"/>
      <c r="F41" s="425"/>
      <c r="G41" s="425"/>
      <c r="H41" s="425"/>
      <c r="I41" s="425"/>
      <c r="J41" s="668"/>
      <c r="K41" s="668"/>
      <c r="L41" s="668"/>
      <c r="M41" s="668"/>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c r="BE41" s="425"/>
      <c r="BF41" s="425"/>
      <c r="BG41" s="425"/>
      <c r="BH41" s="425"/>
      <c r="BI41" s="425"/>
      <c r="BJ41" s="425"/>
      <c r="BK41" s="425"/>
      <c r="BL41" s="425"/>
      <c r="BM41" s="425"/>
      <c r="BN41" s="425"/>
      <c r="BO41" s="425"/>
      <c r="BP41" s="425"/>
      <c r="BQ41" s="425"/>
      <c r="BR41" s="425"/>
      <c r="BS41" s="425"/>
      <c r="BT41" s="425"/>
      <c r="BU41" s="425"/>
      <c r="BV41" s="425"/>
      <c r="BW41" s="425"/>
    </row>
    <row r="42" spans="1:75" s="669" customFormat="1" ht="15" customHeight="1">
      <c r="A42" s="425"/>
      <c r="B42" s="425"/>
      <c r="C42" s="425"/>
      <c r="D42" s="425"/>
      <c r="E42" s="425"/>
      <c r="F42" s="425"/>
      <c r="G42" s="425"/>
      <c r="H42" s="425"/>
      <c r="I42" s="425"/>
      <c r="J42" s="668"/>
      <c r="K42" s="668"/>
      <c r="L42" s="668"/>
      <c r="M42" s="668"/>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5"/>
      <c r="BE42" s="425"/>
      <c r="BF42" s="425"/>
      <c r="BG42" s="425"/>
      <c r="BH42" s="425"/>
      <c r="BI42" s="425"/>
      <c r="BJ42" s="425"/>
      <c r="BK42" s="425"/>
      <c r="BL42" s="425"/>
      <c r="BM42" s="425"/>
      <c r="BN42" s="425"/>
      <c r="BO42" s="425"/>
      <c r="BP42" s="425"/>
      <c r="BQ42" s="425"/>
      <c r="BR42" s="425"/>
      <c r="BS42" s="425"/>
      <c r="BT42" s="425"/>
      <c r="BU42" s="425"/>
      <c r="BV42" s="425"/>
      <c r="BW42" s="425"/>
    </row>
    <row r="43" spans="1:75" s="669" customFormat="1" ht="15" customHeight="1">
      <c r="A43" s="425"/>
      <c r="B43" s="425"/>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668"/>
      <c r="AA43" s="668"/>
      <c r="AB43" s="668"/>
      <c r="AC43" s="668"/>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5"/>
      <c r="BE43" s="425"/>
      <c r="BF43" s="425"/>
      <c r="BG43" s="425"/>
      <c r="BH43" s="425"/>
      <c r="BI43" s="425"/>
      <c r="BJ43" s="425"/>
      <c r="BK43" s="425"/>
      <c r="BL43" s="425"/>
      <c r="BM43" s="425"/>
      <c r="BN43" s="425"/>
      <c r="BO43" s="425"/>
      <c r="BP43" s="425"/>
      <c r="BQ43" s="425"/>
      <c r="BR43" s="425"/>
      <c r="BS43" s="425"/>
      <c r="BT43" s="425"/>
      <c r="BU43" s="425"/>
      <c r="BV43" s="425"/>
      <c r="BW43" s="425"/>
    </row>
    <row r="44" spans="1:75" s="669" customFormat="1" ht="15" customHeight="1">
      <c r="A44" s="425"/>
      <c r="B44" s="425"/>
      <c r="C44" s="425"/>
      <c r="D44" s="425"/>
      <c r="E44" s="425"/>
      <c r="F44" s="425"/>
      <c r="G44" s="425"/>
      <c r="H44" s="425"/>
      <c r="I44" s="425"/>
      <c r="J44" s="425"/>
      <c r="K44" s="425"/>
      <c r="L44" s="425"/>
      <c r="M44" s="425"/>
      <c r="N44" s="425"/>
      <c r="O44" s="425"/>
      <c r="P44" s="425"/>
      <c r="Q44" s="425"/>
      <c r="R44" s="425"/>
      <c r="S44" s="425"/>
      <c r="T44" s="425"/>
      <c r="U44" s="425"/>
      <c r="V44" s="425"/>
      <c r="W44" s="425"/>
      <c r="X44" s="425"/>
      <c r="Y44" s="425"/>
      <c r="Z44" s="668"/>
      <c r="AA44" s="668"/>
      <c r="AB44" s="668"/>
      <c r="AC44" s="668"/>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c r="BE44" s="425"/>
      <c r="BF44" s="425"/>
      <c r="BG44" s="425"/>
      <c r="BH44" s="425"/>
      <c r="BI44" s="425"/>
      <c r="BJ44" s="425"/>
      <c r="BK44" s="425"/>
      <c r="BL44" s="425"/>
      <c r="BM44" s="425"/>
      <c r="BN44" s="425"/>
      <c r="BO44" s="425"/>
      <c r="BP44" s="425"/>
      <c r="BQ44" s="425"/>
      <c r="BR44" s="425"/>
      <c r="BS44" s="425"/>
      <c r="BT44" s="425"/>
      <c r="BU44" s="425"/>
      <c r="BV44" s="425"/>
      <c r="BW44" s="425"/>
    </row>
    <row r="45" spans="1:75" s="669" customFormat="1" ht="15" customHeight="1">
      <c r="A45" s="425"/>
      <c r="B45" s="425"/>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668"/>
      <c r="AA45" s="668"/>
      <c r="AB45" s="668"/>
      <c r="AC45" s="668"/>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5"/>
      <c r="BI45" s="425"/>
      <c r="BJ45" s="425"/>
      <c r="BK45" s="425"/>
      <c r="BL45" s="425"/>
      <c r="BM45" s="425"/>
      <c r="BN45" s="425"/>
      <c r="BO45" s="425"/>
      <c r="BP45" s="425"/>
      <c r="BQ45" s="425"/>
      <c r="BR45" s="425"/>
      <c r="BS45" s="425"/>
      <c r="BT45" s="425"/>
      <c r="BU45" s="425"/>
      <c r="BV45" s="425"/>
      <c r="BW45" s="425"/>
    </row>
    <row r="46" spans="1:75" s="669" customFormat="1" ht="15" customHeight="1">
      <c r="A46" s="425"/>
      <c r="B46" s="425"/>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668"/>
      <c r="AA46" s="668"/>
      <c r="AB46" s="668"/>
      <c r="AC46" s="668"/>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5"/>
      <c r="BH46" s="425"/>
      <c r="BI46" s="425"/>
      <c r="BJ46" s="425"/>
      <c r="BK46" s="425"/>
      <c r="BL46" s="425"/>
      <c r="BM46" s="425"/>
      <c r="BN46" s="425"/>
      <c r="BO46" s="425"/>
      <c r="BP46" s="425"/>
      <c r="BQ46" s="425"/>
      <c r="BR46" s="425"/>
      <c r="BS46" s="425"/>
      <c r="BT46" s="425"/>
      <c r="BU46" s="425"/>
      <c r="BV46" s="425"/>
      <c r="BW46" s="425"/>
    </row>
    <row r="47" spans="1:75" s="669" customFormat="1" ht="15" customHeight="1">
      <c r="A47" s="425"/>
      <c r="B47" s="425"/>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668"/>
      <c r="AA47" s="668"/>
      <c r="AB47" s="668"/>
      <c r="AC47" s="668"/>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G47" s="425"/>
      <c r="BH47" s="425"/>
      <c r="BI47" s="425"/>
      <c r="BJ47" s="425"/>
      <c r="BK47" s="425"/>
      <c r="BL47" s="425"/>
      <c r="BM47" s="425"/>
      <c r="BN47" s="425"/>
      <c r="BO47" s="425"/>
      <c r="BP47" s="425"/>
      <c r="BQ47" s="425"/>
      <c r="BR47" s="425"/>
      <c r="BS47" s="425"/>
      <c r="BT47" s="425"/>
      <c r="BU47" s="425"/>
      <c r="BV47" s="425"/>
      <c r="BW47" s="425"/>
    </row>
    <row r="48" spans="1:75" s="669" customFormat="1" ht="15" customHeight="1">
      <c r="A48" s="425"/>
      <c r="B48" s="425"/>
      <c r="C48" s="425"/>
      <c r="D48" s="425"/>
      <c r="E48" s="425"/>
      <c r="F48" s="425"/>
      <c r="G48" s="425"/>
      <c r="H48" s="425"/>
      <c r="I48" s="425"/>
      <c r="J48" s="425"/>
      <c r="K48" s="425"/>
      <c r="L48" s="425"/>
      <c r="M48" s="425"/>
      <c r="N48" s="425"/>
      <c r="O48" s="425"/>
      <c r="P48" s="425"/>
      <c r="Q48" s="425"/>
      <c r="R48" s="425"/>
      <c r="S48" s="425"/>
      <c r="T48" s="425"/>
      <c r="U48" s="425"/>
      <c r="V48" s="425"/>
      <c r="W48" s="425"/>
      <c r="X48" s="425"/>
      <c r="Y48" s="425"/>
      <c r="Z48" s="668"/>
      <c r="AA48" s="668"/>
      <c r="AB48" s="668"/>
      <c r="AC48" s="668"/>
      <c r="AD48" s="425"/>
      <c r="AE48" s="425"/>
      <c r="AF48" s="425"/>
      <c r="AG48" s="425"/>
      <c r="AH48" s="425"/>
      <c r="AI48" s="425"/>
      <c r="AJ48" s="425"/>
      <c r="AK48" s="425"/>
      <c r="AL48" s="425"/>
      <c r="AM48" s="425"/>
      <c r="AN48" s="425"/>
      <c r="AO48" s="425"/>
      <c r="AP48" s="425"/>
      <c r="AQ48" s="425"/>
      <c r="AR48" s="425"/>
      <c r="AS48" s="425"/>
      <c r="AT48" s="425"/>
      <c r="AU48" s="425"/>
      <c r="AV48" s="425"/>
      <c r="AW48" s="425"/>
      <c r="AX48" s="425"/>
      <c r="AY48" s="425"/>
      <c r="AZ48" s="425"/>
      <c r="BA48" s="425"/>
      <c r="BB48" s="425"/>
      <c r="BC48" s="425"/>
      <c r="BD48" s="425"/>
      <c r="BE48" s="425"/>
      <c r="BF48" s="425"/>
      <c r="BG48" s="425"/>
      <c r="BH48" s="425"/>
      <c r="BI48" s="425"/>
      <c r="BJ48" s="425"/>
      <c r="BK48" s="425"/>
      <c r="BL48" s="425"/>
      <c r="BM48" s="425"/>
      <c r="BN48" s="425"/>
      <c r="BO48" s="425"/>
      <c r="BP48" s="425"/>
      <c r="BQ48" s="425"/>
      <c r="BR48" s="425"/>
      <c r="BS48" s="425"/>
      <c r="BT48" s="425"/>
      <c r="BU48" s="425"/>
      <c r="BV48" s="425"/>
      <c r="BW48" s="425"/>
    </row>
    <row r="49" spans="1:75" s="669" customFormat="1" ht="15" customHeight="1">
      <c r="A49" s="425"/>
      <c r="B49" s="425"/>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668"/>
      <c r="AA49" s="668"/>
      <c r="AB49" s="668"/>
      <c r="AC49" s="668"/>
      <c r="AD49" s="425"/>
      <c r="AE49" s="425"/>
      <c r="AF49" s="425"/>
      <c r="AG49" s="425"/>
      <c r="AH49" s="425"/>
      <c r="AI49" s="425"/>
      <c r="AJ49" s="425"/>
      <c r="AK49" s="425"/>
      <c r="AL49" s="425"/>
      <c r="AM49" s="425"/>
      <c r="AN49" s="425"/>
      <c r="AO49" s="425"/>
      <c r="AP49" s="425"/>
      <c r="AQ49" s="425"/>
      <c r="AR49" s="425"/>
      <c r="AS49" s="425"/>
      <c r="AT49" s="425"/>
      <c r="AU49" s="425"/>
      <c r="AV49" s="425"/>
      <c r="AW49" s="425"/>
      <c r="AX49" s="425"/>
      <c r="AY49" s="425"/>
      <c r="AZ49" s="425"/>
      <c r="BA49" s="425"/>
      <c r="BB49" s="425"/>
      <c r="BC49" s="425"/>
      <c r="BD49" s="425"/>
      <c r="BE49" s="425"/>
      <c r="BF49" s="425"/>
      <c r="BG49" s="425"/>
      <c r="BH49" s="425"/>
      <c r="BI49" s="425"/>
      <c r="BJ49" s="425"/>
      <c r="BK49" s="425"/>
      <c r="BL49" s="425"/>
      <c r="BM49" s="425"/>
      <c r="BN49" s="425"/>
      <c r="BO49" s="425"/>
      <c r="BP49" s="425"/>
      <c r="BQ49" s="425"/>
      <c r="BR49" s="425"/>
      <c r="BS49" s="425"/>
      <c r="BT49" s="425"/>
      <c r="BU49" s="425"/>
      <c r="BV49" s="425"/>
      <c r="BW49" s="425"/>
    </row>
    <row r="50" spans="1:75" s="669" customFormat="1" ht="15" customHeight="1">
      <c r="A50" s="425"/>
      <c r="B50" s="425"/>
      <c r="C50" s="425"/>
      <c r="D50" s="425"/>
      <c r="E50" s="425"/>
      <c r="F50" s="425"/>
      <c r="G50" s="425"/>
      <c r="H50" s="425"/>
      <c r="I50" s="425"/>
      <c r="J50" s="425"/>
      <c r="K50" s="425"/>
      <c r="L50" s="425"/>
      <c r="M50" s="425"/>
      <c r="N50" s="425"/>
      <c r="O50" s="425"/>
      <c r="P50" s="425"/>
      <c r="Q50" s="425"/>
      <c r="R50" s="425"/>
      <c r="S50" s="425"/>
      <c r="T50" s="425"/>
      <c r="U50" s="425"/>
      <c r="V50" s="425"/>
      <c r="W50" s="425"/>
      <c r="X50" s="425"/>
      <c r="Y50" s="425"/>
      <c r="Z50" s="668"/>
      <c r="AA50" s="668"/>
      <c r="AB50" s="668"/>
      <c r="AC50" s="668"/>
      <c r="AD50" s="425"/>
      <c r="AE50" s="425"/>
      <c r="AF50" s="425"/>
      <c r="AG50" s="425"/>
      <c r="AH50" s="425"/>
      <c r="AI50" s="425"/>
      <c r="AJ50" s="425"/>
      <c r="AK50" s="425"/>
      <c r="AL50" s="425"/>
      <c r="AM50" s="425"/>
      <c r="AN50" s="425"/>
      <c r="AO50" s="425"/>
      <c r="AP50" s="425"/>
      <c r="AQ50" s="425"/>
      <c r="AR50" s="425"/>
      <c r="AS50" s="425"/>
      <c r="AT50" s="425"/>
      <c r="AU50" s="425"/>
      <c r="AV50" s="425"/>
      <c r="AW50" s="425"/>
      <c r="AX50" s="425"/>
      <c r="AY50" s="425"/>
      <c r="AZ50" s="425"/>
      <c r="BA50" s="425"/>
      <c r="BB50" s="425"/>
      <c r="BC50" s="425"/>
      <c r="BD50" s="425"/>
      <c r="BE50" s="425"/>
      <c r="BF50" s="425"/>
      <c r="BG50" s="425"/>
      <c r="BH50" s="425"/>
      <c r="BI50" s="425"/>
      <c r="BJ50" s="425"/>
      <c r="BK50" s="425"/>
      <c r="BL50" s="425"/>
      <c r="BM50" s="425"/>
      <c r="BN50" s="425"/>
      <c r="BO50" s="425"/>
      <c r="BP50" s="425"/>
      <c r="BQ50" s="425"/>
      <c r="BR50" s="425"/>
      <c r="BS50" s="425"/>
      <c r="BT50" s="425"/>
      <c r="BU50" s="425"/>
      <c r="BV50" s="425"/>
      <c r="BW50" s="425"/>
    </row>
    <row r="51" spans="1:75" s="669" customFormat="1" ht="15" customHeight="1">
      <c r="A51" s="425"/>
      <c r="B51" s="425"/>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668"/>
      <c r="AA51" s="668"/>
      <c r="AB51" s="668"/>
      <c r="AC51" s="668"/>
      <c r="AD51" s="425"/>
      <c r="AE51" s="425"/>
      <c r="AF51" s="425"/>
      <c r="AG51" s="425"/>
      <c r="AH51" s="425"/>
      <c r="AI51" s="425"/>
      <c r="AJ51" s="425"/>
      <c r="AK51" s="425"/>
      <c r="AL51" s="425"/>
      <c r="AM51" s="425"/>
      <c r="AN51" s="425"/>
      <c r="AO51" s="425"/>
      <c r="AP51" s="425"/>
      <c r="AQ51" s="425"/>
      <c r="AR51" s="425"/>
      <c r="AS51" s="425"/>
      <c r="AT51" s="425"/>
      <c r="AU51" s="425"/>
      <c r="AV51" s="425"/>
      <c r="AW51" s="425"/>
      <c r="AX51" s="425"/>
      <c r="AY51" s="425"/>
      <c r="AZ51" s="425"/>
      <c r="BA51" s="425"/>
      <c r="BB51" s="425"/>
      <c r="BC51" s="425"/>
      <c r="BD51" s="425"/>
      <c r="BE51" s="425"/>
      <c r="BF51" s="425"/>
      <c r="BG51" s="425"/>
      <c r="BH51" s="425"/>
      <c r="BI51" s="425"/>
      <c r="BJ51" s="425"/>
      <c r="BK51" s="425"/>
      <c r="BL51" s="425"/>
      <c r="BM51" s="425"/>
      <c r="BN51" s="425"/>
      <c r="BO51" s="425"/>
      <c r="BP51" s="425"/>
      <c r="BQ51" s="425"/>
      <c r="BR51" s="425"/>
      <c r="BS51" s="425"/>
      <c r="BT51" s="425"/>
      <c r="BU51" s="425"/>
      <c r="BV51" s="425"/>
      <c r="BW51" s="425"/>
    </row>
    <row r="52" spans="1:75" s="669" customFormat="1" ht="15" customHeight="1">
      <c r="A52" s="425"/>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668"/>
      <c r="AA52" s="668"/>
      <c r="AB52" s="668"/>
      <c r="AC52" s="668"/>
      <c r="AD52" s="425"/>
      <c r="AE52" s="425"/>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5"/>
      <c r="BQ52" s="425"/>
      <c r="BR52" s="425"/>
      <c r="BS52" s="425"/>
      <c r="BT52" s="425"/>
      <c r="BU52" s="425"/>
      <c r="BV52" s="425"/>
      <c r="BW52" s="425"/>
    </row>
    <row r="53" spans="1:75" s="669" customFormat="1" ht="15" customHeight="1">
      <c r="A53" s="425"/>
      <c r="B53" s="425"/>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668"/>
      <c r="AA53" s="668"/>
      <c r="AB53" s="668"/>
      <c r="AC53" s="668"/>
      <c r="AD53" s="425"/>
      <c r="AE53" s="425"/>
      <c r="AF53" s="425"/>
      <c r="AG53" s="425"/>
      <c r="AH53" s="425"/>
      <c r="AI53" s="425"/>
      <c r="AJ53" s="425"/>
      <c r="AK53" s="425"/>
      <c r="AL53" s="425"/>
      <c r="AM53" s="425"/>
      <c r="AN53" s="425"/>
      <c r="AO53" s="425"/>
      <c r="AP53" s="425"/>
      <c r="AQ53" s="425"/>
      <c r="AR53" s="425"/>
      <c r="AS53" s="425"/>
      <c r="AT53" s="425"/>
      <c r="AU53" s="425"/>
      <c r="AV53" s="425"/>
      <c r="AW53" s="425"/>
      <c r="AX53" s="425"/>
      <c r="AY53" s="425"/>
      <c r="AZ53" s="425"/>
      <c r="BA53" s="425"/>
      <c r="BB53" s="425"/>
      <c r="BC53" s="425"/>
      <c r="BD53" s="425"/>
      <c r="BE53" s="425"/>
      <c r="BF53" s="425"/>
      <c r="BG53" s="425"/>
      <c r="BH53" s="425"/>
      <c r="BI53" s="425"/>
      <c r="BJ53" s="425"/>
      <c r="BK53" s="425"/>
      <c r="BL53" s="425"/>
      <c r="BM53" s="425"/>
      <c r="BN53" s="425"/>
      <c r="BO53" s="425"/>
      <c r="BP53" s="425"/>
      <c r="BQ53" s="425"/>
      <c r="BR53" s="425"/>
      <c r="BS53" s="425"/>
      <c r="BT53" s="425"/>
      <c r="BU53" s="425"/>
      <c r="BV53" s="425"/>
      <c r="BW53" s="425"/>
    </row>
    <row r="54" spans="1:75" s="669" customFormat="1" ht="15" customHeight="1">
      <c r="A54" s="425"/>
      <c r="B54" s="4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668"/>
      <c r="AA54" s="668"/>
      <c r="AB54" s="668"/>
      <c r="AC54" s="668"/>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5"/>
      <c r="BC54" s="425"/>
      <c r="BD54" s="425"/>
      <c r="BE54" s="425"/>
      <c r="BF54" s="425"/>
      <c r="BG54" s="425"/>
      <c r="BH54" s="425"/>
      <c r="BI54" s="425"/>
      <c r="BJ54" s="425"/>
      <c r="BK54" s="425"/>
      <c r="BL54" s="425"/>
      <c r="BM54" s="425"/>
      <c r="BN54" s="425"/>
      <c r="BO54" s="425"/>
      <c r="BP54" s="425"/>
      <c r="BQ54" s="425"/>
      <c r="BR54" s="425"/>
      <c r="BS54" s="425"/>
      <c r="BT54" s="425"/>
      <c r="BU54" s="425"/>
      <c r="BV54" s="425"/>
      <c r="BW54" s="425"/>
    </row>
    <row r="55" spans="1:75" s="669" customFormat="1" ht="15" customHeight="1">
      <c r="A55" s="425"/>
      <c r="B55" s="425"/>
      <c r="C55" s="425"/>
      <c r="D55" s="425"/>
      <c r="E55" s="425"/>
      <c r="F55" s="425"/>
      <c r="G55" s="425"/>
      <c r="H55" s="425"/>
      <c r="I55" s="425"/>
      <c r="J55" s="425"/>
      <c r="K55" s="425"/>
      <c r="L55" s="425"/>
      <c r="M55" s="425"/>
      <c r="N55" s="425"/>
      <c r="O55" s="425"/>
      <c r="P55" s="425"/>
      <c r="Q55" s="425"/>
      <c r="R55" s="425"/>
      <c r="S55" s="425"/>
      <c r="T55" s="425"/>
      <c r="U55" s="425"/>
      <c r="V55" s="425"/>
      <c r="W55" s="425"/>
      <c r="X55" s="425"/>
      <c r="Y55" s="425"/>
      <c r="Z55" s="668"/>
      <c r="AA55" s="668"/>
      <c r="AB55" s="668"/>
      <c r="AC55" s="668"/>
      <c r="AD55" s="425"/>
      <c r="AE55" s="425"/>
      <c r="AF55" s="425"/>
      <c r="AG55" s="425"/>
      <c r="AH55" s="425"/>
      <c r="AI55" s="425"/>
      <c r="AJ55" s="425"/>
      <c r="AK55" s="425"/>
      <c r="AL55" s="425"/>
      <c r="AM55" s="425"/>
      <c r="AN55" s="425"/>
      <c r="AO55" s="425"/>
      <c r="AP55" s="425"/>
      <c r="AQ55" s="425"/>
      <c r="AR55" s="425"/>
      <c r="AS55" s="425"/>
      <c r="AT55" s="425"/>
      <c r="AU55" s="425"/>
      <c r="AV55" s="425"/>
      <c r="AW55" s="425"/>
      <c r="AX55" s="425"/>
      <c r="AY55" s="425"/>
      <c r="AZ55" s="425"/>
      <c r="BA55" s="425"/>
      <c r="BB55" s="425"/>
      <c r="BC55" s="425"/>
      <c r="BD55" s="425"/>
      <c r="BE55" s="425"/>
      <c r="BF55" s="425"/>
      <c r="BG55" s="425"/>
      <c r="BH55" s="425"/>
      <c r="BI55" s="425"/>
      <c r="BJ55" s="425"/>
      <c r="BK55" s="425"/>
      <c r="BL55" s="425"/>
      <c r="BM55" s="425"/>
      <c r="BN55" s="425"/>
      <c r="BO55" s="425"/>
      <c r="BP55" s="425"/>
      <c r="BQ55" s="425"/>
      <c r="BR55" s="425"/>
      <c r="BS55" s="425"/>
      <c r="BT55" s="425"/>
      <c r="BU55" s="425"/>
      <c r="BV55" s="425"/>
      <c r="BW55" s="425"/>
    </row>
    <row r="56" spans="1:75" s="669" customFormat="1" ht="15" customHeight="1">
      <c r="A56" s="425"/>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668"/>
      <c r="AA56" s="668"/>
      <c r="AB56" s="668"/>
      <c r="AC56" s="668"/>
      <c r="AD56" s="425"/>
      <c r="AE56" s="425"/>
      <c r="AF56" s="425"/>
      <c r="AG56" s="425"/>
      <c r="AH56" s="425"/>
      <c r="AI56" s="425"/>
      <c r="AJ56" s="425"/>
      <c r="AK56" s="425"/>
      <c r="AL56" s="425"/>
      <c r="AM56" s="425"/>
      <c r="AN56" s="425"/>
      <c r="AO56" s="425"/>
      <c r="AP56" s="425"/>
      <c r="AQ56" s="425"/>
      <c r="AR56" s="425"/>
      <c r="AS56" s="425"/>
      <c r="AT56" s="425"/>
      <c r="AU56" s="425"/>
      <c r="AV56" s="425"/>
      <c r="AW56" s="425"/>
      <c r="AX56" s="425"/>
      <c r="AY56" s="425"/>
      <c r="AZ56" s="425"/>
      <c r="BA56" s="425"/>
      <c r="BB56" s="425"/>
      <c r="BC56" s="425"/>
      <c r="BD56" s="425"/>
      <c r="BE56" s="425"/>
      <c r="BF56" s="425"/>
      <c r="BG56" s="425"/>
      <c r="BH56" s="425"/>
      <c r="BI56" s="425"/>
      <c r="BJ56" s="425"/>
      <c r="BK56" s="425"/>
      <c r="BL56" s="425"/>
      <c r="BM56" s="425"/>
      <c r="BN56" s="425"/>
      <c r="BO56" s="425"/>
      <c r="BP56" s="425"/>
      <c r="BQ56" s="425"/>
      <c r="BR56" s="425"/>
      <c r="BS56" s="425"/>
      <c r="BT56" s="425"/>
      <c r="BU56" s="425"/>
      <c r="BV56" s="425"/>
      <c r="BW56" s="425"/>
    </row>
    <row r="57" spans="1:75" s="669" customFormat="1" ht="15" customHeight="1">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668"/>
      <c r="AA57" s="668"/>
      <c r="AB57" s="668"/>
      <c r="AC57" s="668"/>
      <c r="AD57" s="425"/>
      <c r="AE57" s="425"/>
      <c r="AF57" s="425"/>
      <c r="AG57" s="425"/>
      <c r="AH57" s="425"/>
      <c r="AI57" s="425"/>
      <c r="AJ57" s="425"/>
      <c r="AK57" s="425"/>
      <c r="AL57" s="425"/>
      <c r="AM57" s="425"/>
      <c r="AN57" s="425"/>
      <c r="AO57" s="425"/>
      <c r="AP57" s="425"/>
      <c r="AQ57" s="425"/>
      <c r="AR57" s="425"/>
      <c r="AS57" s="425"/>
      <c r="AT57" s="425"/>
      <c r="AU57" s="425"/>
      <c r="AV57" s="425"/>
      <c r="AW57" s="425"/>
      <c r="AX57" s="425"/>
      <c r="AY57" s="425"/>
      <c r="AZ57" s="425"/>
      <c r="BA57" s="425"/>
      <c r="BB57" s="425"/>
      <c r="BC57" s="425"/>
      <c r="BD57" s="425"/>
      <c r="BE57" s="425"/>
      <c r="BF57" s="425"/>
      <c r="BG57" s="425"/>
      <c r="BH57" s="425"/>
      <c r="BI57" s="425"/>
      <c r="BJ57" s="425"/>
      <c r="BK57" s="425"/>
      <c r="BL57" s="425"/>
      <c r="BM57" s="425"/>
      <c r="BN57" s="425"/>
      <c r="BO57" s="425"/>
      <c r="BP57" s="425"/>
      <c r="BQ57" s="425"/>
      <c r="BR57" s="425"/>
      <c r="BS57" s="425"/>
      <c r="BT57" s="425"/>
      <c r="BU57" s="425"/>
      <c r="BV57" s="425"/>
      <c r="BW57" s="425"/>
    </row>
    <row r="58" spans="1:75" s="669" customFormat="1" ht="15" customHeight="1">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668"/>
      <c r="AA58" s="668"/>
      <c r="AB58" s="668"/>
      <c r="AC58" s="668"/>
      <c r="AD58" s="425"/>
      <c r="AE58" s="425"/>
      <c r="AF58" s="425"/>
      <c r="AG58" s="425"/>
      <c r="AH58" s="425"/>
      <c r="AI58" s="425"/>
      <c r="AJ58" s="425"/>
      <c r="AK58" s="425"/>
      <c r="AL58" s="425"/>
      <c r="AM58" s="425"/>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5"/>
      <c r="BR58" s="425"/>
      <c r="BS58" s="425"/>
      <c r="BT58" s="425"/>
      <c r="BU58" s="425"/>
      <c r="BV58" s="425"/>
      <c r="BW58" s="425"/>
    </row>
    <row r="59" spans="1:75" s="669" customFormat="1" ht="15" customHeight="1">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668"/>
      <c r="AA59" s="668"/>
      <c r="AB59" s="668"/>
      <c r="AC59" s="668"/>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425"/>
      <c r="BR59" s="425"/>
      <c r="BS59" s="425"/>
      <c r="BT59" s="425"/>
      <c r="BU59" s="425"/>
      <c r="BV59" s="425"/>
      <c r="BW59" s="425"/>
    </row>
    <row r="60" spans="1:75" s="669" customFormat="1" ht="15" customHeight="1">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668"/>
      <c r="AA60" s="668"/>
      <c r="AB60" s="668"/>
      <c r="AC60" s="668"/>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5"/>
      <c r="BQ60" s="425"/>
      <c r="BR60" s="425"/>
      <c r="BS60" s="425"/>
      <c r="BT60" s="425"/>
      <c r="BU60" s="425"/>
      <c r="BV60" s="425"/>
      <c r="BW60" s="425"/>
    </row>
    <row r="61" spans="1:75" s="669" customFormat="1" ht="15" customHeight="1">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668"/>
      <c r="AA61" s="668"/>
      <c r="AB61" s="668"/>
      <c r="AC61" s="668"/>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5"/>
      <c r="BJ61" s="425"/>
      <c r="BK61" s="425"/>
      <c r="BL61" s="425"/>
      <c r="BM61" s="425"/>
      <c r="BN61" s="425"/>
      <c r="BO61" s="425"/>
      <c r="BP61" s="425"/>
      <c r="BQ61" s="425"/>
      <c r="BR61" s="425"/>
      <c r="BS61" s="425"/>
      <c r="BT61" s="425"/>
      <c r="BU61" s="425"/>
      <c r="BV61" s="425"/>
      <c r="BW61" s="425"/>
    </row>
    <row r="62" spans="1:75" s="669" customFormat="1" ht="15" customHeight="1">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668"/>
      <c r="AA62" s="668"/>
      <c r="AB62" s="668"/>
      <c r="AC62" s="668"/>
      <c r="AD62" s="425"/>
      <c r="AE62" s="425"/>
      <c r="AF62" s="425"/>
      <c r="AG62" s="425"/>
      <c r="AH62" s="425"/>
      <c r="AI62" s="425"/>
      <c r="AJ62" s="425"/>
      <c r="AK62" s="425"/>
      <c r="AL62" s="425"/>
      <c r="AM62" s="425"/>
      <c r="AN62" s="425"/>
      <c r="AO62" s="425"/>
      <c r="AP62" s="425"/>
      <c r="AQ62" s="425"/>
      <c r="AR62" s="425"/>
      <c r="AS62" s="425"/>
      <c r="AT62" s="425"/>
      <c r="AU62" s="425"/>
      <c r="AV62" s="425"/>
      <c r="AW62" s="425"/>
      <c r="AX62" s="425"/>
      <c r="AY62" s="425"/>
      <c r="AZ62" s="425"/>
      <c r="BA62" s="425"/>
      <c r="BB62" s="425"/>
      <c r="BC62" s="425"/>
      <c r="BD62" s="425"/>
      <c r="BE62" s="425"/>
      <c r="BF62" s="425"/>
      <c r="BG62" s="425"/>
      <c r="BH62" s="425"/>
      <c r="BI62" s="425"/>
      <c r="BJ62" s="425"/>
      <c r="BK62" s="425"/>
      <c r="BL62" s="425"/>
      <c r="BM62" s="425"/>
      <c r="BN62" s="425"/>
      <c r="BO62" s="425"/>
      <c r="BP62" s="425"/>
      <c r="BQ62" s="425"/>
      <c r="BR62" s="425"/>
      <c r="BS62" s="425"/>
      <c r="BT62" s="425"/>
      <c r="BU62" s="425"/>
      <c r="BV62" s="425"/>
      <c r="BW62" s="425"/>
    </row>
    <row r="63" spans="1:75" s="669" customFormat="1" ht="15" customHeight="1">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668"/>
      <c r="AA63" s="668"/>
      <c r="AB63" s="668"/>
      <c r="AC63" s="668"/>
      <c r="AD63" s="425"/>
      <c r="AE63" s="425"/>
      <c r="AF63" s="425"/>
      <c r="AG63" s="425"/>
      <c r="AH63" s="425"/>
      <c r="AI63" s="425"/>
      <c r="AJ63" s="425"/>
      <c r="AK63" s="425"/>
      <c r="AL63" s="425"/>
      <c r="AM63" s="425"/>
      <c r="AN63" s="425"/>
      <c r="AO63" s="425"/>
      <c r="AP63" s="425"/>
      <c r="AQ63" s="425"/>
      <c r="AR63" s="425"/>
      <c r="AS63" s="425"/>
      <c r="AT63" s="425"/>
      <c r="AU63" s="425"/>
      <c r="AV63" s="425"/>
      <c r="AW63" s="425"/>
      <c r="AX63" s="425"/>
      <c r="AY63" s="425"/>
      <c r="AZ63" s="425"/>
      <c r="BA63" s="425"/>
      <c r="BB63" s="425"/>
      <c r="BC63" s="425"/>
      <c r="BD63" s="425"/>
      <c r="BE63" s="425"/>
      <c r="BF63" s="425"/>
      <c r="BG63" s="425"/>
      <c r="BH63" s="425"/>
      <c r="BI63" s="425"/>
      <c r="BJ63" s="425"/>
      <c r="BK63" s="425"/>
      <c r="BL63" s="425"/>
      <c r="BM63" s="425"/>
      <c r="BN63" s="425"/>
      <c r="BO63" s="425"/>
      <c r="BP63" s="425"/>
      <c r="BQ63" s="425"/>
      <c r="BR63" s="425"/>
      <c r="BS63" s="425"/>
      <c r="BT63" s="425"/>
      <c r="BU63" s="425"/>
      <c r="BV63" s="425"/>
      <c r="BW63" s="425"/>
    </row>
    <row r="64" spans="1:75" s="669" customFormat="1" ht="15" customHeight="1">
      <c r="A64" s="425"/>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668"/>
      <c r="AA64" s="668"/>
      <c r="AB64" s="668"/>
      <c r="AC64" s="668"/>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5"/>
      <c r="BW64" s="425"/>
    </row>
    <row r="65" spans="1:75" s="669" customFormat="1" ht="15" customHeight="1">
      <c r="A65" s="42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668"/>
      <c r="AA65" s="668"/>
      <c r="AB65" s="668"/>
      <c r="AC65" s="668"/>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c r="BS65" s="425"/>
      <c r="BT65" s="425"/>
      <c r="BU65" s="425"/>
      <c r="BV65" s="425"/>
      <c r="BW65" s="425"/>
    </row>
    <row r="66" spans="1:75" s="669" customFormat="1" ht="15" customHeight="1">
      <c r="A66" s="425"/>
      <c r="B66" s="425"/>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668"/>
      <c r="AA66" s="668"/>
      <c r="AB66" s="668"/>
      <c r="AC66" s="668"/>
      <c r="AD66" s="425"/>
      <c r="AE66" s="425"/>
      <c r="AF66" s="425"/>
      <c r="AG66" s="425"/>
      <c r="AH66" s="425"/>
      <c r="AI66" s="425"/>
      <c r="AJ66" s="425"/>
      <c r="AK66" s="425"/>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425"/>
      <c r="BU66" s="425"/>
      <c r="BV66" s="425"/>
      <c r="BW66" s="425"/>
    </row>
    <row r="67" spans="1:75" s="669" customFormat="1" ht="15" customHeight="1">
      <c r="A67" s="425"/>
      <c r="B67" s="425"/>
      <c r="C67" s="425"/>
      <c r="D67" s="425"/>
      <c r="E67" s="425"/>
      <c r="F67" s="425"/>
      <c r="G67" s="425"/>
      <c r="H67" s="425"/>
      <c r="I67" s="425"/>
      <c r="J67" s="425"/>
      <c r="K67" s="425"/>
      <c r="L67" s="425"/>
      <c r="M67" s="425"/>
      <c r="N67" s="425"/>
      <c r="O67" s="425"/>
      <c r="P67" s="425"/>
      <c r="Q67" s="425"/>
      <c r="R67" s="425"/>
      <c r="S67" s="425"/>
      <c r="T67" s="425"/>
      <c r="U67" s="425"/>
      <c r="V67" s="425"/>
      <c r="W67" s="425"/>
      <c r="X67" s="425"/>
      <c r="Y67" s="425"/>
      <c r="Z67" s="668"/>
      <c r="AA67" s="668"/>
      <c r="AB67" s="668"/>
      <c r="AC67" s="668"/>
      <c r="AD67" s="425"/>
      <c r="AE67" s="425"/>
      <c r="AF67" s="425"/>
      <c r="AG67" s="425"/>
      <c r="AH67" s="425"/>
      <c r="AI67" s="425"/>
      <c r="AJ67" s="425"/>
      <c r="AK67" s="425"/>
      <c r="AL67" s="425"/>
      <c r="AM67" s="425"/>
      <c r="AN67" s="425"/>
      <c r="AO67" s="425"/>
      <c r="AP67" s="425"/>
      <c r="AQ67" s="425"/>
      <c r="AR67" s="425"/>
      <c r="AS67" s="425"/>
      <c r="AT67" s="425"/>
      <c r="AU67" s="425"/>
      <c r="AV67" s="425"/>
      <c r="AW67" s="425"/>
      <c r="AX67" s="425"/>
      <c r="AY67" s="425"/>
      <c r="AZ67" s="425"/>
      <c r="BA67" s="425"/>
      <c r="BB67" s="425"/>
      <c r="BC67" s="425"/>
      <c r="BD67" s="425"/>
      <c r="BE67" s="425"/>
      <c r="BF67" s="425"/>
      <c r="BG67" s="425"/>
      <c r="BH67" s="425"/>
      <c r="BI67" s="425"/>
      <c r="BJ67" s="425"/>
      <c r="BK67" s="425"/>
      <c r="BL67" s="425"/>
      <c r="BM67" s="425"/>
      <c r="BN67" s="425"/>
      <c r="BO67" s="425"/>
      <c r="BP67" s="425"/>
      <c r="BQ67" s="425"/>
      <c r="BR67" s="425"/>
      <c r="BS67" s="425"/>
      <c r="BT67" s="425"/>
      <c r="BU67" s="425"/>
      <c r="BV67" s="425"/>
      <c r="BW67" s="425"/>
    </row>
    <row r="68" spans="1:75" s="669" customFormat="1" ht="15" customHeight="1">
      <c r="A68" s="425"/>
      <c r="B68" s="425"/>
      <c r="C68" s="425"/>
      <c r="D68" s="425"/>
      <c r="E68" s="425"/>
      <c r="F68" s="425"/>
      <c r="G68" s="425"/>
      <c r="H68" s="425"/>
      <c r="I68" s="425"/>
      <c r="J68" s="425"/>
      <c r="K68" s="425"/>
      <c r="L68" s="425"/>
      <c r="M68" s="425"/>
      <c r="N68" s="425"/>
      <c r="O68" s="425"/>
      <c r="P68" s="425"/>
      <c r="Q68" s="425"/>
      <c r="R68" s="425"/>
      <c r="S68" s="425"/>
      <c r="T68" s="425"/>
      <c r="U68" s="425"/>
      <c r="V68" s="425"/>
      <c r="W68" s="425"/>
      <c r="X68" s="425"/>
      <c r="Y68" s="425"/>
      <c r="Z68" s="668"/>
      <c r="AA68" s="668"/>
      <c r="AB68" s="668"/>
      <c r="AC68" s="668"/>
      <c r="AD68" s="425"/>
      <c r="AE68" s="425"/>
      <c r="AF68" s="425"/>
      <c r="AG68" s="425"/>
      <c r="AH68" s="425"/>
      <c r="AI68" s="425"/>
      <c r="AJ68" s="425"/>
      <c r="AK68" s="425"/>
      <c r="AL68" s="425"/>
      <c r="AM68" s="425"/>
      <c r="AN68" s="425"/>
      <c r="AO68" s="425"/>
      <c r="AP68" s="425"/>
      <c r="AQ68" s="425"/>
      <c r="AR68" s="425"/>
      <c r="AS68" s="425"/>
      <c r="AT68" s="425"/>
      <c r="AU68" s="425"/>
      <c r="AV68" s="425"/>
      <c r="AW68" s="425"/>
      <c r="AX68" s="425"/>
      <c r="AY68" s="425"/>
      <c r="AZ68" s="425"/>
      <c r="BA68" s="425"/>
      <c r="BB68" s="425"/>
      <c r="BC68" s="425"/>
      <c r="BD68" s="425"/>
      <c r="BE68" s="425"/>
      <c r="BF68" s="425"/>
      <c r="BG68" s="425"/>
      <c r="BH68" s="425"/>
      <c r="BI68" s="425"/>
      <c r="BJ68" s="425"/>
      <c r="BK68" s="425"/>
      <c r="BL68" s="425"/>
      <c r="BM68" s="425"/>
      <c r="BN68" s="425"/>
      <c r="BO68" s="425"/>
      <c r="BP68" s="425"/>
      <c r="BQ68" s="425"/>
      <c r="BR68" s="425"/>
      <c r="BS68" s="425"/>
      <c r="BT68" s="425"/>
      <c r="BU68" s="425"/>
      <c r="BV68" s="425"/>
      <c r="BW68" s="425"/>
    </row>
    <row r="69" spans="1:75" s="669" customFormat="1" ht="15" customHeight="1">
      <c r="A69" s="425"/>
      <c r="B69" s="425"/>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668"/>
      <c r="AA69" s="668"/>
      <c r="AB69" s="668"/>
      <c r="AC69" s="668"/>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425"/>
      <c r="BJ69" s="425"/>
      <c r="BK69" s="425"/>
      <c r="BL69" s="425"/>
      <c r="BM69" s="425"/>
      <c r="BN69" s="425"/>
      <c r="BO69" s="425"/>
      <c r="BP69" s="425"/>
      <c r="BQ69" s="425"/>
      <c r="BR69" s="425"/>
      <c r="BS69" s="425"/>
      <c r="BT69" s="425"/>
      <c r="BU69" s="425"/>
      <c r="BV69" s="425"/>
      <c r="BW69" s="425"/>
    </row>
    <row r="70" spans="1:75" s="669" customFormat="1" ht="15" customHeight="1">
      <c r="A70" s="425"/>
      <c r="B70" s="425"/>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668"/>
      <c r="AA70" s="668"/>
      <c r="AB70" s="668"/>
      <c r="AC70" s="668"/>
      <c r="AD70" s="425"/>
      <c r="AE70" s="425"/>
      <c r="AF70" s="425"/>
      <c r="AG70" s="425"/>
      <c r="AH70" s="425"/>
      <c r="AI70" s="425"/>
      <c r="AJ70" s="425"/>
      <c r="AK70" s="425"/>
      <c r="AL70" s="425"/>
      <c r="AM70" s="425"/>
      <c r="AN70" s="425"/>
      <c r="AO70" s="425"/>
      <c r="AP70" s="425"/>
      <c r="AQ70" s="425"/>
      <c r="AR70" s="425"/>
      <c r="AS70" s="425"/>
      <c r="AT70" s="425"/>
      <c r="AU70" s="425"/>
      <c r="AV70" s="425"/>
      <c r="AW70" s="425"/>
      <c r="AX70" s="425"/>
      <c r="AY70" s="425"/>
      <c r="AZ70" s="425"/>
      <c r="BA70" s="425"/>
      <c r="BB70" s="425"/>
      <c r="BC70" s="425"/>
      <c r="BD70" s="425"/>
      <c r="BE70" s="425"/>
      <c r="BF70" s="425"/>
      <c r="BG70" s="425"/>
      <c r="BH70" s="425"/>
      <c r="BI70" s="425"/>
      <c r="BJ70" s="425"/>
      <c r="BK70" s="425"/>
      <c r="BL70" s="425"/>
      <c r="BM70" s="425"/>
      <c r="BN70" s="425"/>
      <c r="BO70" s="425"/>
      <c r="BP70" s="425"/>
      <c r="BQ70" s="425"/>
      <c r="BR70" s="425"/>
      <c r="BS70" s="425"/>
      <c r="BT70" s="425"/>
      <c r="BU70" s="425"/>
      <c r="BV70" s="425"/>
      <c r="BW70" s="425"/>
    </row>
    <row r="71" spans="1:75" s="669" customFormat="1" ht="15" customHeight="1">
      <c r="A71" s="425"/>
      <c r="B71" s="425"/>
      <c r="C71" s="425"/>
      <c r="D71" s="425"/>
      <c r="E71" s="425"/>
      <c r="F71" s="425"/>
      <c r="G71" s="425"/>
      <c r="H71" s="425"/>
      <c r="I71" s="425"/>
      <c r="J71" s="425"/>
      <c r="K71" s="425"/>
      <c r="L71" s="425"/>
      <c r="M71" s="425"/>
      <c r="N71" s="425"/>
      <c r="O71" s="425"/>
      <c r="P71" s="425"/>
      <c r="Q71" s="425"/>
      <c r="R71" s="425"/>
      <c r="S71" s="425"/>
      <c r="T71" s="425"/>
      <c r="U71" s="425"/>
      <c r="V71" s="425"/>
      <c r="W71" s="425"/>
      <c r="X71" s="425"/>
      <c r="Y71" s="425"/>
      <c r="Z71" s="668"/>
      <c r="AA71" s="668"/>
      <c r="AB71" s="668"/>
      <c r="AC71" s="668"/>
      <c r="AD71" s="425"/>
      <c r="AE71" s="425"/>
      <c r="AF71" s="425"/>
      <c r="AG71" s="425"/>
      <c r="AH71" s="425"/>
      <c r="AI71" s="425"/>
      <c r="AJ71" s="425"/>
      <c r="AK71" s="425"/>
      <c r="AL71" s="425"/>
      <c r="AM71" s="425"/>
      <c r="AN71" s="425"/>
      <c r="AO71" s="425"/>
      <c r="AP71" s="425"/>
      <c r="AQ71" s="425"/>
      <c r="AR71" s="425"/>
      <c r="AS71" s="425"/>
      <c r="AT71" s="425"/>
      <c r="AU71" s="425"/>
      <c r="AV71" s="425"/>
      <c r="AW71" s="425"/>
      <c r="AX71" s="425"/>
      <c r="AY71" s="425"/>
      <c r="AZ71" s="425"/>
      <c r="BA71" s="425"/>
      <c r="BB71" s="425"/>
      <c r="BC71" s="425"/>
      <c r="BD71" s="425"/>
      <c r="BE71" s="425"/>
      <c r="BF71" s="425"/>
      <c r="BG71" s="425"/>
      <c r="BH71" s="425"/>
      <c r="BI71" s="425"/>
      <c r="BJ71" s="425"/>
      <c r="BK71" s="425"/>
      <c r="BL71" s="425"/>
      <c r="BM71" s="425"/>
      <c r="BN71" s="425"/>
      <c r="BO71" s="425"/>
      <c r="BP71" s="425"/>
      <c r="BQ71" s="425"/>
      <c r="BR71" s="425"/>
      <c r="BS71" s="425"/>
      <c r="BT71" s="425"/>
      <c r="BU71" s="425"/>
      <c r="BV71" s="425"/>
      <c r="BW71" s="425"/>
    </row>
    <row r="72" spans="1:75" s="669" customFormat="1" ht="15" customHeight="1">
      <c r="A72" s="425"/>
      <c r="B72" s="425"/>
      <c r="C72" s="425"/>
      <c r="D72" s="425"/>
      <c r="E72" s="425"/>
      <c r="F72" s="425"/>
      <c r="G72" s="425"/>
      <c r="H72" s="425"/>
      <c r="I72" s="425"/>
      <c r="J72" s="425"/>
      <c r="K72" s="425"/>
      <c r="L72" s="425"/>
      <c r="M72" s="425"/>
      <c r="N72" s="425"/>
      <c r="O72" s="425"/>
      <c r="P72" s="425"/>
      <c r="Q72" s="425"/>
      <c r="R72" s="425"/>
      <c r="S72" s="425"/>
      <c r="T72" s="425"/>
      <c r="U72" s="425"/>
      <c r="V72" s="425"/>
      <c r="W72" s="425"/>
      <c r="X72" s="425"/>
      <c r="Y72" s="425"/>
      <c r="Z72" s="668"/>
      <c r="AA72" s="668"/>
      <c r="AB72" s="668"/>
      <c r="AC72" s="668"/>
      <c r="AD72" s="425"/>
      <c r="AE72" s="425"/>
      <c r="AF72" s="425"/>
      <c r="AG72" s="425"/>
      <c r="AH72" s="425"/>
      <c r="AI72" s="425"/>
      <c r="AJ72" s="425"/>
      <c r="AK72" s="425"/>
      <c r="AL72" s="425"/>
      <c r="AM72" s="425"/>
      <c r="AN72" s="425"/>
      <c r="AO72" s="425"/>
      <c r="AP72" s="425"/>
      <c r="AQ72" s="425"/>
      <c r="AR72" s="425"/>
      <c r="AS72" s="425"/>
      <c r="AT72" s="425"/>
      <c r="AU72" s="425"/>
      <c r="AV72" s="425"/>
      <c r="AW72" s="425"/>
      <c r="AX72" s="425"/>
      <c r="AY72" s="425"/>
      <c r="AZ72" s="425"/>
      <c r="BA72" s="425"/>
      <c r="BB72" s="425"/>
      <c r="BC72" s="425"/>
      <c r="BD72" s="425"/>
      <c r="BE72" s="425"/>
      <c r="BF72" s="425"/>
      <c r="BG72" s="425"/>
      <c r="BH72" s="425"/>
      <c r="BI72" s="425"/>
      <c r="BJ72" s="425"/>
      <c r="BK72" s="425"/>
      <c r="BL72" s="425"/>
      <c r="BM72" s="425"/>
      <c r="BN72" s="425"/>
      <c r="BO72" s="425"/>
      <c r="BP72" s="425"/>
      <c r="BQ72" s="425"/>
      <c r="BR72" s="425"/>
      <c r="BS72" s="425"/>
      <c r="BT72" s="425"/>
      <c r="BU72" s="425"/>
      <c r="BV72" s="425"/>
      <c r="BW72" s="425"/>
    </row>
    <row r="73" spans="1:75" s="669" customFormat="1" ht="15" customHeight="1">
      <c r="A73" s="425"/>
      <c r="B73" s="425"/>
      <c r="C73" s="425"/>
      <c r="D73" s="425"/>
      <c r="E73" s="425"/>
      <c r="F73" s="425"/>
      <c r="G73" s="425"/>
      <c r="H73" s="425"/>
      <c r="I73" s="425"/>
      <c r="J73" s="425"/>
      <c r="K73" s="425"/>
      <c r="L73" s="425"/>
      <c r="M73" s="425"/>
      <c r="N73" s="425"/>
      <c r="O73" s="425"/>
      <c r="P73" s="425"/>
      <c r="Q73" s="425"/>
      <c r="R73" s="425"/>
      <c r="S73" s="425"/>
      <c r="T73" s="425"/>
      <c r="U73" s="425"/>
      <c r="V73" s="425"/>
      <c r="W73" s="425"/>
      <c r="X73" s="425"/>
      <c r="Y73" s="425"/>
      <c r="Z73" s="668"/>
      <c r="AA73" s="668"/>
      <c r="AB73" s="668"/>
      <c r="AC73" s="668"/>
      <c r="AD73" s="425"/>
      <c r="AE73" s="425"/>
      <c r="AF73" s="425"/>
      <c r="AG73" s="425"/>
      <c r="AH73" s="425"/>
      <c r="AI73" s="425"/>
      <c r="AJ73" s="425"/>
      <c r="AK73" s="425"/>
      <c r="AL73" s="425"/>
      <c r="AM73" s="425"/>
      <c r="AN73" s="425"/>
      <c r="AO73" s="425"/>
      <c r="AP73" s="425"/>
      <c r="AQ73" s="425"/>
      <c r="AR73" s="425"/>
      <c r="AS73" s="425"/>
      <c r="AT73" s="425"/>
      <c r="AU73" s="425"/>
      <c r="AV73" s="425"/>
      <c r="AW73" s="425"/>
      <c r="AX73" s="425"/>
      <c r="AY73" s="425"/>
      <c r="AZ73" s="425"/>
      <c r="BA73" s="425"/>
      <c r="BB73" s="425"/>
      <c r="BC73" s="425"/>
      <c r="BD73" s="425"/>
      <c r="BE73" s="425"/>
      <c r="BF73" s="425"/>
      <c r="BG73" s="425"/>
      <c r="BH73" s="425"/>
      <c r="BI73" s="425"/>
      <c r="BJ73" s="425"/>
      <c r="BK73" s="425"/>
      <c r="BL73" s="425"/>
      <c r="BM73" s="425"/>
      <c r="BN73" s="425"/>
      <c r="BO73" s="425"/>
      <c r="BP73" s="425"/>
      <c r="BQ73" s="425"/>
      <c r="BR73" s="425"/>
      <c r="BS73" s="425"/>
      <c r="BT73" s="425"/>
      <c r="BU73" s="425"/>
      <c r="BV73" s="425"/>
      <c r="BW73" s="425"/>
    </row>
    <row r="74" spans="1:75" s="669" customFormat="1" ht="15" customHeight="1">
      <c r="A74" s="425"/>
      <c r="B74" s="425"/>
      <c r="C74" s="425"/>
      <c r="D74" s="425"/>
      <c r="E74" s="425"/>
      <c r="F74" s="425"/>
      <c r="G74" s="425"/>
      <c r="H74" s="425"/>
      <c r="I74" s="425"/>
      <c r="J74" s="425"/>
      <c r="K74" s="425"/>
      <c r="L74" s="425"/>
      <c r="M74" s="425"/>
      <c r="N74" s="425"/>
      <c r="O74" s="425"/>
      <c r="P74" s="425"/>
      <c r="Q74" s="425"/>
      <c r="R74" s="425"/>
      <c r="S74" s="425"/>
      <c r="T74" s="425"/>
      <c r="U74" s="425"/>
      <c r="V74" s="425"/>
      <c r="W74" s="425"/>
      <c r="X74" s="425"/>
      <c r="Y74" s="425"/>
      <c r="Z74" s="668"/>
      <c r="AA74" s="668"/>
      <c r="AB74" s="668"/>
      <c r="AC74" s="668"/>
      <c r="AD74" s="425"/>
      <c r="AE74" s="425"/>
      <c r="AF74" s="425"/>
      <c r="AG74" s="425"/>
      <c r="AH74" s="425"/>
      <c r="AI74" s="425"/>
      <c r="AJ74" s="425"/>
      <c r="AK74" s="425"/>
      <c r="AL74" s="425"/>
      <c r="AM74" s="425"/>
      <c r="AN74" s="425"/>
      <c r="AO74" s="425"/>
      <c r="AP74" s="425"/>
      <c r="AQ74" s="425"/>
      <c r="AR74" s="425"/>
      <c r="AS74" s="425"/>
      <c r="AT74" s="425"/>
      <c r="AU74" s="425"/>
      <c r="AV74" s="425"/>
      <c r="AW74" s="425"/>
      <c r="AX74" s="425"/>
      <c r="AY74" s="425"/>
      <c r="AZ74" s="425"/>
      <c r="BA74" s="425"/>
      <c r="BB74" s="425"/>
      <c r="BC74" s="425"/>
      <c r="BD74" s="425"/>
      <c r="BE74" s="425"/>
      <c r="BF74" s="425"/>
      <c r="BG74" s="425"/>
      <c r="BH74" s="425"/>
      <c r="BI74" s="425"/>
      <c r="BJ74" s="425"/>
      <c r="BK74" s="425"/>
      <c r="BL74" s="425"/>
      <c r="BM74" s="425"/>
      <c r="BN74" s="425"/>
      <c r="BO74" s="425"/>
      <c r="BP74" s="425"/>
      <c r="BQ74" s="425"/>
      <c r="BR74" s="425"/>
      <c r="BS74" s="425"/>
      <c r="BT74" s="425"/>
      <c r="BU74" s="425"/>
      <c r="BV74" s="425"/>
      <c r="BW74" s="425"/>
    </row>
    <row r="75" spans="1:75" s="669" customFormat="1" ht="15" customHeight="1">
      <c r="A75" s="425"/>
      <c r="B75" s="425"/>
      <c r="C75" s="425"/>
      <c r="D75" s="425"/>
      <c r="E75" s="425"/>
      <c r="F75" s="425"/>
      <c r="G75" s="425"/>
      <c r="H75" s="425"/>
      <c r="I75" s="425"/>
      <c r="J75" s="425"/>
      <c r="K75" s="425"/>
      <c r="L75" s="425"/>
      <c r="M75" s="425"/>
      <c r="N75" s="425"/>
      <c r="O75" s="425"/>
      <c r="P75" s="425"/>
      <c r="Q75" s="425"/>
      <c r="R75" s="425"/>
      <c r="S75" s="425"/>
      <c r="T75" s="425"/>
      <c r="U75" s="425"/>
      <c r="V75" s="425"/>
      <c r="W75" s="425"/>
      <c r="X75" s="425"/>
      <c r="Y75" s="425"/>
      <c r="Z75" s="668"/>
      <c r="AA75" s="668"/>
      <c r="AB75" s="668"/>
      <c r="AC75" s="668"/>
      <c r="AD75" s="425"/>
      <c r="AE75" s="425"/>
      <c r="AF75" s="425"/>
      <c r="AG75" s="425"/>
      <c r="AH75" s="425"/>
      <c r="AI75" s="425"/>
      <c r="AJ75" s="425"/>
      <c r="AK75" s="425"/>
      <c r="AL75" s="425"/>
      <c r="AM75" s="425"/>
      <c r="AN75" s="425"/>
      <c r="AO75" s="425"/>
      <c r="AP75" s="425"/>
      <c r="AQ75" s="425"/>
      <c r="AR75" s="425"/>
      <c r="AS75" s="425"/>
      <c r="AT75" s="425"/>
      <c r="AU75" s="425"/>
      <c r="AV75" s="425"/>
      <c r="AW75" s="425"/>
      <c r="AX75" s="425"/>
      <c r="AY75" s="425"/>
      <c r="AZ75" s="425"/>
      <c r="BA75" s="425"/>
      <c r="BB75" s="425"/>
      <c r="BC75" s="425"/>
      <c r="BD75" s="425"/>
      <c r="BE75" s="425"/>
      <c r="BF75" s="425"/>
      <c r="BG75" s="425"/>
      <c r="BH75" s="425"/>
      <c r="BI75" s="425"/>
      <c r="BJ75" s="425"/>
      <c r="BK75" s="425"/>
      <c r="BL75" s="425"/>
      <c r="BM75" s="425"/>
      <c r="BN75" s="425"/>
      <c r="BO75" s="425"/>
      <c r="BP75" s="425"/>
      <c r="BQ75" s="425"/>
      <c r="BR75" s="425"/>
      <c r="BS75" s="425"/>
      <c r="BT75" s="425"/>
      <c r="BU75" s="425"/>
      <c r="BV75" s="425"/>
      <c r="BW75" s="425"/>
    </row>
    <row r="76" spans="1:75" s="669" customFormat="1" ht="15" customHeight="1">
      <c r="A76" s="425"/>
      <c r="B76" s="425"/>
      <c r="C76" s="425"/>
      <c r="D76" s="425"/>
      <c r="E76" s="425"/>
      <c r="F76" s="425"/>
      <c r="G76" s="425"/>
      <c r="H76" s="425"/>
      <c r="I76" s="425"/>
      <c r="J76" s="425"/>
      <c r="K76" s="425"/>
      <c r="L76" s="425"/>
      <c r="M76" s="425"/>
      <c r="N76" s="425"/>
      <c r="O76" s="425"/>
      <c r="P76" s="425"/>
      <c r="Q76" s="425"/>
      <c r="R76" s="425"/>
      <c r="S76" s="425"/>
      <c r="T76" s="425"/>
      <c r="U76" s="425"/>
      <c r="V76" s="425"/>
      <c r="W76" s="425"/>
      <c r="X76" s="425"/>
      <c r="Y76" s="425"/>
      <c r="Z76" s="668"/>
      <c r="AA76" s="668"/>
      <c r="AB76" s="668"/>
      <c r="AC76" s="668"/>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5"/>
      <c r="AZ76" s="425"/>
      <c r="BA76" s="425"/>
      <c r="BB76" s="425"/>
      <c r="BC76" s="425"/>
      <c r="BD76" s="425"/>
      <c r="BE76" s="425"/>
      <c r="BF76" s="425"/>
      <c r="BG76" s="425"/>
      <c r="BH76" s="425"/>
      <c r="BI76" s="425"/>
      <c r="BJ76" s="425"/>
      <c r="BK76" s="425"/>
      <c r="BL76" s="425"/>
      <c r="BM76" s="425"/>
      <c r="BN76" s="425"/>
      <c r="BO76" s="425"/>
      <c r="BP76" s="425"/>
      <c r="BQ76" s="425"/>
      <c r="BR76" s="425"/>
      <c r="BS76" s="425"/>
      <c r="BT76" s="425"/>
      <c r="BU76" s="425"/>
      <c r="BV76" s="425"/>
      <c r="BW76" s="425"/>
    </row>
    <row r="77" spans="1:75" s="669" customFormat="1" ht="15" customHeight="1">
      <c r="A77" s="425"/>
      <c r="B77" s="425"/>
      <c r="C77" s="425"/>
      <c r="D77" s="425"/>
      <c r="E77" s="425"/>
      <c r="F77" s="425"/>
      <c r="G77" s="425"/>
      <c r="H77" s="425"/>
      <c r="I77" s="425"/>
      <c r="J77" s="425"/>
      <c r="K77" s="425"/>
      <c r="L77" s="425"/>
      <c r="M77" s="425"/>
      <c r="N77" s="425"/>
      <c r="O77" s="425"/>
      <c r="P77" s="425"/>
      <c r="Q77" s="425"/>
      <c r="R77" s="425"/>
      <c r="S77" s="425"/>
      <c r="T77" s="425"/>
      <c r="U77" s="425"/>
      <c r="V77" s="425"/>
      <c r="W77" s="425"/>
      <c r="X77" s="425"/>
      <c r="Y77" s="425"/>
      <c r="Z77" s="668"/>
      <c r="AA77" s="668"/>
      <c r="AB77" s="668"/>
      <c r="AC77" s="668"/>
      <c r="AD77" s="425"/>
      <c r="AE77" s="425"/>
      <c r="AF77" s="425"/>
      <c r="AG77" s="425"/>
      <c r="AH77" s="425"/>
      <c r="AI77" s="425"/>
      <c r="AJ77" s="425"/>
      <c r="AK77" s="425"/>
      <c r="AL77" s="425"/>
      <c r="AM77" s="425"/>
      <c r="AN77" s="425"/>
      <c r="AO77" s="425"/>
      <c r="AP77" s="425"/>
      <c r="AQ77" s="425"/>
      <c r="AR77" s="425"/>
      <c r="AS77" s="425"/>
      <c r="AT77" s="425"/>
      <c r="AU77" s="425"/>
      <c r="AV77" s="425"/>
      <c r="AW77" s="425"/>
      <c r="AX77" s="425"/>
      <c r="AY77" s="425"/>
      <c r="AZ77" s="425"/>
      <c r="BA77" s="425"/>
      <c r="BB77" s="425"/>
      <c r="BC77" s="425"/>
      <c r="BD77" s="425"/>
      <c r="BE77" s="425"/>
      <c r="BF77" s="425"/>
      <c r="BG77" s="425"/>
      <c r="BH77" s="425"/>
      <c r="BI77" s="425"/>
      <c r="BJ77" s="425"/>
      <c r="BK77" s="425"/>
      <c r="BL77" s="425"/>
      <c r="BM77" s="425"/>
      <c r="BN77" s="425"/>
      <c r="BO77" s="425"/>
      <c r="BP77" s="425"/>
      <c r="BQ77" s="425"/>
      <c r="BR77" s="425"/>
      <c r="BS77" s="425"/>
      <c r="BT77" s="425"/>
      <c r="BU77" s="425"/>
      <c r="BV77" s="425"/>
      <c r="BW77" s="425"/>
    </row>
    <row r="78" spans="1:75" s="669" customFormat="1" ht="15" customHeight="1">
      <c r="A78" s="425"/>
      <c r="B78" s="425"/>
      <c r="C78" s="425"/>
      <c r="D78" s="425"/>
      <c r="E78" s="425"/>
      <c r="F78" s="425"/>
      <c r="G78" s="425"/>
      <c r="H78" s="425"/>
      <c r="I78" s="425"/>
      <c r="J78" s="425"/>
      <c r="K78" s="425"/>
      <c r="L78" s="425"/>
      <c r="M78" s="425"/>
      <c r="N78" s="425"/>
      <c r="O78" s="425"/>
      <c r="P78" s="425"/>
      <c r="Q78" s="425"/>
      <c r="R78" s="425"/>
      <c r="S78" s="425"/>
      <c r="T78" s="425"/>
      <c r="U78" s="425"/>
      <c r="V78" s="425"/>
      <c r="W78" s="425"/>
      <c r="X78" s="425"/>
      <c r="Y78" s="425"/>
      <c r="Z78" s="668"/>
      <c r="AA78" s="668"/>
      <c r="AB78" s="668"/>
      <c r="AC78" s="668"/>
      <c r="AD78" s="425"/>
      <c r="AE78" s="425"/>
      <c r="AF78" s="425"/>
      <c r="AG78" s="425"/>
      <c r="AH78" s="425"/>
      <c r="AI78" s="425"/>
      <c r="AJ78" s="425"/>
      <c r="AK78" s="425"/>
      <c r="AL78" s="425"/>
      <c r="AM78" s="425"/>
      <c r="AN78" s="425"/>
      <c r="AO78" s="425"/>
      <c r="AP78" s="425"/>
      <c r="AQ78" s="425"/>
      <c r="AR78" s="425"/>
      <c r="AS78" s="425"/>
      <c r="AT78" s="425"/>
      <c r="AU78" s="425"/>
      <c r="AV78" s="425"/>
      <c r="AW78" s="425"/>
      <c r="AX78" s="425"/>
      <c r="AY78" s="425"/>
      <c r="AZ78" s="425"/>
      <c r="BA78" s="425"/>
      <c r="BB78" s="425"/>
      <c r="BC78" s="425"/>
      <c r="BD78" s="425"/>
      <c r="BE78" s="425"/>
      <c r="BF78" s="425"/>
      <c r="BG78" s="425"/>
      <c r="BH78" s="425"/>
      <c r="BI78" s="425"/>
      <c r="BJ78" s="425"/>
      <c r="BK78" s="425"/>
      <c r="BL78" s="425"/>
      <c r="BM78" s="425"/>
      <c r="BN78" s="425"/>
      <c r="BO78" s="425"/>
      <c r="BP78" s="425"/>
      <c r="BQ78" s="425"/>
      <c r="BR78" s="425"/>
      <c r="BS78" s="425"/>
      <c r="BT78" s="425"/>
      <c r="BU78" s="425"/>
      <c r="BV78" s="425"/>
      <c r="BW78" s="425"/>
    </row>
    <row r="79" spans="1:75" s="669" customFormat="1" ht="15" customHeight="1">
      <c r="A79" s="425"/>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668"/>
      <c r="AA79" s="668"/>
      <c r="AB79" s="668"/>
      <c r="AC79" s="668"/>
      <c r="AD79" s="425"/>
      <c r="AE79" s="425"/>
      <c r="AF79" s="425"/>
      <c r="AG79" s="425"/>
      <c r="AH79" s="425"/>
      <c r="AI79" s="425"/>
      <c r="AJ79" s="425"/>
      <c r="AK79" s="425"/>
      <c r="AL79" s="425"/>
      <c r="AM79" s="425"/>
      <c r="AN79" s="425"/>
      <c r="AO79" s="425"/>
      <c r="AP79" s="425"/>
      <c r="AQ79" s="425"/>
      <c r="AR79" s="425"/>
      <c r="AS79" s="425"/>
      <c r="AT79" s="425"/>
      <c r="AU79" s="425"/>
      <c r="AV79" s="425"/>
      <c r="AW79" s="425"/>
      <c r="AX79" s="425"/>
      <c r="AY79" s="425"/>
      <c r="AZ79" s="425"/>
      <c r="BA79" s="425"/>
      <c r="BB79" s="425"/>
      <c r="BC79" s="425"/>
      <c r="BD79" s="425"/>
      <c r="BE79" s="425"/>
      <c r="BF79" s="425"/>
      <c r="BG79" s="425"/>
      <c r="BH79" s="425"/>
      <c r="BI79" s="425"/>
      <c r="BJ79" s="425"/>
      <c r="BK79" s="425"/>
      <c r="BL79" s="425"/>
      <c r="BM79" s="425"/>
      <c r="BN79" s="425"/>
      <c r="BO79" s="425"/>
      <c r="BP79" s="425"/>
      <c r="BQ79" s="425"/>
      <c r="BR79" s="425"/>
      <c r="BS79" s="425"/>
      <c r="BT79" s="425"/>
      <c r="BU79" s="425"/>
      <c r="BV79" s="425"/>
      <c r="BW79" s="425"/>
    </row>
    <row r="80" spans="1:75" s="669" customFormat="1" ht="15" customHeight="1">
      <c r="A80" s="425"/>
      <c r="B80" s="425"/>
      <c r="C80" s="425"/>
      <c r="D80" s="425"/>
      <c r="E80" s="425"/>
      <c r="F80" s="425"/>
      <c r="G80" s="425"/>
      <c r="H80" s="425"/>
      <c r="I80" s="425"/>
      <c r="J80" s="425"/>
      <c r="K80" s="425"/>
      <c r="L80" s="425"/>
      <c r="M80" s="425"/>
      <c r="N80" s="425"/>
      <c r="O80" s="425"/>
      <c r="P80" s="425"/>
      <c r="Q80" s="425"/>
      <c r="R80" s="425"/>
      <c r="S80" s="425"/>
      <c r="T80" s="425"/>
      <c r="U80" s="425"/>
      <c r="V80" s="425"/>
      <c r="W80" s="425"/>
      <c r="X80" s="425"/>
      <c r="Y80" s="425"/>
      <c r="Z80" s="668"/>
      <c r="AA80" s="668"/>
      <c r="AB80" s="668"/>
      <c r="AC80" s="668"/>
      <c r="AD80" s="425"/>
      <c r="AE80" s="425"/>
      <c r="AF80" s="425"/>
      <c r="AG80" s="425"/>
      <c r="AH80" s="425"/>
      <c r="AI80" s="425"/>
      <c r="AJ80" s="425"/>
      <c r="AK80" s="425"/>
      <c r="AL80" s="425"/>
      <c r="AM80" s="425"/>
      <c r="AN80" s="425"/>
      <c r="AO80" s="425"/>
      <c r="AP80" s="425"/>
      <c r="AQ80" s="425"/>
      <c r="AR80" s="425"/>
      <c r="AS80" s="425"/>
      <c r="AT80" s="425"/>
      <c r="AU80" s="425"/>
      <c r="AV80" s="425"/>
      <c r="AW80" s="425"/>
      <c r="AX80" s="425"/>
      <c r="AY80" s="425"/>
      <c r="AZ80" s="425"/>
      <c r="BA80" s="425"/>
      <c r="BB80" s="425"/>
      <c r="BC80" s="425"/>
      <c r="BD80" s="425"/>
      <c r="BE80" s="425"/>
      <c r="BF80" s="425"/>
      <c r="BG80" s="425"/>
      <c r="BH80" s="425"/>
      <c r="BI80" s="425"/>
      <c r="BJ80" s="425"/>
      <c r="BK80" s="425"/>
      <c r="BL80" s="425"/>
      <c r="BM80" s="425"/>
      <c r="BN80" s="425"/>
      <c r="BO80" s="425"/>
      <c r="BP80" s="425"/>
      <c r="BQ80" s="425"/>
      <c r="BR80" s="425"/>
      <c r="BS80" s="425"/>
      <c r="BT80" s="425"/>
      <c r="BU80" s="425"/>
      <c r="BV80" s="425"/>
      <c r="BW80" s="425"/>
    </row>
    <row r="81" spans="1:75" s="669" customFormat="1" ht="15" customHeight="1">
      <c r="A81" s="425"/>
      <c r="B81" s="425"/>
      <c r="C81" s="425"/>
      <c r="D81" s="425"/>
      <c r="E81" s="425"/>
      <c r="F81" s="425"/>
      <c r="G81" s="425"/>
      <c r="H81" s="425"/>
      <c r="I81" s="425"/>
      <c r="J81" s="425"/>
      <c r="K81" s="425"/>
      <c r="L81" s="425"/>
      <c r="M81" s="425"/>
      <c r="N81" s="425"/>
      <c r="O81" s="425"/>
      <c r="P81" s="425"/>
      <c r="Q81" s="425"/>
      <c r="R81" s="425"/>
      <c r="S81" s="425"/>
      <c r="T81" s="425"/>
      <c r="U81" s="425"/>
      <c r="V81" s="425"/>
      <c r="W81" s="425"/>
      <c r="X81" s="425"/>
      <c r="Y81" s="425"/>
      <c r="Z81" s="668"/>
      <c r="AA81" s="668"/>
      <c r="AB81" s="668"/>
      <c r="AC81" s="668"/>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c r="BD81" s="425"/>
      <c r="BE81" s="425"/>
      <c r="BF81" s="425"/>
      <c r="BG81" s="425"/>
      <c r="BH81" s="425"/>
      <c r="BI81" s="425"/>
      <c r="BJ81" s="425"/>
      <c r="BK81" s="425"/>
      <c r="BL81" s="425"/>
      <c r="BM81" s="425"/>
      <c r="BN81" s="425"/>
      <c r="BO81" s="425"/>
      <c r="BP81" s="425"/>
      <c r="BQ81" s="425"/>
      <c r="BR81" s="425"/>
      <c r="BS81" s="425"/>
      <c r="BT81" s="425"/>
      <c r="BU81" s="425"/>
      <c r="BV81" s="425"/>
      <c r="BW81" s="425"/>
    </row>
    <row r="82" spans="1:75" s="669" customFormat="1" ht="15" customHeight="1">
      <c r="A82" s="425"/>
      <c r="B82" s="425"/>
      <c r="C82" s="425"/>
      <c r="D82" s="425"/>
      <c r="E82" s="425"/>
      <c r="F82" s="425"/>
      <c r="G82" s="425"/>
      <c r="H82" s="425"/>
      <c r="I82" s="425"/>
      <c r="J82" s="425"/>
      <c r="K82" s="425"/>
      <c r="L82" s="425"/>
      <c r="M82" s="425"/>
      <c r="N82" s="425"/>
      <c r="O82" s="425"/>
      <c r="P82" s="425"/>
      <c r="Q82" s="425"/>
      <c r="R82" s="425"/>
      <c r="S82" s="425"/>
      <c r="T82" s="425"/>
      <c r="U82" s="425"/>
      <c r="V82" s="425"/>
      <c r="W82" s="425"/>
      <c r="X82" s="425"/>
      <c r="Y82" s="425"/>
      <c r="Z82" s="668"/>
      <c r="AA82" s="668"/>
      <c r="AB82" s="668"/>
      <c r="AC82" s="668"/>
      <c r="AD82" s="425"/>
      <c r="AE82" s="425"/>
      <c r="AF82" s="425"/>
      <c r="AG82" s="425"/>
      <c r="AH82" s="425"/>
      <c r="AI82" s="425"/>
      <c r="AJ82" s="425"/>
      <c r="AK82" s="425"/>
      <c r="AL82" s="425"/>
      <c r="AM82" s="425"/>
      <c r="AN82" s="425"/>
      <c r="AO82" s="425"/>
      <c r="AP82" s="425"/>
      <c r="AQ82" s="425"/>
      <c r="AR82" s="425"/>
      <c r="AS82" s="425"/>
      <c r="AT82" s="425"/>
      <c r="AU82" s="425"/>
      <c r="AV82" s="425"/>
      <c r="AW82" s="425"/>
      <c r="AX82" s="425"/>
      <c r="AY82" s="425"/>
      <c r="AZ82" s="425"/>
      <c r="BA82" s="425"/>
      <c r="BB82" s="425"/>
      <c r="BC82" s="425"/>
      <c r="BD82" s="425"/>
      <c r="BE82" s="425"/>
      <c r="BF82" s="425"/>
      <c r="BG82" s="425"/>
      <c r="BH82" s="425"/>
      <c r="BI82" s="425"/>
      <c r="BJ82" s="425"/>
      <c r="BK82" s="425"/>
      <c r="BL82" s="425"/>
      <c r="BM82" s="425"/>
      <c r="BN82" s="425"/>
      <c r="BO82" s="425"/>
      <c r="BP82" s="425"/>
      <c r="BQ82" s="425"/>
      <c r="BR82" s="425"/>
      <c r="BS82" s="425"/>
      <c r="BT82" s="425"/>
      <c r="BU82" s="425"/>
      <c r="BV82" s="425"/>
      <c r="BW82" s="425"/>
    </row>
    <row r="83" spans="1:75" s="669" customFormat="1" ht="15" customHeight="1">
      <c r="A83" s="425"/>
      <c r="B83" s="425"/>
      <c r="C83" s="425"/>
      <c r="D83" s="425"/>
      <c r="E83" s="425"/>
      <c r="F83" s="425"/>
      <c r="G83" s="425"/>
      <c r="H83" s="425"/>
      <c r="I83" s="425"/>
      <c r="J83" s="425"/>
      <c r="K83" s="425"/>
      <c r="L83" s="425"/>
      <c r="M83" s="425"/>
      <c r="N83" s="425"/>
      <c r="O83" s="425"/>
      <c r="P83" s="425"/>
      <c r="Q83" s="425"/>
      <c r="R83" s="425"/>
      <c r="S83" s="425"/>
      <c r="T83" s="425"/>
      <c r="U83" s="425"/>
      <c r="V83" s="425"/>
      <c r="W83" s="425"/>
      <c r="X83" s="425"/>
      <c r="Y83" s="425"/>
      <c r="Z83" s="668"/>
      <c r="AA83" s="668"/>
      <c r="AB83" s="668"/>
      <c r="AC83" s="668"/>
      <c r="AD83" s="425"/>
      <c r="AE83" s="425"/>
      <c r="AF83" s="425"/>
      <c r="AG83" s="425"/>
      <c r="AH83" s="425"/>
      <c r="AI83" s="425"/>
      <c r="AJ83" s="425"/>
      <c r="AK83" s="425"/>
      <c r="AL83" s="425"/>
      <c r="AM83" s="425"/>
      <c r="AN83" s="425"/>
      <c r="AO83" s="425"/>
      <c r="AP83" s="425"/>
      <c r="AQ83" s="425"/>
      <c r="AR83" s="425"/>
      <c r="AS83" s="425"/>
      <c r="AT83" s="425"/>
      <c r="AU83" s="425"/>
      <c r="AV83" s="425"/>
      <c r="AW83" s="425"/>
      <c r="AX83" s="425"/>
      <c r="AY83" s="425"/>
      <c r="AZ83" s="425"/>
      <c r="BA83" s="425"/>
      <c r="BB83" s="425"/>
      <c r="BC83" s="425"/>
      <c r="BD83" s="425"/>
      <c r="BE83" s="425"/>
      <c r="BF83" s="425"/>
      <c r="BG83" s="425"/>
      <c r="BH83" s="425"/>
      <c r="BI83" s="425"/>
      <c r="BJ83" s="425"/>
      <c r="BK83" s="425"/>
      <c r="BL83" s="425"/>
      <c r="BM83" s="425"/>
      <c r="BN83" s="425"/>
      <c r="BO83" s="425"/>
      <c r="BP83" s="425"/>
      <c r="BQ83" s="425"/>
      <c r="BR83" s="425"/>
      <c r="BS83" s="425"/>
      <c r="BT83" s="425"/>
      <c r="BU83" s="425"/>
      <c r="BV83" s="425"/>
      <c r="BW83" s="425"/>
    </row>
    <row r="84" spans="1:75" s="669" customFormat="1" ht="15" customHeight="1">
      <c r="A84" s="425"/>
      <c r="B84" s="425"/>
      <c r="C84" s="425"/>
      <c r="D84" s="425"/>
      <c r="E84" s="425"/>
      <c r="F84" s="425"/>
      <c r="G84" s="425"/>
      <c r="H84" s="425"/>
      <c r="I84" s="425"/>
      <c r="J84" s="425"/>
      <c r="K84" s="425"/>
      <c r="L84" s="425"/>
      <c r="M84" s="425"/>
      <c r="N84" s="425"/>
      <c r="O84" s="425"/>
      <c r="P84" s="425"/>
      <c r="Q84" s="425"/>
      <c r="R84" s="425"/>
      <c r="S84" s="425"/>
      <c r="T84" s="425"/>
      <c r="U84" s="425"/>
      <c r="V84" s="425"/>
      <c r="W84" s="425"/>
      <c r="X84" s="425"/>
      <c r="Y84" s="425"/>
      <c r="Z84" s="668"/>
      <c r="AA84" s="668"/>
      <c r="AB84" s="668"/>
      <c r="AC84" s="668"/>
      <c r="AD84" s="425"/>
      <c r="AE84" s="425"/>
      <c r="AF84" s="425"/>
      <c r="AG84" s="425"/>
      <c r="AH84" s="425"/>
      <c r="AI84" s="425"/>
      <c r="AJ84" s="425"/>
      <c r="AK84" s="425"/>
      <c r="AL84" s="425"/>
      <c r="AM84" s="425"/>
      <c r="AN84" s="425"/>
      <c r="AO84" s="425"/>
      <c r="AP84" s="425"/>
      <c r="AQ84" s="425"/>
      <c r="AR84" s="425"/>
      <c r="AS84" s="425"/>
      <c r="AT84" s="425"/>
      <c r="AU84" s="425"/>
      <c r="AV84" s="425"/>
      <c r="AW84" s="425"/>
      <c r="AX84" s="425"/>
      <c r="AY84" s="425"/>
      <c r="AZ84" s="425"/>
      <c r="BA84" s="425"/>
      <c r="BB84" s="425"/>
      <c r="BC84" s="425"/>
      <c r="BD84" s="425"/>
      <c r="BE84" s="425"/>
      <c r="BF84" s="425"/>
      <c r="BG84" s="425"/>
      <c r="BH84" s="425"/>
      <c r="BI84" s="425"/>
      <c r="BJ84" s="425"/>
      <c r="BK84" s="425"/>
      <c r="BL84" s="425"/>
      <c r="BM84" s="425"/>
      <c r="BN84" s="425"/>
      <c r="BO84" s="425"/>
      <c r="BP84" s="425"/>
      <c r="BQ84" s="425"/>
      <c r="BR84" s="425"/>
      <c r="BS84" s="425"/>
      <c r="BT84" s="425"/>
      <c r="BU84" s="425"/>
      <c r="BV84" s="425"/>
      <c r="BW84" s="425"/>
    </row>
    <row r="85" spans="1:75" s="669" customFormat="1" ht="15" customHeight="1">
      <c r="A85" s="425"/>
      <c r="B85" s="425"/>
      <c r="C85" s="425"/>
      <c r="D85" s="425"/>
      <c r="E85" s="425"/>
      <c r="F85" s="425"/>
      <c r="G85" s="425"/>
      <c r="H85" s="425"/>
      <c r="I85" s="425"/>
      <c r="J85" s="425"/>
      <c r="K85" s="425"/>
      <c r="L85" s="425"/>
      <c r="M85" s="425"/>
      <c r="N85" s="425"/>
      <c r="O85" s="425"/>
      <c r="P85" s="425"/>
      <c r="Q85" s="425"/>
      <c r="R85" s="425"/>
      <c r="S85" s="425"/>
      <c r="T85" s="425"/>
      <c r="U85" s="425"/>
      <c r="V85" s="425"/>
      <c r="W85" s="425"/>
      <c r="X85" s="425"/>
      <c r="Y85" s="425"/>
      <c r="Z85" s="668"/>
      <c r="AA85" s="668"/>
      <c r="AB85" s="668"/>
      <c r="AC85" s="668"/>
      <c r="AD85" s="425"/>
      <c r="AE85" s="425"/>
      <c r="AF85" s="425"/>
      <c r="AG85" s="425"/>
      <c r="AH85" s="425"/>
      <c r="AI85" s="425"/>
      <c r="AJ85" s="425"/>
      <c r="AK85" s="425"/>
      <c r="AL85" s="425"/>
      <c r="AM85" s="425"/>
      <c r="AN85" s="425"/>
      <c r="AO85" s="425"/>
      <c r="AP85" s="425"/>
      <c r="AQ85" s="425"/>
      <c r="AR85" s="425"/>
      <c r="AS85" s="425"/>
      <c r="AT85" s="425"/>
      <c r="AU85" s="425"/>
      <c r="AV85" s="425"/>
      <c r="AW85" s="425"/>
      <c r="AX85" s="425"/>
      <c r="AY85" s="425"/>
      <c r="AZ85" s="425"/>
      <c r="BA85" s="425"/>
      <c r="BB85" s="425"/>
      <c r="BC85" s="425"/>
      <c r="BD85" s="425"/>
      <c r="BE85" s="425"/>
      <c r="BF85" s="425"/>
      <c r="BG85" s="425"/>
      <c r="BH85" s="425"/>
      <c r="BI85" s="425"/>
      <c r="BJ85" s="425"/>
      <c r="BK85" s="425"/>
      <c r="BL85" s="425"/>
      <c r="BM85" s="425"/>
      <c r="BN85" s="425"/>
      <c r="BO85" s="425"/>
      <c r="BP85" s="425"/>
      <c r="BQ85" s="425"/>
      <c r="BR85" s="425"/>
      <c r="BS85" s="425"/>
      <c r="BT85" s="425"/>
      <c r="BU85" s="425"/>
      <c r="BV85" s="425"/>
      <c r="BW85" s="425"/>
    </row>
    <row r="86" spans="1:75" s="669" customFormat="1" ht="15" customHeight="1">
      <c r="A86" s="425"/>
      <c r="B86" s="425"/>
      <c r="C86" s="425"/>
      <c r="D86" s="425"/>
      <c r="E86" s="425"/>
      <c r="F86" s="425"/>
      <c r="G86" s="425"/>
      <c r="H86" s="425"/>
      <c r="I86" s="425"/>
      <c r="J86" s="425"/>
      <c r="K86" s="425"/>
      <c r="L86" s="425"/>
      <c r="M86" s="425"/>
      <c r="N86" s="425"/>
      <c r="O86" s="425"/>
      <c r="P86" s="425"/>
      <c r="Q86" s="425"/>
      <c r="R86" s="425"/>
      <c r="S86" s="425"/>
      <c r="T86" s="425"/>
      <c r="U86" s="425"/>
      <c r="V86" s="425"/>
      <c r="W86" s="425"/>
      <c r="X86" s="425"/>
      <c r="Y86" s="425"/>
      <c r="Z86" s="668"/>
      <c r="AA86" s="668"/>
      <c r="AB86" s="668"/>
      <c r="AC86" s="668"/>
      <c r="AD86" s="425"/>
      <c r="AE86" s="425"/>
      <c r="AF86" s="425"/>
      <c r="AG86" s="425"/>
      <c r="AH86" s="425"/>
      <c r="AI86" s="425"/>
      <c r="AJ86" s="425"/>
      <c r="AK86" s="425"/>
      <c r="AL86" s="425"/>
      <c r="AM86" s="425"/>
      <c r="AN86" s="425"/>
      <c r="AO86" s="425"/>
      <c r="AP86" s="425"/>
      <c r="AQ86" s="425"/>
      <c r="AR86" s="425"/>
      <c r="AS86" s="425"/>
      <c r="AT86" s="425"/>
      <c r="AU86" s="425"/>
      <c r="AV86" s="425"/>
      <c r="AW86" s="425"/>
      <c r="AX86" s="425"/>
      <c r="AY86" s="425"/>
      <c r="AZ86" s="425"/>
      <c r="BA86" s="425"/>
      <c r="BB86" s="425"/>
      <c r="BC86" s="425"/>
      <c r="BD86" s="425"/>
      <c r="BE86" s="425"/>
      <c r="BF86" s="425"/>
      <c r="BG86" s="425"/>
      <c r="BH86" s="425"/>
      <c r="BI86" s="425"/>
      <c r="BJ86" s="425"/>
      <c r="BK86" s="425"/>
      <c r="BL86" s="425"/>
      <c r="BM86" s="425"/>
      <c r="BN86" s="425"/>
      <c r="BO86" s="425"/>
      <c r="BP86" s="425"/>
      <c r="BQ86" s="425"/>
      <c r="BR86" s="425"/>
      <c r="BS86" s="425"/>
      <c r="BT86" s="425"/>
      <c r="BU86" s="425"/>
      <c r="BV86" s="425"/>
      <c r="BW86" s="425"/>
    </row>
    <row r="87" spans="1:75" s="669" customFormat="1" ht="15" customHeight="1">
      <c r="A87" s="425"/>
      <c r="B87" s="425"/>
      <c r="C87" s="425"/>
      <c r="D87" s="425"/>
      <c r="E87" s="425"/>
      <c r="F87" s="425"/>
      <c r="G87" s="425"/>
      <c r="H87" s="425"/>
      <c r="I87" s="425"/>
      <c r="J87" s="425"/>
      <c r="K87" s="425"/>
      <c r="L87" s="425"/>
      <c r="M87" s="425"/>
      <c r="N87" s="425"/>
      <c r="O87" s="425"/>
      <c r="P87" s="425"/>
      <c r="Q87" s="425"/>
      <c r="R87" s="425"/>
      <c r="S87" s="425"/>
      <c r="T87" s="425"/>
      <c r="U87" s="425"/>
      <c r="V87" s="425"/>
      <c r="W87" s="425"/>
      <c r="X87" s="425"/>
      <c r="Y87" s="425"/>
      <c r="Z87" s="668"/>
      <c r="AA87" s="668"/>
      <c r="AB87" s="668"/>
      <c r="AC87" s="668"/>
      <c r="AD87" s="425"/>
      <c r="AE87" s="425"/>
      <c r="AF87" s="425"/>
      <c r="AG87" s="425"/>
      <c r="AH87" s="425"/>
      <c r="AI87" s="425"/>
      <c r="AJ87" s="425"/>
      <c r="AK87" s="425"/>
      <c r="AL87" s="425"/>
      <c r="AM87" s="425"/>
      <c r="AN87" s="425"/>
      <c r="AO87" s="425"/>
      <c r="AP87" s="425"/>
      <c r="AQ87" s="425"/>
      <c r="AR87" s="425"/>
      <c r="AS87" s="425"/>
      <c r="AT87" s="425"/>
      <c r="AU87" s="425"/>
      <c r="AV87" s="425"/>
      <c r="AW87" s="425"/>
      <c r="AX87" s="425"/>
      <c r="AY87" s="425"/>
      <c r="AZ87" s="425"/>
      <c r="BA87" s="425"/>
      <c r="BB87" s="425"/>
      <c r="BC87" s="425"/>
      <c r="BD87" s="425"/>
      <c r="BE87" s="425"/>
      <c r="BF87" s="425"/>
      <c r="BG87" s="425"/>
      <c r="BH87" s="425"/>
      <c r="BI87" s="425"/>
      <c r="BJ87" s="425"/>
      <c r="BK87" s="425"/>
      <c r="BL87" s="425"/>
      <c r="BM87" s="425"/>
      <c r="BN87" s="425"/>
      <c r="BO87" s="425"/>
      <c r="BP87" s="425"/>
      <c r="BQ87" s="425"/>
      <c r="BR87" s="425"/>
      <c r="BS87" s="425"/>
      <c r="BT87" s="425"/>
      <c r="BU87" s="425"/>
      <c r="BV87" s="425"/>
      <c r="BW87" s="425"/>
    </row>
    <row r="88" spans="1:75" s="669" customFormat="1" ht="15" customHeight="1">
      <c r="A88" s="425"/>
      <c r="B88" s="425"/>
      <c r="C88" s="425"/>
      <c r="D88" s="425"/>
      <c r="E88" s="425"/>
      <c r="F88" s="425"/>
      <c r="G88" s="425"/>
      <c r="H88" s="425"/>
      <c r="I88" s="425"/>
      <c r="J88" s="425"/>
      <c r="K88" s="425"/>
      <c r="L88" s="425"/>
      <c r="M88" s="425"/>
      <c r="N88" s="425"/>
      <c r="O88" s="425"/>
      <c r="P88" s="425"/>
      <c r="Q88" s="425"/>
      <c r="R88" s="425"/>
      <c r="S88" s="425"/>
      <c r="T88" s="425"/>
      <c r="U88" s="425"/>
      <c r="V88" s="425"/>
      <c r="W88" s="425"/>
      <c r="X88" s="425"/>
      <c r="Y88" s="425"/>
      <c r="Z88" s="668"/>
      <c r="AA88" s="668"/>
      <c r="AB88" s="668"/>
      <c r="AC88" s="668"/>
      <c r="AD88" s="425"/>
      <c r="AE88" s="425"/>
      <c r="AF88" s="425"/>
      <c r="AG88" s="425"/>
      <c r="AH88" s="425"/>
      <c r="AI88" s="425"/>
      <c r="AJ88" s="425"/>
      <c r="AK88" s="425"/>
      <c r="AL88" s="425"/>
      <c r="AM88" s="425"/>
      <c r="AN88" s="425"/>
      <c r="AO88" s="425"/>
      <c r="AP88" s="425"/>
      <c r="AQ88" s="425"/>
      <c r="AR88" s="425"/>
      <c r="AS88" s="425"/>
      <c r="AT88" s="425"/>
      <c r="AU88" s="425"/>
      <c r="AV88" s="425"/>
      <c r="AW88" s="425"/>
      <c r="AX88" s="425"/>
      <c r="AY88" s="425"/>
      <c r="AZ88" s="425"/>
      <c r="BA88" s="425"/>
      <c r="BB88" s="425"/>
      <c r="BC88" s="425"/>
      <c r="BD88" s="425"/>
      <c r="BE88" s="425"/>
      <c r="BF88" s="425"/>
      <c r="BG88" s="425"/>
      <c r="BH88" s="425"/>
      <c r="BI88" s="425"/>
      <c r="BJ88" s="425"/>
      <c r="BK88" s="425"/>
      <c r="BL88" s="425"/>
      <c r="BM88" s="425"/>
      <c r="BN88" s="425"/>
      <c r="BO88" s="425"/>
      <c r="BP88" s="425"/>
      <c r="BQ88" s="425"/>
      <c r="BR88" s="425"/>
      <c r="BS88" s="425"/>
      <c r="BT88" s="425"/>
      <c r="BU88" s="425"/>
      <c r="BV88" s="425"/>
      <c r="BW88" s="425"/>
    </row>
    <row r="89" spans="1:75" s="669" customFormat="1" ht="15" customHeight="1">
      <c r="A89" s="425"/>
      <c r="B89" s="425"/>
      <c r="C89" s="425"/>
      <c r="D89" s="425"/>
      <c r="E89" s="425"/>
      <c r="F89" s="425"/>
      <c r="G89" s="425"/>
      <c r="H89" s="425"/>
      <c r="I89" s="425"/>
      <c r="J89" s="425"/>
      <c r="K89" s="425"/>
      <c r="L89" s="425"/>
      <c r="M89" s="425"/>
      <c r="N89" s="425"/>
      <c r="O89" s="425"/>
      <c r="P89" s="425"/>
      <c r="Q89" s="425"/>
      <c r="R89" s="425"/>
      <c r="S89" s="425"/>
      <c r="T89" s="425"/>
      <c r="U89" s="425"/>
      <c r="V89" s="425"/>
      <c r="W89" s="425"/>
      <c r="X89" s="425"/>
      <c r="Y89" s="425"/>
      <c r="Z89" s="668"/>
      <c r="AA89" s="668"/>
      <c r="AB89" s="668"/>
      <c r="AC89" s="668"/>
      <c r="AD89" s="425"/>
      <c r="AE89" s="425"/>
      <c r="AF89" s="425"/>
      <c r="AG89" s="425"/>
      <c r="AH89" s="425"/>
      <c r="AI89" s="425"/>
      <c r="AJ89" s="425"/>
      <c r="AK89" s="425"/>
      <c r="AL89" s="425"/>
      <c r="AM89" s="425"/>
      <c r="AN89" s="425"/>
      <c r="AO89" s="425"/>
      <c r="AP89" s="425"/>
      <c r="AQ89" s="425"/>
      <c r="AR89" s="425"/>
      <c r="AS89" s="425"/>
      <c r="AT89" s="425"/>
      <c r="AU89" s="425"/>
      <c r="AV89" s="425"/>
      <c r="AW89" s="425"/>
      <c r="AX89" s="425"/>
      <c r="AY89" s="425"/>
      <c r="AZ89" s="425"/>
      <c r="BA89" s="425"/>
      <c r="BB89" s="425"/>
      <c r="BC89" s="425"/>
      <c r="BD89" s="425"/>
      <c r="BE89" s="425"/>
      <c r="BF89" s="425"/>
      <c r="BG89" s="425"/>
      <c r="BH89" s="425"/>
      <c r="BI89" s="425"/>
      <c r="BJ89" s="425"/>
      <c r="BK89" s="425"/>
      <c r="BL89" s="425"/>
      <c r="BM89" s="425"/>
      <c r="BN89" s="425"/>
      <c r="BO89" s="425"/>
      <c r="BP89" s="425"/>
      <c r="BQ89" s="425"/>
      <c r="BR89" s="425"/>
      <c r="BS89" s="425"/>
      <c r="BT89" s="425"/>
      <c r="BU89" s="425"/>
      <c r="BV89" s="425"/>
      <c r="BW89" s="425"/>
    </row>
    <row r="90" spans="1:75" s="669" customFormat="1" ht="15" customHeight="1">
      <c r="A90" s="425"/>
      <c r="B90" s="425"/>
      <c r="C90" s="425"/>
      <c r="D90" s="425"/>
      <c r="E90" s="425"/>
      <c r="F90" s="425"/>
      <c r="G90" s="425"/>
      <c r="H90" s="425"/>
      <c r="I90" s="425"/>
      <c r="J90" s="425"/>
      <c r="K90" s="425"/>
      <c r="L90" s="425"/>
      <c r="M90" s="425"/>
      <c r="N90" s="425"/>
      <c r="O90" s="425"/>
      <c r="P90" s="425"/>
      <c r="Q90" s="425"/>
      <c r="R90" s="425"/>
      <c r="S90" s="425"/>
      <c r="T90" s="425"/>
      <c r="U90" s="425"/>
      <c r="V90" s="425"/>
      <c r="W90" s="425"/>
      <c r="X90" s="425"/>
      <c r="Y90" s="425"/>
      <c r="Z90" s="668"/>
      <c r="AA90" s="668"/>
      <c r="AB90" s="668"/>
      <c r="AC90" s="668"/>
      <c r="AD90" s="425"/>
      <c r="AE90" s="425"/>
      <c r="AF90" s="425"/>
      <c r="AG90" s="425"/>
      <c r="AH90" s="425"/>
      <c r="AI90" s="425"/>
      <c r="AJ90" s="425"/>
      <c r="AK90" s="425"/>
      <c r="AL90" s="425"/>
      <c r="AM90" s="425"/>
      <c r="AN90" s="425"/>
      <c r="AO90" s="425"/>
      <c r="AP90" s="425"/>
      <c r="AQ90" s="425"/>
      <c r="AR90" s="425"/>
      <c r="AS90" s="425"/>
      <c r="AT90" s="425"/>
      <c r="AU90" s="425"/>
      <c r="AV90" s="425"/>
      <c r="AW90" s="425"/>
      <c r="AX90" s="425"/>
      <c r="AY90" s="425"/>
      <c r="AZ90" s="425"/>
      <c r="BA90" s="425"/>
      <c r="BB90" s="425"/>
      <c r="BC90" s="425"/>
      <c r="BD90" s="425"/>
      <c r="BE90" s="425"/>
      <c r="BF90" s="425"/>
      <c r="BG90" s="425"/>
      <c r="BH90" s="425"/>
      <c r="BI90" s="425"/>
      <c r="BJ90" s="425"/>
      <c r="BK90" s="425"/>
      <c r="BL90" s="425"/>
      <c r="BM90" s="425"/>
      <c r="BN90" s="425"/>
      <c r="BO90" s="425"/>
      <c r="BP90" s="425"/>
      <c r="BQ90" s="425"/>
      <c r="BR90" s="425"/>
      <c r="BS90" s="425"/>
      <c r="BT90" s="425"/>
      <c r="BU90" s="425"/>
      <c r="BV90" s="425"/>
      <c r="BW90" s="425"/>
    </row>
    <row r="91" spans="1:75" s="669" customFormat="1" ht="15" customHeight="1">
      <c r="A91" s="425"/>
      <c r="B91" s="425"/>
      <c r="C91" s="425"/>
      <c r="D91" s="425"/>
      <c r="E91" s="425"/>
      <c r="F91" s="425"/>
      <c r="G91" s="425"/>
      <c r="H91" s="425"/>
      <c r="I91" s="425"/>
      <c r="J91" s="425"/>
      <c r="K91" s="425"/>
      <c r="L91" s="425"/>
      <c r="M91" s="425"/>
      <c r="N91" s="425"/>
      <c r="O91" s="425"/>
      <c r="P91" s="425"/>
      <c r="Q91" s="425"/>
      <c r="R91" s="425"/>
      <c r="S91" s="425"/>
      <c r="T91" s="425"/>
      <c r="U91" s="425"/>
      <c r="V91" s="425"/>
      <c r="W91" s="425"/>
      <c r="X91" s="425"/>
      <c r="Y91" s="425"/>
      <c r="Z91" s="668"/>
      <c r="AA91" s="668"/>
      <c r="AB91" s="668"/>
      <c r="AC91" s="668"/>
      <c r="AD91" s="425"/>
      <c r="AE91" s="425"/>
      <c r="AF91" s="425"/>
      <c r="AG91" s="425"/>
      <c r="AH91" s="425"/>
      <c r="AI91" s="425"/>
      <c r="AJ91" s="425"/>
      <c r="AK91" s="425"/>
      <c r="AL91" s="425"/>
      <c r="AM91" s="425"/>
      <c r="AN91" s="425"/>
      <c r="AO91" s="425"/>
      <c r="AP91" s="425"/>
      <c r="AQ91" s="425"/>
      <c r="AR91" s="425"/>
      <c r="AS91" s="425"/>
      <c r="AT91" s="425"/>
      <c r="AU91" s="425"/>
      <c r="AV91" s="425"/>
      <c r="AW91" s="425"/>
      <c r="AX91" s="425"/>
      <c r="AY91" s="425"/>
      <c r="AZ91" s="425"/>
      <c r="BA91" s="425"/>
      <c r="BB91" s="425"/>
      <c r="BC91" s="425"/>
      <c r="BD91" s="425"/>
      <c r="BE91" s="425"/>
      <c r="BF91" s="425"/>
      <c r="BG91" s="425"/>
      <c r="BH91" s="425"/>
      <c r="BI91" s="425"/>
      <c r="BJ91" s="425"/>
      <c r="BK91" s="425"/>
      <c r="BL91" s="425"/>
      <c r="BM91" s="425"/>
      <c r="BN91" s="425"/>
      <c r="BO91" s="425"/>
      <c r="BP91" s="425"/>
      <c r="BQ91" s="425"/>
      <c r="BR91" s="425"/>
      <c r="BS91" s="425"/>
      <c r="BT91" s="425"/>
      <c r="BU91" s="425"/>
      <c r="BV91" s="425"/>
      <c r="BW91" s="425"/>
    </row>
    <row r="92" spans="1:75" s="669" customFormat="1" ht="15" customHeight="1">
      <c r="A92" s="425"/>
      <c r="B92" s="425"/>
      <c r="C92" s="425"/>
      <c r="D92" s="425"/>
      <c r="E92" s="425"/>
      <c r="F92" s="425"/>
      <c r="G92" s="425"/>
      <c r="H92" s="425"/>
      <c r="I92" s="425"/>
      <c r="J92" s="425"/>
      <c r="K92" s="425"/>
      <c r="L92" s="425"/>
      <c r="M92" s="425"/>
      <c r="N92" s="425"/>
      <c r="O92" s="425"/>
      <c r="P92" s="425"/>
      <c r="Q92" s="425"/>
      <c r="R92" s="425"/>
      <c r="S92" s="425"/>
      <c r="T92" s="425"/>
      <c r="U92" s="425"/>
      <c r="V92" s="425"/>
      <c r="W92" s="425"/>
      <c r="X92" s="425"/>
      <c r="Y92" s="425"/>
      <c r="Z92" s="668"/>
      <c r="AA92" s="668"/>
      <c r="AB92" s="668"/>
      <c r="AC92" s="668"/>
      <c r="AD92" s="425"/>
      <c r="AE92" s="425"/>
      <c r="AF92" s="425"/>
      <c r="AG92" s="425"/>
      <c r="AH92" s="425"/>
      <c r="AI92" s="425"/>
      <c r="AJ92" s="425"/>
      <c r="AK92" s="425"/>
      <c r="AL92" s="425"/>
      <c r="AM92" s="425"/>
      <c r="AN92" s="425"/>
      <c r="AO92" s="425"/>
      <c r="AP92" s="425"/>
      <c r="AQ92" s="425"/>
      <c r="AR92" s="425"/>
      <c r="AS92" s="425"/>
      <c r="AT92" s="425"/>
      <c r="AU92" s="425"/>
      <c r="AV92" s="425"/>
      <c r="AW92" s="425"/>
      <c r="AX92" s="425"/>
      <c r="AY92" s="425"/>
      <c r="AZ92" s="425"/>
      <c r="BA92" s="425"/>
      <c r="BB92" s="425"/>
      <c r="BC92" s="425"/>
      <c r="BD92" s="425"/>
      <c r="BE92" s="425"/>
      <c r="BF92" s="425"/>
      <c r="BG92" s="425"/>
      <c r="BH92" s="425"/>
      <c r="BI92" s="425"/>
      <c r="BJ92" s="425"/>
      <c r="BK92" s="425"/>
      <c r="BL92" s="425"/>
      <c r="BM92" s="425"/>
      <c r="BN92" s="425"/>
      <c r="BO92" s="425"/>
      <c r="BP92" s="425"/>
      <c r="BQ92" s="425"/>
      <c r="BR92" s="425"/>
      <c r="BS92" s="425"/>
      <c r="BT92" s="425"/>
      <c r="BU92" s="425"/>
      <c r="BV92" s="425"/>
      <c r="BW92" s="425"/>
    </row>
    <row r="93" spans="1:75" s="669" customFormat="1" ht="15" customHeight="1">
      <c r="A93" s="425"/>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668"/>
      <c r="AA93" s="668"/>
      <c r="AB93" s="668"/>
      <c r="AC93" s="668"/>
      <c r="AD93" s="425"/>
      <c r="AE93" s="425"/>
      <c r="AF93" s="425"/>
      <c r="AG93" s="425"/>
      <c r="AH93" s="425"/>
      <c r="AI93" s="425"/>
      <c r="AJ93" s="425"/>
      <c r="AK93" s="425"/>
      <c r="AL93" s="425"/>
      <c r="AM93" s="425"/>
      <c r="AN93" s="425"/>
      <c r="AO93" s="425"/>
      <c r="AP93" s="425"/>
      <c r="AQ93" s="425"/>
      <c r="AR93" s="425"/>
      <c r="AS93" s="425"/>
      <c r="AT93" s="425"/>
      <c r="AU93" s="425"/>
      <c r="AV93" s="425"/>
      <c r="AW93" s="425"/>
      <c r="AX93" s="425"/>
      <c r="AY93" s="425"/>
      <c r="AZ93" s="425"/>
      <c r="BA93" s="425"/>
      <c r="BB93" s="425"/>
      <c r="BC93" s="425"/>
      <c r="BD93" s="425"/>
      <c r="BE93" s="425"/>
      <c r="BF93" s="425"/>
      <c r="BG93" s="425"/>
      <c r="BH93" s="425"/>
      <c r="BI93" s="425"/>
      <c r="BJ93" s="425"/>
      <c r="BK93" s="425"/>
      <c r="BL93" s="425"/>
      <c r="BM93" s="425"/>
      <c r="BN93" s="425"/>
      <c r="BO93" s="425"/>
      <c r="BP93" s="425"/>
      <c r="BQ93" s="425"/>
      <c r="BR93" s="425"/>
      <c r="BS93" s="425"/>
      <c r="BT93" s="425"/>
      <c r="BU93" s="425"/>
      <c r="BV93" s="425"/>
      <c r="BW93" s="425"/>
    </row>
    <row r="94" spans="1:75" s="669" customFormat="1" ht="15" customHeight="1">
      <c r="A94" s="425"/>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668"/>
      <c r="AA94" s="668"/>
      <c r="AB94" s="668"/>
      <c r="AC94" s="668"/>
      <c r="AD94" s="425"/>
      <c r="AE94" s="425"/>
      <c r="AF94" s="425"/>
      <c r="AG94" s="425"/>
      <c r="AH94" s="425"/>
      <c r="AI94" s="425"/>
      <c r="AJ94" s="425"/>
      <c r="AK94" s="425"/>
      <c r="AL94" s="425"/>
      <c r="AM94" s="425"/>
      <c r="AN94" s="425"/>
      <c r="AO94" s="425"/>
      <c r="AP94" s="425"/>
      <c r="AQ94" s="425"/>
      <c r="AR94" s="425"/>
      <c r="AS94" s="425"/>
      <c r="AT94" s="425"/>
      <c r="AU94" s="425"/>
      <c r="AV94" s="425"/>
      <c r="AW94" s="425"/>
      <c r="AX94" s="425"/>
      <c r="AY94" s="425"/>
      <c r="AZ94" s="425"/>
      <c r="BA94" s="425"/>
      <c r="BB94" s="425"/>
      <c r="BC94" s="425"/>
      <c r="BD94" s="425"/>
      <c r="BE94" s="425"/>
      <c r="BF94" s="425"/>
      <c r="BG94" s="425"/>
      <c r="BH94" s="425"/>
      <c r="BI94" s="425"/>
      <c r="BJ94" s="425"/>
      <c r="BK94" s="425"/>
      <c r="BL94" s="425"/>
      <c r="BM94" s="425"/>
      <c r="BN94" s="425"/>
      <c r="BO94" s="425"/>
      <c r="BP94" s="425"/>
      <c r="BQ94" s="425"/>
      <c r="BR94" s="425"/>
      <c r="BS94" s="425"/>
      <c r="BT94" s="425"/>
      <c r="BU94" s="425"/>
      <c r="BV94" s="425"/>
      <c r="BW94" s="425"/>
    </row>
    <row r="95" spans="1:75" s="669" customFormat="1" ht="15" customHeight="1">
      <c r="A95" s="425"/>
      <c r="B95" s="425"/>
      <c r="C95" s="425"/>
      <c r="D95" s="425"/>
      <c r="E95" s="425"/>
      <c r="F95" s="425"/>
      <c r="G95" s="425"/>
      <c r="H95" s="425"/>
      <c r="I95" s="425"/>
      <c r="J95" s="425"/>
      <c r="K95" s="425"/>
      <c r="L95" s="425"/>
      <c r="M95" s="425"/>
      <c r="N95" s="425"/>
      <c r="O95" s="425"/>
      <c r="P95" s="425"/>
      <c r="Q95" s="425"/>
      <c r="R95" s="425"/>
      <c r="S95" s="425"/>
      <c r="T95" s="425"/>
      <c r="U95" s="425"/>
      <c r="V95" s="425"/>
      <c r="W95" s="425"/>
      <c r="X95" s="425"/>
      <c r="Y95" s="425"/>
      <c r="Z95" s="668"/>
      <c r="AA95" s="668"/>
      <c r="AB95" s="668"/>
      <c r="AC95" s="668"/>
      <c r="AD95" s="425"/>
      <c r="AE95" s="425"/>
      <c r="AF95" s="425"/>
      <c r="AG95" s="425"/>
      <c r="AH95" s="425"/>
      <c r="AI95" s="425"/>
      <c r="AJ95" s="425"/>
      <c r="AK95" s="425"/>
      <c r="AL95" s="425"/>
      <c r="AM95" s="425"/>
      <c r="AN95" s="425"/>
      <c r="AO95" s="425"/>
      <c r="AP95" s="425"/>
      <c r="AQ95" s="425"/>
      <c r="AR95" s="425"/>
      <c r="AS95" s="425"/>
      <c r="AT95" s="425"/>
      <c r="AU95" s="425"/>
      <c r="AV95" s="425"/>
      <c r="AW95" s="425"/>
      <c r="AX95" s="425"/>
      <c r="AY95" s="425"/>
      <c r="AZ95" s="425"/>
      <c r="BA95" s="425"/>
      <c r="BB95" s="425"/>
      <c r="BC95" s="425"/>
      <c r="BD95" s="425"/>
      <c r="BE95" s="425"/>
      <c r="BF95" s="425"/>
      <c r="BG95" s="425"/>
      <c r="BH95" s="425"/>
      <c r="BI95" s="425"/>
      <c r="BJ95" s="425"/>
      <c r="BK95" s="425"/>
      <c r="BL95" s="425"/>
      <c r="BM95" s="425"/>
      <c r="BN95" s="425"/>
      <c r="BO95" s="425"/>
      <c r="BP95" s="425"/>
      <c r="BQ95" s="425"/>
      <c r="BR95" s="425"/>
      <c r="BS95" s="425"/>
      <c r="BT95" s="425"/>
      <c r="BU95" s="425"/>
      <c r="BV95" s="425"/>
      <c r="BW95" s="425"/>
    </row>
    <row r="96" spans="1:75" s="669" customFormat="1" ht="15" customHeight="1">
      <c r="A96" s="425"/>
      <c r="B96" s="425"/>
      <c r="C96" s="425"/>
      <c r="D96" s="425"/>
      <c r="E96" s="425"/>
      <c r="F96" s="425"/>
      <c r="G96" s="425"/>
      <c r="H96" s="425"/>
      <c r="I96" s="425"/>
      <c r="J96" s="425"/>
      <c r="K96" s="425"/>
      <c r="L96" s="425"/>
      <c r="M96" s="425"/>
      <c r="N96" s="425"/>
      <c r="O96" s="425"/>
      <c r="P96" s="425"/>
      <c r="Q96" s="425"/>
      <c r="R96" s="425"/>
      <c r="S96" s="425"/>
      <c r="T96" s="425"/>
      <c r="U96" s="425"/>
      <c r="V96" s="425"/>
      <c r="W96" s="425"/>
      <c r="X96" s="425"/>
      <c r="Y96" s="425"/>
      <c r="Z96" s="668"/>
      <c r="AA96" s="668"/>
      <c r="AB96" s="668"/>
      <c r="AC96" s="668"/>
      <c r="AD96" s="425"/>
      <c r="AE96" s="425"/>
      <c r="AF96" s="425"/>
      <c r="AG96" s="425"/>
      <c r="AH96" s="425"/>
      <c r="AI96" s="425"/>
      <c r="AJ96" s="425"/>
      <c r="AK96" s="425"/>
      <c r="AL96" s="425"/>
      <c r="AM96" s="425"/>
      <c r="AN96" s="425"/>
      <c r="AO96" s="425"/>
      <c r="AP96" s="425"/>
      <c r="AQ96" s="425"/>
      <c r="AR96" s="425"/>
      <c r="AS96" s="425"/>
      <c r="AT96" s="425"/>
      <c r="AU96" s="425"/>
      <c r="AV96" s="425"/>
      <c r="AW96" s="425"/>
      <c r="AX96" s="425"/>
      <c r="AY96" s="425"/>
      <c r="AZ96" s="425"/>
      <c r="BA96" s="425"/>
      <c r="BB96" s="425"/>
      <c r="BC96" s="425"/>
      <c r="BD96" s="425"/>
      <c r="BE96" s="425"/>
      <c r="BF96" s="425"/>
      <c r="BG96" s="425"/>
      <c r="BH96" s="425"/>
      <c r="BI96" s="425"/>
      <c r="BJ96" s="425"/>
      <c r="BK96" s="425"/>
      <c r="BL96" s="425"/>
      <c r="BM96" s="425"/>
      <c r="BN96" s="425"/>
      <c r="BO96" s="425"/>
      <c r="BP96" s="425"/>
      <c r="BQ96" s="425"/>
      <c r="BR96" s="425"/>
      <c r="BS96" s="425"/>
      <c r="BT96" s="425"/>
      <c r="BU96" s="425"/>
      <c r="BV96" s="425"/>
      <c r="BW96" s="425"/>
    </row>
    <row r="97" spans="1:75" s="669" customFormat="1" ht="15" customHeight="1">
      <c r="A97" s="425"/>
      <c r="B97" s="425"/>
      <c r="C97" s="425"/>
      <c r="D97" s="425"/>
      <c r="E97" s="425"/>
      <c r="F97" s="425"/>
      <c r="G97" s="425"/>
      <c r="H97" s="425"/>
      <c r="I97" s="425"/>
      <c r="J97" s="425"/>
      <c r="K97" s="425"/>
      <c r="L97" s="425"/>
      <c r="M97" s="425"/>
      <c r="N97" s="425"/>
      <c r="O97" s="425"/>
      <c r="P97" s="425"/>
      <c r="Q97" s="425"/>
      <c r="R97" s="425"/>
      <c r="S97" s="425"/>
      <c r="T97" s="425"/>
      <c r="U97" s="425"/>
      <c r="V97" s="425"/>
      <c r="W97" s="425"/>
      <c r="X97" s="425"/>
      <c r="Y97" s="425"/>
      <c r="Z97" s="668"/>
      <c r="AA97" s="668"/>
      <c r="AB97" s="668"/>
      <c r="AC97" s="668"/>
      <c r="AD97" s="425"/>
      <c r="AE97" s="425"/>
      <c r="AF97" s="425"/>
      <c r="AG97" s="425"/>
      <c r="AH97" s="425"/>
      <c r="AI97" s="425"/>
      <c r="AJ97" s="425"/>
      <c r="AK97" s="425"/>
      <c r="AL97" s="425"/>
      <c r="AM97" s="425"/>
      <c r="AN97" s="425"/>
      <c r="AO97" s="425"/>
      <c r="AP97" s="425"/>
      <c r="AQ97" s="425"/>
      <c r="AR97" s="425"/>
      <c r="AS97" s="425"/>
      <c r="AT97" s="425"/>
      <c r="AU97" s="425"/>
      <c r="AV97" s="425"/>
      <c r="AW97" s="425"/>
      <c r="AX97" s="425"/>
      <c r="AY97" s="425"/>
      <c r="AZ97" s="425"/>
      <c r="BA97" s="425"/>
      <c r="BB97" s="425"/>
      <c r="BC97" s="425"/>
      <c r="BD97" s="425"/>
      <c r="BE97" s="425"/>
      <c r="BF97" s="425"/>
      <c r="BG97" s="425"/>
      <c r="BH97" s="425"/>
      <c r="BI97" s="425"/>
      <c r="BJ97" s="425"/>
      <c r="BK97" s="425"/>
      <c r="BL97" s="425"/>
      <c r="BM97" s="425"/>
      <c r="BN97" s="425"/>
      <c r="BO97" s="425"/>
      <c r="BP97" s="425"/>
      <c r="BQ97" s="425"/>
      <c r="BR97" s="425"/>
      <c r="BS97" s="425"/>
      <c r="BT97" s="425"/>
      <c r="BU97" s="425"/>
      <c r="BV97" s="425"/>
      <c r="BW97" s="425"/>
    </row>
    <row r="98" spans="1:75" s="669" customFormat="1" ht="15" customHeight="1">
      <c r="A98" s="425"/>
      <c r="B98" s="425"/>
      <c r="C98" s="425"/>
      <c r="D98" s="425"/>
      <c r="E98" s="425"/>
      <c r="F98" s="425"/>
      <c r="G98" s="425"/>
      <c r="H98" s="425"/>
      <c r="I98" s="425"/>
      <c r="J98" s="425"/>
      <c r="K98" s="425"/>
      <c r="L98" s="425"/>
      <c r="M98" s="425"/>
      <c r="N98" s="425"/>
      <c r="O98" s="425"/>
      <c r="P98" s="425"/>
      <c r="Q98" s="425"/>
      <c r="R98" s="425"/>
      <c r="S98" s="425"/>
      <c r="T98" s="425"/>
      <c r="U98" s="425"/>
      <c r="V98" s="425"/>
      <c r="W98" s="425"/>
      <c r="X98" s="425"/>
      <c r="Y98" s="425"/>
      <c r="Z98" s="668"/>
      <c r="AA98" s="668"/>
      <c r="AB98" s="668"/>
      <c r="AC98" s="668"/>
      <c r="AD98" s="425"/>
      <c r="AE98" s="425"/>
      <c r="AF98" s="425"/>
      <c r="AG98" s="425"/>
      <c r="AH98" s="425"/>
      <c r="AI98" s="425"/>
      <c r="AJ98" s="425"/>
      <c r="AK98" s="425"/>
      <c r="AL98" s="425"/>
      <c r="AM98" s="425"/>
      <c r="AN98" s="425"/>
      <c r="AO98" s="425"/>
      <c r="AP98" s="425"/>
      <c r="AQ98" s="425"/>
      <c r="AR98" s="425"/>
      <c r="AS98" s="425"/>
      <c r="AT98" s="425"/>
      <c r="AU98" s="425"/>
      <c r="AV98" s="425"/>
      <c r="AW98" s="425"/>
      <c r="AX98" s="425"/>
      <c r="AY98" s="425"/>
      <c r="AZ98" s="425"/>
      <c r="BA98" s="425"/>
      <c r="BB98" s="425"/>
      <c r="BC98" s="425"/>
      <c r="BD98" s="425"/>
      <c r="BE98" s="425"/>
      <c r="BF98" s="425"/>
      <c r="BG98" s="425"/>
      <c r="BH98" s="425"/>
      <c r="BI98" s="425"/>
      <c r="BJ98" s="425"/>
      <c r="BK98" s="425"/>
      <c r="BL98" s="425"/>
      <c r="BM98" s="425"/>
      <c r="BN98" s="425"/>
      <c r="BO98" s="425"/>
      <c r="BP98" s="425"/>
      <c r="BQ98" s="425"/>
      <c r="BR98" s="425"/>
      <c r="BS98" s="425"/>
      <c r="BT98" s="425"/>
      <c r="BU98" s="425"/>
      <c r="BV98" s="425"/>
      <c r="BW98" s="425"/>
    </row>
    <row r="99" spans="1:75" s="669" customFormat="1" ht="15" customHeight="1">
      <c r="A99" s="425"/>
      <c r="B99" s="425"/>
      <c r="C99" s="425"/>
      <c r="D99" s="425"/>
      <c r="E99" s="425"/>
      <c r="F99" s="425"/>
      <c r="G99" s="425"/>
      <c r="H99" s="425"/>
      <c r="I99" s="425"/>
      <c r="J99" s="425"/>
      <c r="K99" s="425"/>
      <c r="L99" s="425"/>
      <c r="M99" s="425"/>
      <c r="N99" s="425"/>
      <c r="O99" s="425"/>
      <c r="P99" s="425"/>
      <c r="Q99" s="425"/>
      <c r="R99" s="425"/>
      <c r="S99" s="425"/>
      <c r="T99" s="425"/>
      <c r="U99" s="425"/>
      <c r="V99" s="425"/>
      <c r="W99" s="425"/>
      <c r="X99" s="425"/>
      <c r="Y99" s="425"/>
      <c r="Z99" s="668"/>
      <c r="AA99" s="668"/>
      <c r="AB99" s="668"/>
      <c r="AC99" s="668"/>
      <c r="AD99" s="425"/>
      <c r="AE99" s="425"/>
      <c r="AF99" s="425"/>
      <c r="AG99" s="425"/>
      <c r="AH99" s="425"/>
      <c r="AI99" s="425"/>
      <c r="AJ99" s="425"/>
      <c r="AK99" s="425"/>
      <c r="AL99" s="425"/>
      <c r="AM99" s="425"/>
      <c r="AN99" s="425"/>
      <c r="AO99" s="425"/>
      <c r="AP99" s="425"/>
      <c r="AQ99" s="425"/>
      <c r="AR99" s="425"/>
      <c r="AS99" s="425"/>
      <c r="AT99" s="425"/>
      <c r="AU99" s="425"/>
      <c r="AV99" s="425"/>
      <c r="AW99" s="425"/>
      <c r="AX99" s="425"/>
      <c r="AY99" s="425"/>
      <c r="AZ99" s="425"/>
      <c r="BA99" s="425"/>
      <c r="BB99" s="425"/>
      <c r="BC99" s="425"/>
      <c r="BD99" s="425"/>
      <c r="BE99" s="425"/>
      <c r="BF99" s="425"/>
      <c r="BG99" s="425"/>
      <c r="BH99" s="425"/>
      <c r="BI99" s="425"/>
      <c r="BJ99" s="425"/>
      <c r="BK99" s="425"/>
      <c r="BL99" s="425"/>
      <c r="BM99" s="425"/>
      <c r="BN99" s="425"/>
      <c r="BO99" s="425"/>
      <c r="BP99" s="425"/>
      <c r="BQ99" s="425"/>
      <c r="BR99" s="425"/>
      <c r="BS99" s="425"/>
      <c r="BT99" s="425"/>
      <c r="BU99" s="425"/>
      <c r="BV99" s="425"/>
      <c r="BW99" s="425"/>
    </row>
    <row r="100" spans="1:75" s="669" customFormat="1" ht="15" customHeight="1">
      <c r="A100" s="425"/>
      <c r="B100" s="425"/>
      <c r="C100" s="425"/>
      <c r="D100" s="425"/>
      <c r="E100" s="425"/>
      <c r="F100" s="425"/>
      <c r="G100" s="425"/>
      <c r="H100" s="425"/>
      <c r="I100" s="425"/>
      <c r="J100" s="425"/>
      <c r="K100" s="425"/>
      <c r="L100" s="425"/>
      <c r="M100" s="425"/>
      <c r="N100" s="425"/>
      <c r="O100" s="425"/>
      <c r="P100" s="425"/>
      <c r="Q100" s="425"/>
      <c r="R100" s="425"/>
      <c r="S100" s="425"/>
      <c r="T100" s="425"/>
      <c r="U100" s="425"/>
      <c r="V100" s="425"/>
      <c r="W100" s="425"/>
      <c r="X100" s="425"/>
      <c r="Y100" s="425"/>
      <c r="Z100" s="668"/>
      <c r="AA100" s="668"/>
      <c r="AB100" s="668"/>
      <c r="AC100" s="668"/>
      <c r="AD100" s="425"/>
      <c r="AE100" s="425"/>
      <c r="AF100" s="425"/>
      <c r="AG100" s="425"/>
      <c r="AH100" s="425"/>
      <c r="AI100" s="425"/>
      <c r="AJ100" s="425"/>
      <c r="AK100" s="425"/>
      <c r="AL100" s="425"/>
      <c r="AM100" s="425"/>
      <c r="AN100" s="425"/>
      <c r="AO100" s="425"/>
      <c r="AP100" s="425"/>
      <c r="AQ100" s="425"/>
      <c r="AR100" s="425"/>
      <c r="AS100" s="425"/>
      <c r="AT100" s="425"/>
      <c r="AU100" s="425"/>
      <c r="AV100" s="425"/>
      <c r="AW100" s="425"/>
      <c r="AX100" s="425"/>
      <c r="AY100" s="425"/>
      <c r="AZ100" s="425"/>
      <c r="BA100" s="425"/>
      <c r="BB100" s="425"/>
      <c r="BC100" s="425"/>
      <c r="BD100" s="425"/>
      <c r="BE100" s="425"/>
      <c r="BF100" s="425"/>
      <c r="BG100" s="425"/>
      <c r="BH100" s="425"/>
      <c r="BI100" s="425"/>
      <c r="BJ100" s="425"/>
      <c r="BK100" s="425"/>
      <c r="BL100" s="425"/>
      <c r="BM100" s="425"/>
      <c r="BN100" s="425"/>
      <c r="BO100" s="425"/>
      <c r="BP100" s="425"/>
      <c r="BQ100" s="425"/>
      <c r="BR100" s="425"/>
      <c r="BS100" s="425"/>
      <c r="BT100" s="425"/>
      <c r="BU100" s="425"/>
      <c r="BV100" s="425"/>
      <c r="BW100" s="425"/>
    </row>
    <row r="101" spans="1:75" s="669" customFormat="1" ht="15" customHeight="1">
      <c r="A101" s="425"/>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668"/>
      <c r="AA101" s="668"/>
      <c r="AB101" s="668"/>
      <c r="AC101" s="668"/>
      <c r="AD101" s="425"/>
      <c r="AE101" s="425"/>
      <c r="AF101" s="425"/>
      <c r="AG101" s="425"/>
      <c r="AH101" s="425"/>
      <c r="AI101" s="425"/>
      <c r="AJ101" s="425"/>
      <c r="AK101" s="425"/>
      <c r="AL101" s="425"/>
      <c r="AM101" s="425"/>
      <c r="AN101" s="425"/>
      <c r="AO101" s="425"/>
      <c r="AP101" s="425"/>
      <c r="AQ101" s="425"/>
      <c r="AR101" s="425"/>
      <c r="AS101" s="425"/>
      <c r="AT101" s="425"/>
      <c r="AU101" s="425"/>
      <c r="AV101" s="425"/>
      <c r="AW101" s="425"/>
      <c r="AX101" s="425"/>
      <c r="AY101" s="425"/>
      <c r="AZ101" s="425"/>
      <c r="BA101" s="425"/>
      <c r="BB101" s="425"/>
      <c r="BC101" s="425"/>
      <c r="BD101" s="425"/>
      <c r="BE101" s="425"/>
      <c r="BF101" s="425"/>
      <c r="BG101" s="425"/>
      <c r="BH101" s="425"/>
      <c r="BI101" s="425"/>
      <c r="BJ101" s="425"/>
      <c r="BK101" s="425"/>
      <c r="BL101" s="425"/>
      <c r="BM101" s="425"/>
      <c r="BN101" s="425"/>
      <c r="BO101" s="425"/>
      <c r="BP101" s="425"/>
      <c r="BQ101" s="425"/>
      <c r="BR101" s="425"/>
      <c r="BS101" s="425"/>
      <c r="BT101" s="425"/>
      <c r="BU101" s="425"/>
      <c r="BV101" s="425"/>
      <c r="BW101" s="425"/>
    </row>
    <row r="102" spans="1:75" s="669" customFormat="1" ht="15" customHeight="1">
      <c r="A102" s="425"/>
      <c r="B102" s="425"/>
      <c r="C102" s="425"/>
      <c r="D102" s="425"/>
      <c r="E102" s="425"/>
      <c r="F102" s="425"/>
      <c r="G102" s="425"/>
      <c r="H102" s="425"/>
      <c r="I102" s="425"/>
      <c r="J102" s="425"/>
      <c r="K102" s="425"/>
      <c r="L102" s="425"/>
      <c r="M102" s="425"/>
      <c r="N102" s="425"/>
      <c r="O102" s="425"/>
      <c r="P102" s="425"/>
      <c r="Q102" s="425"/>
      <c r="R102" s="425"/>
      <c r="S102" s="425"/>
      <c r="T102" s="425"/>
      <c r="U102" s="425"/>
      <c r="V102" s="425"/>
      <c r="W102" s="425"/>
      <c r="X102" s="425"/>
      <c r="Y102" s="425"/>
      <c r="Z102" s="668"/>
      <c r="AA102" s="668"/>
      <c r="AB102" s="668"/>
      <c r="AC102" s="668"/>
      <c r="AD102" s="425"/>
      <c r="AE102" s="425"/>
      <c r="AF102" s="425"/>
      <c r="AG102" s="425"/>
      <c r="AH102" s="425"/>
      <c r="AI102" s="425"/>
      <c r="AJ102" s="425"/>
      <c r="AK102" s="425"/>
      <c r="AL102" s="425"/>
      <c r="AM102" s="425"/>
      <c r="AN102" s="425"/>
      <c r="AO102" s="425"/>
      <c r="AP102" s="425"/>
      <c r="AQ102" s="425"/>
      <c r="AR102" s="425"/>
      <c r="AS102" s="425"/>
      <c r="AT102" s="425"/>
      <c r="AU102" s="425"/>
      <c r="AV102" s="425"/>
      <c r="AW102" s="425"/>
      <c r="AX102" s="425"/>
      <c r="AY102" s="425"/>
      <c r="AZ102" s="425"/>
      <c r="BA102" s="425"/>
      <c r="BB102" s="425"/>
      <c r="BC102" s="425"/>
      <c r="BD102" s="425"/>
      <c r="BE102" s="425"/>
      <c r="BF102" s="425"/>
      <c r="BG102" s="425"/>
      <c r="BH102" s="425"/>
      <c r="BI102" s="425"/>
      <c r="BJ102" s="425"/>
      <c r="BK102" s="425"/>
      <c r="BL102" s="425"/>
      <c r="BM102" s="425"/>
      <c r="BN102" s="425"/>
      <c r="BO102" s="425"/>
      <c r="BP102" s="425"/>
      <c r="BQ102" s="425"/>
      <c r="BR102" s="425"/>
      <c r="BS102" s="425"/>
      <c r="BT102" s="425"/>
      <c r="BU102" s="425"/>
      <c r="BV102" s="425"/>
      <c r="BW102" s="425"/>
    </row>
    <row r="103" spans="1:75" s="669" customFormat="1" ht="15" customHeight="1">
      <c r="A103" s="425"/>
      <c r="B103" s="425"/>
      <c r="C103" s="425"/>
      <c r="D103" s="425"/>
      <c r="E103" s="425"/>
      <c r="F103" s="425"/>
      <c r="G103" s="425"/>
      <c r="H103" s="425"/>
      <c r="I103" s="425"/>
      <c r="J103" s="425"/>
      <c r="K103" s="425"/>
      <c r="L103" s="425"/>
      <c r="M103" s="425"/>
      <c r="N103" s="425"/>
      <c r="O103" s="425"/>
      <c r="P103" s="425"/>
      <c r="Q103" s="425"/>
      <c r="R103" s="425"/>
      <c r="S103" s="425"/>
      <c r="T103" s="425"/>
      <c r="U103" s="425"/>
      <c r="V103" s="425"/>
      <c r="W103" s="425"/>
      <c r="X103" s="425"/>
      <c r="Y103" s="425"/>
      <c r="Z103" s="668"/>
      <c r="AA103" s="668"/>
      <c r="AB103" s="668"/>
      <c r="AC103" s="668"/>
      <c r="AD103" s="425"/>
      <c r="AE103" s="425"/>
      <c r="AF103" s="425"/>
      <c r="AG103" s="425"/>
      <c r="AH103" s="425"/>
      <c r="AI103" s="425"/>
      <c r="AJ103" s="425"/>
      <c r="AK103" s="425"/>
      <c r="AL103" s="425"/>
      <c r="AM103" s="425"/>
      <c r="AN103" s="425"/>
      <c r="AO103" s="425"/>
      <c r="AP103" s="425"/>
      <c r="AQ103" s="425"/>
      <c r="AR103" s="425"/>
      <c r="AS103" s="425"/>
      <c r="AT103" s="425"/>
      <c r="AU103" s="425"/>
      <c r="AV103" s="425"/>
      <c r="AW103" s="425"/>
      <c r="AX103" s="425"/>
      <c r="AY103" s="425"/>
      <c r="AZ103" s="425"/>
      <c r="BA103" s="425"/>
      <c r="BB103" s="425"/>
      <c r="BC103" s="425"/>
      <c r="BD103" s="425"/>
      <c r="BE103" s="425"/>
      <c r="BF103" s="425"/>
      <c r="BG103" s="425"/>
      <c r="BH103" s="425"/>
      <c r="BI103" s="425"/>
      <c r="BJ103" s="425"/>
      <c r="BK103" s="425"/>
      <c r="BL103" s="425"/>
      <c r="BM103" s="425"/>
      <c r="BN103" s="425"/>
      <c r="BO103" s="425"/>
      <c r="BP103" s="425"/>
      <c r="BQ103" s="425"/>
      <c r="BR103" s="425"/>
      <c r="BS103" s="425"/>
      <c r="BT103" s="425"/>
      <c r="BU103" s="425"/>
      <c r="BV103" s="425"/>
      <c r="BW103" s="425"/>
    </row>
    <row r="104" spans="1:75" s="669" customFormat="1" ht="15" customHeight="1">
      <c r="A104" s="425"/>
      <c r="B104" s="425"/>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668"/>
      <c r="AA104" s="668"/>
      <c r="AB104" s="668"/>
      <c r="AC104" s="668"/>
      <c r="AD104" s="425"/>
      <c r="AE104" s="425"/>
      <c r="AF104" s="425"/>
      <c r="AG104" s="425"/>
      <c r="AH104" s="425"/>
      <c r="AI104" s="425"/>
      <c r="AJ104" s="425"/>
      <c r="AK104" s="425"/>
      <c r="AL104" s="425"/>
      <c r="AM104" s="425"/>
      <c r="AN104" s="425"/>
      <c r="AO104" s="425"/>
      <c r="AP104" s="425"/>
      <c r="AQ104" s="425"/>
      <c r="AR104" s="425"/>
      <c r="AS104" s="425"/>
      <c r="AT104" s="425"/>
      <c r="AU104" s="425"/>
      <c r="AV104" s="425"/>
      <c r="AW104" s="425"/>
      <c r="AX104" s="425"/>
      <c r="AY104" s="425"/>
      <c r="AZ104" s="425"/>
      <c r="BA104" s="425"/>
      <c r="BB104" s="425"/>
      <c r="BC104" s="425"/>
      <c r="BD104" s="425"/>
      <c r="BE104" s="425"/>
      <c r="BF104" s="425"/>
      <c r="BG104" s="425"/>
      <c r="BH104" s="425"/>
      <c r="BI104" s="425"/>
      <c r="BJ104" s="425"/>
      <c r="BK104" s="425"/>
      <c r="BL104" s="425"/>
      <c r="BM104" s="425"/>
      <c r="BN104" s="425"/>
      <c r="BO104" s="425"/>
      <c r="BP104" s="425"/>
      <c r="BQ104" s="425"/>
      <c r="BR104" s="425"/>
      <c r="BS104" s="425"/>
      <c r="BT104" s="425"/>
      <c r="BU104" s="425"/>
      <c r="BV104" s="425"/>
      <c r="BW104" s="425"/>
    </row>
    <row r="105" spans="1:75" s="669" customFormat="1" ht="15" customHeight="1">
      <c r="A105" s="425"/>
      <c r="B105" s="425"/>
      <c r="C105" s="425"/>
      <c r="D105" s="425"/>
      <c r="E105" s="425"/>
      <c r="F105" s="425"/>
      <c r="G105" s="425"/>
      <c r="H105" s="425"/>
      <c r="I105" s="425"/>
      <c r="J105" s="425"/>
      <c r="K105" s="425"/>
      <c r="L105" s="425"/>
      <c r="M105" s="425"/>
      <c r="N105" s="425"/>
      <c r="O105" s="425"/>
      <c r="P105" s="425"/>
      <c r="Q105" s="425"/>
      <c r="R105" s="425"/>
      <c r="S105" s="425"/>
      <c r="T105" s="425"/>
      <c r="U105" s="425"/>
      <c r="V105" s="425"/>
      <c r="W105" s="425"/>
      <c r="X105" s="425"/>
      <c r="Y105" s="425"/>
      <c r="Z105" s="668"/>
      <c r="AA105" s="668"/>
      <c r="AB105" s="668"/>
      <c r="AC105" s="668"/>
      <c r="AD105" s="425"/>
      <c r="AE105" s="425"/>
      <c r="AF105" s="425"/>
      <c r="AG105" s="425"/>
      <c r="AH105" s="425"/>
      <c r="AI105" s="425"/>
      <c r="AJ105" s="425"/>
      <c r="AK105" s="425"/>
      <c r="AL105" s="425"/>
      <c r="AM105" s="425"/>
      <c r="AN105" s="425"/>
      <c r="AO105" s="425"/>
      <c r="AP105" s="425"/>
      <c r="AQ105" s="425"/>
      <c r="AR105" s="425"/>
      <c r="AS105" s="425"/>
      <c r="AT105" s="425"/>
      <c r="AU105" s="425"/>
      <c r="AV105" s="425"/>
      <c r="AW105" s="425"/>
      <c r="AX105" s="425"/>
      <c r="AY105" s="425"/>
      <c r="AZ105" s="425"/>
      <c r="BA105" s="425"/>
      <c r="BB105" s="425"/>
      <c r="BC105" s="425"/>
      <c r="BD105" s="425"/>
      <c r="BE105" s="425"/>
      <c r="BF105" s="425"/>
      <c r="BG105" s="425"/>
      <c r="BH105" s="425"/>
      <c r="BI105" s="425"/>
      <c r="BJ105" s="425"/>
      <c r="BK105" s="425"/>
      <c r="BL105" s="425"/>
      <c r="BM105" s="425"/>
      <c r="BN105" s="425"/>
      <c r="BO105" s="425"/>
      <c r="BP105" s="425"/>
      <c r="BQ105" s="425"/>
      <c r="BR105" s="425"/>
      <c r="BS105" s="425"/>
      <c r="BT105" s="425"/>
      <c r="BU105" s="425"/>
      <c r="BV105" s="425"/>
      <c r="BW105" s="425"/>
    </row>
    <row r="106" spans="1:75" s="669" customFormat="1" ht="15" customHeight="1">
      <c r="A106" s="425"/>
      <c r="B106" s="425"/>
      <c r="C106" s="425"/>
      <c r="D106" s="425"/>
      <c r="E106" s="425"/>
      <c r="F106" s="425"/>
      <c r="G106" s="425"/>
      <c r="H106" s="425"/>
      <c r="I106" s="425"/>
      <c r="J106" s="425"/>
      <c r="K106" s="425"/>
      <c r="L106" s="425"/>
      <c r="M106" s="425"/>
      <c r="N106" s="425"/>
      <c r="O106" s="425"/>
      <c r="P106" s="425"/>
      <c r="Q106" s="425"/>
      <c r="R106" s="425"/>
      <c r="S106" s="425"/>
      <c r="T106" s="425"/>
      <c r="U106" s="425"/>
      <c r="V106" s="425"/>
      <c r="W106" s="425"/>
      <c r="X106" s="425"/>
      <c r="Y106" s="425"/>
      <c r="Z106" s="668"/>
      <c r="AA106" s="668"/>
      <c r="AB106" s="668"/>
      <c r="AC106" s="668"/>
      <c r="AD106" s="425"/>
      <c r="AE106" s="425"/>
      <c r="AF106" s="425"/>
      <c r="AG106" s="425"/>
      <c r="AH106" s="425"/>
      <c r="AI106" s="425"/>
      <c r="AJ106" s="425"/>
      <c r="AK106" s="425"/>
      <c r="AL106" s="425"/>
      <c r="AM106" s="425"/>
      <c r="AN106" s="425"/>
      <c r="AO106" s="425"/>
      <c r="AP106" s="425"/>
      <c r="AQ106" s="425"/>
      <c r="AR106" s="425"/>
      <c r="AS106" s="425"/>
      <c r="AT106" s="425"/>
      <c r="AU106" s="425"/>
      <c r="AV106" s="425"/>
      <c r="AW106" s="425"/>
      <c r="AX106" s="425"/>
      <c r="AY106" s="425"/>
      <c r="AZ106" s="425"/>
      <c r="BA106" s="425"/>
      <c r="BB106" s="425"/>
      <c r="BC106" s="425"/>
      <c r="BD106" s="425"/>
      <c r="BE106" s="425"/>
      <c r="BF106" s="425"/>
      <c r="BG106" s="425"/>
      <c r="BH106" s="425"/>
      <c r="BI106" s="425"/>
      <c r="BJ106" s="425"/>
      <c r="BK106" s="425"/>
      <c r="BL106" s="425"/>
      <c r="BM106" s="425"/>
      <c r="BN106" s="425"/>
      <c r="BO106" s="425"/>
      <c r="BP106" s="425"/>
      <c r="BQ106" s="425"/>
      <c r="BR106" s="425"/>
      <c r="BS106" s="425"/>
      <c r="BT106" s="425"/>
      <c r="BU106" s="425"/>
      <c r="BV106" s="425"/>
      <c r="BW106" s="425"/>
    </row>
    <row r="107" spans="1:75" s="669" customFormat="1" ht="15" customHeight="1">
      <c r="A107" s="425"/>
      <c r="B107" s="425"/>
      <c r="C107" s="425"/>
      <c r="D107" s="425"/>
      <c r="E107" s="425"/>
      <c r="F107" s="425"/>
      <c r="G107" s="425"/>
      <c r="H107" s="425"/>
      <c r="I107" s="425"/>
      <c r="J107" s="425"/>
      <c r="K107" s="425"/>
      <c r="L107" s="425"/>
      <c r="M107" s="425"/>
      <c r="N107" s="425"/>
      <c r="O107" s="425"/>
      <c r="P107" s="425"/>
      <c r="Q107" s="425"/>
      <c r="R107" s="425"/>
      <c r="S107" s="425"/>
      <c r="T107" s="425"/>
      <c r="U107" s="425"/>
      <c r="V107" s="425"/>
      <c r="W107" s="425"/>
      <c r="X107" s="425"/>
      <c r="Y107" s="425"/>
      <c r="Z107" s="668"/>
      <c r="AA107" s="668"/>
      <c r="AB107" s="668"/>
      <c r="AC107" s="668"/>
      <c r="AD107" s="425"/>
      <c r="AE107" s="425"/>
      <c r="AF107" s="425"/>
      <c r="AG107" s="425"/>
      <c r="AH107" s="425"/>
      <c r="AI107" s="425"/>
      <c r="AJ107" s="425"/>
      <c r="AK107" s="425"/>
      <c r="AL107" s="425"/>
      <c r="AM107" s="425"/>
      <c r="AN107" s="425"/>
      <c r="AO107" s="425"/>
      <c r="AP107" s="425"/>
      <c r="AQ107" s="425"/>
      <c r="AR107" s="425"/>
      <c r="AS107" s="425"/>
      <c r="AT107" s="425"/>
      <c r="AU107" s="425"/>
      <c r="AV107" s="425"/>
      <c r="AW107" s="425"/>
      <c r="AX107" s="425"/>
      <c r="AY107" s="425"/>
      <c r="AZ107" s="425"/>
      <c r="BA107" s="425"/>
      <c r="BB107" s="425"/>
      <c r="BC107" s="425"/>
      <c r="BD107" s="425"/>
      <c r="BE107" s="425"/>
      <c r="BF107" s="425"/>
      <c r="BG107" s="425"/>
      <c r="BH107" s="425"/>
      <c r="BI107" s="425"/>
      <c r="BJ107" s="425"/>
      <c r="BK107" s="425"/>
      <c r="BL107" s="425"/>
      <c r="BM107" s="425"/>
      <c r="BN107" s="425"/>
      <c r="BO107" s="425"/>
      <c r="BP107" s="425"/>
      <c r="BQ107" s="425"/>
      <c r="BR107" s="425"/>
      <c r="BS107" s="425"/>
      <c r="BT107" s="425"/>
      <c r="BU107" s="425"/>
      <c r="BV107" s="425"/>
      <c r="BW107" s="425"/>
    </row>
    <row r="108" spans="1:75" s="669" customFormat="1" ht="15" customHeight="1">
      <c r="A108" s="425"/>
      <c r="B108" s="425"/>
      <c r="C108" s="425"/>
      <c r="D108" s="425"/>
      <c r="E108" s="425"/>
      <c r="F108" s="425"/>
      <c r="G108" s="425"/>
      <c r="H108" s="425"/>
      <c r="I108" s="425"/>
      <c r="J108" s="425"/>
      <c r="K108" s="425"/>
      <c r="L108" s="425"/>
      <c r="M108" s="425"/>
      <c r="N108" s="425"/>
      <c r="O108" s="425"/>
      <c r="P108" s="425"/>
      <c r="Q108" s="425"/>
      <c r="R108" s="425"/>
      <c r="S108" s="425"/>
      <c r="T108" s="425"/>
      <c r="U108" s="425"/>
      <c r="V108" s="425"/>
      <c r="W108" s="425"/>
      <c r="X108" s="425"/>
      <c r="Y108" s="425"/>
      <c r="Z108" s="668"/>
      <c r="AA108" s="668"/>
      <c r="AB108" s="668"/>
      <c r="AC108" s="668"/>
      <c r="AD108" s="425"/>
      <c r="AE108" s="425"/>
      <c r="AF108" s="425"/>
      <c r="AG108" s="425"/>
      <c r="AH108" s="425"/>
      <c r="AI108" s="425"/>
      <c r="AJ108" s="425"/>
      <c r="AK108" s="425"/>
      <c r="AL108" s="425"/>
      <c r="AM108" s="425"/>
      <c r="AN108" s="425"/>
      <c r="AO108" s="425"/>
      <c r="AP108" s="425"/>
      <c r="AQ108" s="425"/>
      <c r="AR108" s="425"/>
      <c r="AS108" s="425"/>
      <c r="AT108" s="425"/>
      <c r="AU108" s="425"/>
      <c r="AV108" s="425"/>
      <c r="AW108" s="425"/>
      <c r="AX108" s="425"/>
      <c r="AY108" s="425"/>
      <c r="AZ108" s="425"/>
      <c r="BA108" s="425"/>
      <c r="BB108" s="425"/>
      <c r="BC108" s="425"/>
      <c r="BD108" s="425"/>
      <c r="BE108" s="425"/>
      <c r="BF108" s="425"/>
      <c r="BG108" s="425"/>
      <c r="BH108" s="425"/>
      <c r="BI108" s="425"/>
      <c r="BJ108" s="425"/>
      <c r="BK108" s="425"/>
      <c r="BL108" s="425"/>
      <c r="BM108" s="425"/>
      <c r="BN108" s="425"/>
      <c r="BO108" s="425"/>
      <c r="BP108" s="425"/>
      <c r="BQ108" s="425"/>
      <c r="BR108" s="425"/>
      <c r="BS108" s="425"/>
      <c r="BT108" s="425"/>
      <c r="BU108" s="425"/>
      <c r="BV108" s="425"/>
      <c r="BW108" s="425"/>
    </row>
    <row r="109" spans="1:75" s="669" customFormat="1" ht="15" customHeight="1">
      <c r="A109" s="425"/>
      <c r="B109" s="425"/>
      <c r="C109" s="425"/>
      <c r="D109" s="425"/>
      <c r="E109" s="425"/>
      <c r="F109" s="425"/>
      <c r="G109" s="425"/>
      <c r="H109" s="425"/>
      <c r="I109" s="425"/>
      <c r="J109" s="425"/>
      <c r="K109" s="425"/>
      <c r="L109" s="425"/>
      <c r="M109" s="425"/>
      <c r="N109" s="425"/>
      <c r="O109" s="425"/>
      <c r="P109" s="425"/>
      <c r="Q109" s="425"/>
      <c r="R109" s="425"/>
      <c r="S109" s="425"/>
      <c r="T109" s="425"/>
      <c r="U109" s="425"/>
      <c r="V109" s="425"/>
      <c r="W109" s="425"/>
      <c r="X109" s="425"/>
      <c r="Y109" s="425"/>
      <c r="Z109" s="668"/>
      <c r="AA109" s="668"/>
      <c r="AB109" s="668"/>
      <c r="AC109" s="668"/>
      <c r="AD109" s="425"/>
      <c r="AE109" s="425"/>
      <c r="AF109" s="425"/>
      <c r="AG109" s="425"/>
      <c r="AH109" s="425"/>
      <c r="AI109" s="425"/>
      <c r="AJ109" s="425"/>
      <c r="AK109" s="425"/>
      <c r="AL109" s="425"/>
      <c r="AM109" s="425"/>
      <c r="AN109" s="425"/>
      <c r="AO109" s="425"/>
      <c r="AP109" s="425"/>
      <c r="AQ109" s="425"/>
      <c r="AR109" s="425"/>
      <c r="AS109" s="425"/>
      <c r="AT109" s="425"/>
      <c r="AU109" s="425"/>
      <c r="AV109" s="425"/>
      <c r="AW109" s="425"/>
      <c r="AX109" s="425"/>
      <c r="AY109" s="425"/>
      <c r="AZ109" s="425"/>
      <c r="BA109" s="425"/>
      <c r="BB109" s="425"/>
      <c r="BC109" s="425"/>
      <c r="BD109" s="425"/>
      <c r="BE109" s="425"/>
      <c r="BF109" s="425"/>
      <c r="BG109" s="425"/>
      <c r="BH109" s="425"/>
      <c r="BI109" s="425"/>
      <c r="BJ109" s="425"/>
      <c r="BK109" s="425"/>
      <c r="BL109" s="425"/>
      <c r="BM109" s="425"/>
      <c r="BN109" s="425"/>
      <c r="BO109" s="425"/>
      <c r="BP109" s="425"/>
      <c r="BQ109" s="425"/>
      <c r="BR109" s="425"/>
      <c r="BS109" s="425"/>
      <c r="BT109" s="425"/>
      <c r="BU109" s="425"/>
      <c r="BV109" s="425"/>
      <c r="BW109" s="425"/>
    </row>
    <row r="110" spans="1:75" s="669" customFormat="1" ht="15" customHeight="1">
      <c r="A110" s="425"/>
      <c r="B110" s="425"/>
      <c r="C110" s="425"/>
      <c r="D110" s="425"/>
      <c r="E110" s="425"/>
      <c r="F110" s="425"/>
      <c r="G110" s="425"/>
      <c r="H110" s="425"/>
      <c r="I110" s="425"/>
      <c r="J110" s="425"/>
      <c r="K110" s="425"/>
      <c r="L110" s="425"/>
      <c r="M110" s="425"/>
      <c r="N110" s="425"/>
      <c r="O110" s="425"/>
      <c r="P110" s="425"/>
      <c r="Q110" s="425"/>
      <c r="R110" s="425"/>
      <c r="S110" s="425"/>
      <c r="T110" s="425"/>
      <c r="U110" s="425"/>
      <c r="V110" s="425"/>
      <c r="W110" s="425"/>
      <c r="X110" s="425"/>
      <c r="Y110" s="425"/>
      <c r="Z110" s="668"/>
      <c r="AA110" s="668"/>
      <c r="AB110" s="668"/>
      <c r="AC110" s="668"/>
      <c r="AD110" s="425"/>
      <c r="AE110" s="425"/>
      <c r="AF110" s="425"/>
      <c r="AG110" s="425"/>
      <c r="AH110" s="425"/>
      <c r="AI110" s="425"/>
      <c r="AJ110" s="425"/>
      <c r="AK110" s="425"/>
      <c r="AL110" s="425"/>
      <c r="AM110" s="425"/>
      <c r="AN110" s="425"/>
      <c r="AO110" s="425"/>
      <c r="AP110" s="425"/>
      <c r="AQ110" s="425"/>
      <c r="AR110" s="425"/>
      <c r="AS110" s="425"/>
      <c r="AT110" s="425"/>
      <c r="AU110" s="425"/>
      <c r="AV110" s="425"/>
      <c r="AW110" s="425"/>
      <c r="AX110" s="425"/>
      <c r="AY110" s="425"/>
      <c r="AZ110" s="425"/>
      <c r="BA110" s="425"/>
      <c r="BB110" s="425"/>
      <c r="BC110" s="425"/>
      <c r="BD110" s="425"/>
      <c r="BE110" s="425"/>
      <c r="BF110" s="425"/>
      <c r="BG110" s="425"/>
      <c r="BH110" s="425"/>
      <c r="BI110" s="425"/>
      <c r="BJ110" s="425"/>
      <c r="BK110" s="425"/>
      <c r="BL110" s="425"/>
      <c r="BM110" s="425"/>
      <c r="BN110" s="425"/>
      <c r="BO110" s="425"/>
      <c r="BP110" s="425"/>
      <c r="BQ110" s="425"/>
      <c r="BR110" s="425"/>
      <c r="BS110" s="425"/>
      <c r="BT110" s="425"/>
      <c r="BU110" s="425"/>
      <c r="BV110" s="425"/>
      <c r="BW110" s="425"/>
    </row>
    <row r="111" spans="1:75" s="669" customFormat="1" ht="15" customHeight="1">
      <c r="A111" s="425"/>
      <c r="B111" s="425"/>
      <c r="C111" s="425"/>
      <c r="D111" s="425"/>
      <c r="E111" s="425"/>
      <c r="F111" s="425"/>
      <c r="G111" s="425"/>
      <c r="H111" s="425"/>
      <c r="I111" s="425"/>
      <c r="J111" s="425"/>
      <c r="K111" s="425"/>
      <c r="L111" s="425"/>
      <c r="M111" s="425"/>
      <c r="N111" s="425"/>
      <c r="O111" s="425"/>
      <c r="P111" s="425"/>
      <c r="Q111" s="425"/>
      <c r="R111" s="425"/>
      <c r="S111" s="425"/>
      <c r="T111" s="425"/>
      <c r="U111" s="425"/>
      <c r="V111" s="425"/>
      <c r="W111" s="425"/>
      <c r="X111" s="425"/>
      <c r="Y111" s="425"/>
      <c r="Z111" s="668"/>
      <c r="AA111" s="668"/>
      <c r="AB111" s="668"/>
      <c r="AC111" s="668"/>
      <c r="AD111" s="425"/>
      <c r="AE111" s="425"/>
      <c r="AF111" s="425"/>
      <c r="AG111" s="425"/>
      <c r="AH111" s="425"/>
      <c r="AI111" s="425"/>
      <c r="AJ111" s="425"/>
      <c r="AK111" s="425"/>
      <c r="AL111" s="425"/>
      <c r="AM111" s="425"/>
      <c r="AN111" s="425"/>
      <c r="AO111" s="425"/>
      <c r="AP111" s="425"/>
      <c r="AQ111" s="425"/>
      <c r="AR111" s="425"/>
      <c r="AS111" s="425"/>
      <c r="AT111" s="425"/>
      <c r="AU111" s="425"/>
      <c r="AV111" s="425"/>
      <c r="AW111" s="425"/>
      <c r="AX111" s="425"/>
      <c r="AY111" s="425"/>
      <c r="AZ111" s="425"/>
      <c r="BA111" s="425"/>
      <c r="BB111" s="425"/>
      <c r="BC111" s="425"/>
      <c r="BD111" s="425"/>
      <c r="BE111" s="425"/>
      <c r="BF111" s="425"/>
      <c r="BG111" s="425"/>
      <c r="BH111" s="425"/>
      <c r="BI111" s="425"/>
      <c r="BJ111" s="425"/>
      <c r="BK111" s="425"/>
      <c r="BL111" s="425"/>
      <c r="BM111" s="425"/>
      <c r="BN111" s="425"/>
      <c r="BO111" s="425"/>
      <c r="BP111" s="425"/>
      <c r="BQ111" s="425"/>
      <c r="BR111" s="425"/>
      <c r="BS111" s="425"/>
      <c r="BT111" s="425"/>
      <c r="BU111" s="425"/>
      <c r="BV111" s="425"/>
      <c r="BW111" s="425"/>
    </row>
    <row r="112" spans="1:75" s="669" customFormat="1" ht="15" customHeight="1">
      <c r="A112" s="425"/>
      <c r="B112" s="425"/>
      <c r="C112" s="425"/>
      <c r="D112" s="425"/>
      <c r="E112" s="425"/>
      <c r="F112" s="425"/>
      <c r="G112" s="425"/>
      <c r="H112" s="425"/>
      <c r="I112" s="425"/>
      <c r="J112" s="425"/>
      <c r="K112" s="425"/>
      <c r="L112" s="425"/>
      <c r="M112" s="425"/>
      <c r="N112" s="425"/>
      <c r="O112" s="425"/>
      <c r="P112" s="425"/>
      <c r="Q112" s="425"/>
      <c r="R112" s="425"/>
      <c r="S112" s="425"/>
      <c r="T112" s="425"/>
      <c r="U112" s="425"/>
      <c r="V112" s="425"/>
      <c r="W112" s="425"/>
      <c r="X112" s="425"/>
      <c r="Y112" s="425"/>
      <c r="Z112" s="668"/>
      <c r="AA112" s="668"/>
      <c r="AB112" s="668"/>
      <c r="AC112" s="668"/>
      <c r="AD112" s="42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5"/>
      <c r="AZ112" s="425"/>
      <c r="BA112" s="425"/>
      <c r="BB112" s="425"/>
      <c r="BC112" s="425"/>
      <c r="BD112" s="425"/>
      <c r="BE112" s="425"/>
      <c r="BF112" s="425"/>
      <c r="BG112" s="425"/>
      <c r="BH112" s="425"/>
      <c r="BI112" s="425"/>
      <c r="BJ112" s="425"/>
      <c r="BK112" s="425"/>
      <c r="BL112" s="425"/>
      <c r="BM112" s="425"/>
      <c r="BN112" s="425"/>
      <c r="BO112" s="425"/>
      <c r="BP112" s="425"/>
      <c r="BQ112" s="425"/>
      <c r="BR112" s="425"/>
      <c r="BS112" s="425"/>
      <c r="BT112" s="425"/>
      <c r="BU112" s="425"/>
      <c r="BV112" s="425"/>
      <c r="BW112" s="425"/>
    </row>
    <row r="113" spans="1:75" s="669" customFormat="1" ht="15" customHeight="1">
      <c r="A113" s="425"/>
      <c r="B113" s="425"/>
      <c r="C113" s="425"/>
      <c r="D113" s="425"/>
      <c r="E113" s="425"/>
      <c r="F113" s="425"/>
      <c r="G113" s="425"/>
      <c r="H113" s="425"/>
      <c r="I113" s="425"/>
      <c r="J113" s="425"/>
      <c r="K113" s="425"/>
      <c r="L113" s="425"/>
      <c r="M113" s="425"/>
      <c r="N113" s="425"/>
      <c r="O113" s="425"/>
      <c r="P113" s="425"/>
      <c r="Q113" s="425"/>
      <c r="R113" s="425"/>
      <c r="S113" s="425"/>
      <c r="T113" s="425"/>
      <c r="U113" s="425"/>
      <c r="V113" s="425"/>
      <c r="W113" s="425"/>
      <c r="X113" s="425"/>
      <c r="Y113" s="425"/>
      <c r="Z113" s="668"/>
      <c r="AA113" s="668"/>
      <c r="AB113" s="668"/>
      <c r="AC113" s="668"/>
      <c r="AD113" s="425"/>
      <c r="AE113" s="425"/>
      <c r="AF113" s="425"/>
      <c r="AG113" s="425"/>
      <c r="AH113" s="425"/>
      <c r="AI113" s="425"/>
      <c r="AJ113" s="425"/>
      <c r="AK113" s="425"/>
      <c r="AL113" s="425"/>
      <c r="AM113" s="425"/>
      <c r="AN113" s="425"/>
      <c r="AO113" s="425"/>
      <c r="AP113" s="425"/>
      <c r="AQ113" s="425"/>
      <c r="AR113" s="425"/>
      <c r="AS113" s="425"/>
      <c r="AT113" s="425"/>
      <c r="AU113" s="425"/>
      <c r="AV113" s="425"/>
      <c r="AW113" s="425"/>
      <c r="AX113" s="425"/>
      <c r="AY113" s="425"/>
      <c r="AZ113" s="425"/>
      <c r="BA113" s="425"/>
      <c r="BB113" s="425"/>
      <c r="BC113" s="425"/>
      <c r="BD113" s="425"/>
      <c r="BE113" s="425"/>
      <c r="BF113" s="425"/>
      <c r="BG113" s="425"/>
      <c r="BH113" s="425"/>
      <c r="BI113" s="425"/>
      <c r="BJ113" s="425"/>
      <c r="BK113" s="425"/>
      <c r="BL113" s="425"/>
      <c r="BM113" s="425"/>
      <c r="BN113" s="425"/>
      <c r="BO113" s="425"/>
      <c r="BP113" s="425"/>
      <c r="BQ113" s="425"/>
      <c r="BR113" s="425"/>
      <c r="BS113" s="425"/>
      <c r="BT113" s="425"/>
      <c r="BU113" s="425"/>
      <c r="BV113" s="425"/>
      <c r="BW113" s="425"/>
    </row>
  </sheetData>
  <hyperlinks>
    <hyperlink ref="BW6" location="Index!A1" display="Index" xr:uid="{5D89DBDC-ABC3-419D-AE25-12DC55EC015F}"/>
  </hyperlinks>
  <printOptions horizontalCentered="1"/>
  <pageMargins left="0" right="0" top="0.39370078740157483" bottom="0.39370078740157483" header="0" footer="0"/>
  <pageSetup paperSize="9" scale="28" orientation="landscape" horizontalDpi="1200" verticalDpi="1200" r:id="rId1"/>
  <headerFooter alignWithMargins="0">
    <oddHeader>&amp;R&amp;P/&amp;N</oddHeader>
  </headerFooter>
  <colBreaks count="5" manualBreakCount="5">
    <brk id="9" max="1048575" man="1"/>
    <brk id="17" max="20" man="1"/>
    <brk id="25" max="20" man="1"/>
    <brk id="33" max="20" man="1"/>
    <brk id="41" max="20"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176E-169F-49DC-9333-B4A9F12F7292}">
  <sheetPr>
    <tabColor rgb="FFFF0000"/>
  </sheetPr>
  <dimension ref="A1:IH114"/>
  <sheetViews>
    <sheetView showGridLines="0" zoomScaleNormal="100" workbookViewId="0">
      <pane xSplit="1" ySplit="7" topLeftCell="BU9" activePane="bottomRight" state="frozen"/>
      <selection activeCell="C6" sqref="C6"/>
      <selection pane="topRight" activeCell="C6" sqref="C6"/>
      <selection pane="bottomLeft" activeCell="C6" sqref="C6"/>
      <selection pane="bottomRight" activeCell="C6" sqref="C6"/>
    </sheetView>
  </sheetViews>
  <sheetFormatPr defaultColWidth="9.33203125" defaultRowHeight="15" customHeight="1"/>
  <cols>
    <col min="1" max="1" width="47.77734375" style="113" customWidth="1"/>
    <col min="2" max="25" width="9.33203125" style="113" customWidth="1"/>
    <col min="26" max="29" width="9.33203125" style="683" customWidth="1"/>
    <col min="30" max="75" width="9.33203125" style="113"/>
    <col min="76" max="280" width="9.33203125" style="105"/>
    <col min="281" max="281" width="35.44140625" style="105" customWidth="1"/>
    <col min="282" max="309" width="9.33203125" style="105" customWidth="1"/>
    <col min="310" max="536" width="9.33203125" style="105"/>
    <col min="537" max="537" width="35.44140625" style="105" customWidth="1"/>
    <col min="538" max="565" width="9.33203125" style="105" customWidth="1"/>
    <col min="566" max="792" width="9.33203125" style="105"/>
    <col min="793" max="793" width="35.44140625" style="105" customWidth="1"/>
    <col min="794" max="821" width="9.33203125" style="105" customWidth="1"/>
    <col min="822" max="1048" width="9.33203125" style="105"/>
    <col min="1049" max="1049" width="35.44140625" style="105" customWidth="1"/>
    <col min="1050" max="1077" width="9.33203125" style="105" customWidth="1"/>
    <col min="1078" max="1304" width="9.33203125" style="105"/>
    <col min="1305" max="1305" width="35.44140625" style="105" customWidth="1"/>
    <col min="1306" max="1333" width="9.33203125" style="105" customWidth="1"/>
    <col min="1334" max="1560" width="9.33203125" style="105"/>
    <col min="1561" max="1561" width="35.44140625" style="105" customWidth="1"/>
    <col min="1562" max="1589" width="9.33203125" style="105" customWidth="1"/>
    <col min="1590" max="1816" width="9.33203125" style="105"/>
    <col min="1817" max="1817" width="35.44140625" style="105" customWidth="1"/>
    <col min="1818" max="1845" width="9.33203125" style="105" customWidth="1"/>
    <col min="1846" max="2072" width="9.33203125" style="105"/>
    <col min="2073" max="2073" width="35.44140625" style="105" customWidth="1"/>
    <col min="2074" max="2101" width="9.33203125" style="105" customWidth="1"/>
    <col min="2102" max="2328" width="9.33203125" style="105"/>
    <col min="2329" max="2329" width="35.44140625" style="105" customWidth="1"/>
    <col min="2330" max="2357" width="9.33203125" style="105" customWidth="1"/>
    <col min="2358" max="2584" width="9.33203125" style="105"/>
    <col min="2585" max="2585" width="35.44140625" style="105" customWidth="1"/>
    <col min="2586" max="2613" width="9.33203125" style="105" customWidth="1"/>
    <col min="2614" max="2840" width="9.33203125" style="105"/>
    <col min="2841" max="2841" width="35.44140625" style="105" customWidth="1"/>
    <col min="2842" max="2869" width="9.33203125" style="105" customWidth="1"/>
    <col min="2870" max="3096" width="9.33203125" style="105"/>
    <col min="3097" max="3097" width="35.44140625" style="105" customWidth="1"/>
    <col min="3098" max="3125" width="9.33203125" style="105" customWidth="1"/>
    <col min="3126" max="3352" width="9.33203125" style="105"/>
    <col min="3353" max="3353" width="35.44140625" style="105" customWidth="1"/>
    <col min="3354" max="3381" width="9.33203125" style="105" customWidth="1"/>
    <col min="3382" max="3608" width="9.33203125" style="105"/>
    <col min="3609" max="3609" width="35.44140625" style="105" customWidth="1"/>
    <col min="3610" max="3637" width="9.33203125" style="105" customWidth="1"/>
    <col min="3638" max="3864" width="9.33203125" style="105"/>
    <col min="3865" max="3865" width="35.44140625" style="105" customWidth="1"/>
    <col min="3866" max="3893" width="9.33203125" style="105" customWidth="1"/>
    <col min="3894" max="4120" width="9.33203125" style="105"/>
    <col min="4121" max="4121" width="35.44140625" style="105" customWidth="1"/>
    <col min="4122" max="4149" width="9.33203125" style="105" customWidth="1"/>
    <col min="4150" max="4376" width="9.33203125" style="105"/>
    <col min="4377" max="4377" width="35.44140625" style="105" customWidth="1"/>
    <col min="4378" max="4405" width="9.33203125" style="105" customWidth="1"/>
    <col min="4406" max="4632" width="9.33203125" style="105"/>
    <col min="4633" max="4633" width="35.44140625" style="105" customWidth="1"/>
    <col min="4634" max="4661" width="9.33203125" style="105" customWidth="1"/>
    <col min="4662" max="4888" width="9.33203125" style="105"/>
    <col min="4889" max="4889" width="35.44140625" style="105" customWidth="1"/>
    <col min="4890" max="4917" width="9.33203125" style="105" customWidth="1"/>
    <col min="4918" max="5144" width="9.33203125" style="105"/>
    <col min="5145" max="5145" width="35.44140625" style="105" customWidth="1"/>
    <col min="5146" max="5173" width="9.33203125" style="105" customWidth="1"/>
    <col min="5174" max="5400" width="9.33203125" style="105"/>
    <col min="5401" max="5401" width="35.44140625" style="105" customWidth="1"/>
    <col min="5402" max="5429" width="9.33203125" style="105" customWidth="1"/>
    <col min="5430" max="5656" width="9.33203125" style="105"/>
    <col min="5657" max="5657" width="35.44140625" style="105" customWidth="1"/>
    <col min="5658" max="5685" width="9.33203125" style="105" customWidth="1"/>
    <col min="5686" max="5912" width="9.33203125" style="105"/>
    <col min="5913" max="5913" width="35.44140625" style="105" customWidth="1"/>
    <col min="5914" max="5941" width="9.33203125" style="105" customWidth="1"/>
    <col min="5942" max="6168" width="9.33203125" style="105"/>
    <col min="6169" max="6169" width="35.44140625" style="105" customWidth="1"/>
    <col min="6170" max="6197" width="9.33203125" style="105" customWidth="1"/>
    <col min="6198" max="6424" width="9.33203125" style="105"/>
    <col min="6425" max="6425" width="35.44140625" style="105" customWidth="1"/>
    <col min="6426" max="6453" width="9.33203125" style="105" customWidth="1"/>
    <col min="6454" max="6680" width="9.33203125" style="105"/>
    <col min="6681" max="6681" width="35.44140625" style="105" customWidth="1"/>
    <col min="6682" max="6709" width="9.33203125" style="105" customWidth="1"/>
    <col min="6710" max="6936" width="9.33203125" style="105"/>
    <col min="6937" max="6937" width="35.44140625" style="105" customWidth="1"/>
    <col min="6938" max="6965" width="9.33203125" style="105" customWidth="1"/>
    <col min="6966" max="7192" width="9.33203125" style="105"/>
    <col min="7193" max="7193" width="35.44140625" style="105" customWidth="1"/>
    <col min="7194" max="7221" width="9.33203125" style="105" customWidth="1"/>
    <col min="7222" max="7448" width="9.33203125" style="105"/>
    <col min="7449" max="7449" width="35.44140625" style="105" customWidth="1"/>
    <col min="7450" max="7477" width="9.33203125" style="105" customWidth="1"/>
    <col min="7478" max="7704" width="9.33203125" style="105"/>
    <col min="7705" max="7705" width="35.44140625" style="105" customWidth="1"/>
    <col min="7706" max="7733" width="9.33203125" style="105" customWidth="1"/>
    <col min="7734" max="7960" width="9.33203125" style="105"/>
    <col min="7961" max="7961" width="35.44140625" style="105" customWidth="1"/>
    <col min="7962" max="7989" width="9.33203125" style="105" customWidth="1"/>
    <col min="7990" max="8216" width="9.33203125" style="105"/>
    <col min="8217" max="8217" width="35.44140625" style="105" customWidth="1"/>
    <col min="8218" max="8245" width="9.33203125" style="105" customWidth="1"/>
    <col min="8246" max="8472" width="9.33203125" style="105"/>
    <col min="8473" max="8473" width="35.44140625" style="105" customWidth="1"/>
    <col min="8474" max="8501" width="9.33203125" style="105" customWidth="1"/>
    <col min="8502" max="8728" width="9.33203125" style="105"/>
    <col min="8729" max="8729" width="35.44140625" style="105" customWidth="1"/>
    <col min="8730" max="8757" width="9.33203125" style="105" customWidth="1"/>
    <col min="8758" max="8984" width="9.33203125" style="105"/>
    <col min="8985" max="8985" width="35.44140625" style="105" customWidth="1"/>
    <col min="8986" max="9013" width="9.33203125" style="105" customWidth="1"/>
    <col min="9014" max="9240" width="9.33203125" style="105"/>
    <col min="9241" max="9241" width="35.44140625" style="105" customWidth="1"/>
    <col min="9242" max="9269" width="9.33203125" style="105" customWidth="1"/>
    <col min="9270" max="9496" width="9.33203125" style="105"/>
    <col min="9497" max="9497" width="35.44140625" style="105" customWidth="1"/>
    <col min="9498" max="9525" width="9.33203125" style="105" customWidth="1"/>
    <col min="9526" max="9752" width="9.33203125" style="105"/>
    <col min="9753" max="9753" width="35.44140625" style="105" customWidth="1"/>
    <col min="9754" max="9781" width="9.33203125" style="105" customWidth="1"/>
    <col min="9782" max="10008" width="9.33203125" style="105"/>
    <col min="10009" max="10009" width="35.44140625" style="105" customWidth="1"/>
    <col min="10010" max="10037" width="9.33203125" style="105" customWidth="1"/>
    <col min="10038" max="10264" width="9.33203125" style="105"/>
    <col min="10265" max="10265" width="35.44140625" style="105" customWidth="1"/>
    <col min="10266" max="10293" width="9.33203125" style="105" customWidth="1"/>
    <col min="10294" max="10520" width="9.33203125" style="105"/>
    <col min="10521" max="10521" width="35.44140625" style="105" customWidth="1"/>
    <col min="10522" max="10549" width="9.33203125" style="105" customWidth="1"/>
    <col min="10550" max="10776" width="9.33203125" style="105"/>
    <col min="10777" max="10777" width="35.44140625" style="105" customWidth="1"/>
    <col min="10778" max="10805" width="9.33203125" style="105" customWidth="1"/>
    <col min="10806" max="11032" width="9.33203125" style="105"/>
    <col min="11033" max="11033" width="35.44140625" style="105" customWidth="1"/>
    <col min="11034" max="11061" width="9.33203125" style="105" customWidth="1"/>
    <col min="11062" max="11288" width="9.33203125" style="105"/>
    <col min="11289" max="11289" width="35.44140625" style="105" customWidth="1"/>
    <col min="11290" max="11317" width="9.33203125" style="105" customWidth="1"/>
    <col min="11318" max="11544" width="9.33203125" style="105"/>
    <col min="11545" max="11545" width="35.44140625" style="105" customWidth="1"/>
    <col min="11546" max="11573" width="9.33203125" style="105" customWidth="1"/>
    <col min="11574" max="11800" width="9.33203125" style="105"/>
    <col min="11801" max="11801" width="35.44140625" style="105" customWidth="1"/>
    <col min="11802" max="11829" width="9.33203125" style="105" customWidth="1"/>
    <col min="11830" max="12056" width="9.33203125" style="105"/>
    <col min="12057" max="12057" width="35.44140625" style="105" customWidth="1"/>
    <col min="12058" max="12085" width="9.33203125" style="105" customWidth="1"/>
    <col min="12086" max="12312" width="9.33203125" style="105"/>
    <col min="12313" max="12313" width="35.44140625" style="105" customWidth="1"/>
    <col min="12314" max="12341" width="9.33203125" style="105" customWidth="1"/>
    <col min="12342" max="12568" width="9.33203125" style="105"/>
    <col min="12569" max="12569" width="35.44140625" style="105" customWidth="1"/>
    <col min="12570" max="12597" width="9.33203125" style="105" customWidth="1"/>
    <col min="12598" max="12824" width="9.33203125" style="105"/>
    <col min="12825" max="12825" width="35.44140625" style="105" customWidth="1"/>
    <col min="12826" max="12853" width="9.33203125" style="105" customWidth="1"/>
    <col min="12854" max="13080" width="9.33203125" style="105"/>
    <col min="13081" max="13081" width="35.44140625" style="105" customWidth="1"/>
    <col min="13082" max="13109" width="9.33203125" style="105" customWidth="1"/>
    <col min="13110" max="13336" width="9.33203125" style="105"/>
    <col min="13337" max="13337" width="35.44140625" style="105" customWidth="1"/>
    <col min="13338" max="13365" width="9.33203125" style="105" customWidth="1"/>
    <col min="13366" max="13592" width="9.33203125" style="105"/>
    <col min="13593" max="13593" width="35.44140625" style="105" customWidth="1"/>
    <col min="13594" max="13621" width="9.33203125" style="105" customWidth="1"/>
    <col min="13622" max="13848" width="9.33203125" style="105"/>
    <col min="13849" max="13849" width="35.44140625" style="105" customWidth="1"/>
    <col min="13850" max="13877" width="9.33203125" style="105" customWidth="1"/>
    <col min="13878" max="14104" width="9.33203125" style="105"/>
    <col min="14105" max="14105" width="35.44140625" style="105" customWidth="1"/>
    <col min="14106" max="14133" width="9.33203125" style="105" customWidth="1"/>
    <col min="14134" max="14360" width="9.33203125" style="105"/>
    <col min="14361" max="14361" width="35.44140625" style="105" customWidth="1"/>
    <col min="14362" max="14389" width="9.33203125" style="105" customWidth="1"/>
    <col min="14390" max="14616" width="9.33203125" style="105"/>
    <col min="14617" max="14617" width="35.44140625" style="105" customWidth="1"/>
    <col min="14618" max="14645" width="9.33203125" style="105" customWidth="1"/>
    <col min="14646" max="14872" width="9.33203125" style="105"/>
    <col min="14873" max="14873" width="35.44140625" style="105" customWidth="1"/>
    <col min="14874" max="14901" width="9.33203125" style="105" customWidth="1"/>
    <col min="14902" max="15128" width="9.33203125" style="105"/>
    <col min="15129" max="15129" width="35.44140625" style="105" customWidth="1"/>
    <col min="15130" max="15157" width="9.33203125" style="105" customWidth="1"/>
    <col min="15158" max="15384" width="9.33203125" style="105"/>
    <col min="15385" max="15385" width="35.44140625" style="105" customWidth="1"/>
    <col min="15386" max="15413" width="9.33203125" style="105" customWidth="1"/>
    <col min="15414" max="15640" width="9.33203125" style="105"/>
    <col min="15641" max="15641" width="35.44140625" style="105" customWidth="1"/>
    <col min="15642" max="15669" width="9.33203125" style="105" customWidth="1"/>
    <col min="15670" max="15896" width="9.33203125" style="105"/>
    <col min="15897" max="15897" width="35.44140625" style="105" customWidth="1"/>
    <col min="15898" max="15925" width="9.33203125" style="105" customWidth="1"/>
    <col min="15926" max="16152" width="9.33203125" style="105"/>
    <col min="16153" max="16153" width="35.44140625" style="105" customWidth="1"/>
    <col min="16154" max="16181" width="9.33203125" style="105" customWidth="1"/>
    <col min="16182" max="16384" width="9.33203125" style="105"/>
  </cols>
  <sheetData>
    <row r="1" spans="1:242" s="25" customFormat="1" ht="15" customHeight="1">
      <c r="A1" s="18"/>
      <c r="B1" s="607"/>
      <c r="C1" s="607"/>
      <c r="D1" s="607"/>
      <c r="E1" s="607"/>
      <c r="F1" s="65"/>
      <c r="G1" s="652"/>
      <c r="H1" s="607"/>
      <c r="I1" s="607"/>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3"/>
      <c r="BY1" s="21"/>
      <c r="BZ1" s="653"/>
      <c r="CA1" s="21"/>
      <c r="CB1" s="653"/>
      <c r="CC1" s="21"/>
      <c r="CD1" s="653"/>
      <c r="CE1" s="21"/>
      <c r="CF1" s="653"/>
      <c r="CG1" s="21"/>
      <c r="CH1" s="653"/>
      <c r="CI1" s="21"/>
      <c r="CJ1" s="653"/>
      <c r="CK1" s="21"/>
      <c r="CL1" s="653"/>
      <c r="CM1" s="21"/>
      <c r="CN1" s="653"/>
      <c r="CO1" s="21"/>
      <c r="CP1" s="653"/>
      <c r="CQ1" s="21"/>
      <c r="CR1" s="653"/>
      <c r="CS1" s="21"/>
      <c r="CT1" s="653"/>
      <c r="CU1" s="21"/>
      <c r="CV1" s="653"/>
      <c r="CW1" s="21"/>
      <c r="CX1" s="22"/>
      <c r="CY1" s="22"/>
      <c r="CZ1" s="653"/>
      <c r="DA1" s="21"/>
      <c r="DB1" s="610"/>
      <c r="DC1" s="610"/>
      <c r="DD1" s="610"/>
      <c r="DE1" s="610"/>
      <c r="DF1" s="610"/>
      <c r="DG1" s="21"/>
      <c r="DH1" s="610"/>
      <c r="DI1" s="21"/>
      <c r="DJ1" s="610"/>
      <c r="DK1" s="610"/>
      <c r="DL1" s="610"/>
      <c r="DM1" s="24"/>
      <c r="DN1" s="24"/>
      <c r="DO1" s="653"/>
      <c r="DP1" s="21"/>
      <c r="DQ1" s="653"/>
      <c r="DR1" s="21"/>
      <c r="DS1" s="653"/>
      <c r="DT1" s="21"/>
      <c r="DU1" s="653"/>
      <c r="DV1" s="21"/>
      <c r="DW1" s="653"/>
      <c r="DX1" s="21"/>
      <c r="DY1" s="653"/>
      <c r="DZ1" s="21"/>
      <c r="EA1" s="653"/>
      <c r="EB1" s="21"/>
      <c r="EC1" s="653"/>
      <c r="ED1" s="21"/>
      <c r="EE1" s="653"/>
      <c r="EF1" s="21"/>
      <c r="EG1" s="653"/>
      <c r="EH1" s="21"/>
      <c r="EI1" s="653"/>
      <c r="EJ1" s="21"/>
      <c r="EK1" s="653"/>
      <c r="EL1" s="21"/>
      <c r="EM1" s="653"/>
      <c r="EN1" s="21"/>
      <c r="EO1" s="653"/>
      <c r="EP1" s="21"/>
      <c r="EQ1" s="653"/>
      <c r="ER1" s="21"/>
      <c r="ES1" s="653"/>
      <c r="ET1" s="21"/>
      <c r="EU1" s="653"/>
      <c r="EV1" s="21"/>
      <c r="EW1" s="653"/>
      <c r="EX1" s="21"/>
      <c r="EY1" s="653"/>
      <c r="EZ1" s="21"/>
      <c r="FA1" s="653"/>
      <c r="FB1" s="21"/>
      <c r="FC1" s="22"/>
      <c r="FD1" s="22"/>
      <c r="FE1" s="653"/>
      <c r="FF1" s="21"/>
      <c r="FG1" s="610"/>
      <c r="FH1" s="610"/>
      <c r="FI1" s="610"/>
      <c r="FJ1" s="610"/>
      <c r="FK1" s="610"/>
      <c r="FL1" s="21"/>
      <c r="FM1" s="610"/>
      <c r="FN1" s="21"/>
      <c r="FO1" s="610"/>
      <c r="FP1" s="610"/>
      <c r="FQ1" s="610"/>
      <c r="FR1" s="24"/>
      <c r="FS1" s="24"/>
      <c r="FT1" s="653"/>
      <c r="FU1" s="21"/>
      <c r="FV1" s="653"/>
      <c r="FW1" s="21"/>
      <c r="FX1" s="653"/>
      <c r="FY1" s="21"/>
      <c r="FZ1" s="653"/>
      <c r="GA1" s="21"/>
      <c r="GB1" s="653"/>
      <c r="GC1" s="21"/>
      <c r="GD1" s="653"/>
      <c r="GE1" s="21"/>
      <c r="GF1" s="653"/>
      <c r="GG1" s="21"/>
      <c r="GH1" s="653"/>
      <c r="GI1" s="21"/>
      <c r="GJ1" s="653"/>
      <c r="GK1" s="21"/>
      <c r="GL1" s="653"/>
      <c r="GM1" s="21"/>
      <c r="GN1" s="653"/>
      <c r="GO1" s="21"/>
      <c r="GP1" s="653"/>
      <c r="GQ1" s="21"/>
      <c r="GR1" s="653"/>
      <c r="GS1" s="21"/>
      <c r="GT1" s="653"/>
      <c r="GU1" s="21"/>
      <c r="GV1" s="653"/>
      <c r="GW1" s="21"/>
      <c r="GX1" s="653"/>
      <c r="GY1" s="21"/>
      <c r="GZ1" s="653"/>
      <c r="HA1" s="21"/>
      <c r="HB1" s="653"/>
      <c r="HC1" s="21"/>
      <c r="HD1" s="653"/>
      <c r="HE1" s="21"/>
      <c r="HF1" s="653"/>
      <c r="HG1" s="21"/>
      <c r="HH1" s="22"/>
      <c r="HI1" s="22"/>
      <c r="HJ1" s="653"/>
      <c r="HK1" s="21"/>
      <c r="HL1" s="610"/>
      <c r="HM1" s="610"/>
      <c r="HN1" s="610"/>
      <c r="HO1" s="610"/>
      <c r="HP1" s="610"/>
      <c r="HQ1" s="21"/>
      <c r="HR1" s="610"/>
      <c r="HS1" s="21"/>
      <c r="HT1" s="610"/>
      <c r="HU1" s="610"/>
      <c r="HV1" s="610"/>
      <c r="HW1" s="24"/>
      <c r="HX1" s="24"/>
      <c r="HY1" s="653"/>
      <c r="HZ1" s="21"/>
      <c r="IA1" s="653"/>
      <c r="IB1" s="21"/>
      <c r="IC1" s="653"/>
      <c r="ID1" s="21"/>
      <c r="IE1" s="653"/>
      <c r="IF1" s="21"/>
      <c r="IG1" s="653"/>
      <c r="IH1" s="21"/>
    </row>
    <row r="2" spans="1:242" s="25" customFormat="1" ht="15" customHeight="1">
      <c r="A2" s="18"/>
      <c r="B2" s="607"/>
      <c r="C2" s="607"/>
      <c r="D2" s="607"/>
      <c r="E2" s="607"/>
      <c r="F2" s="65"/>
      <c r="G2" s="652"/>
      <c r="H2" s="607"/>
      <c r="I2" s="607"/>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c r="BS2" s="652"/>
      <c r="BT2" s="652"/>
      <c r="BU2" s="652"/>
      <c r="BV2" s="652"/>
      <c r="BW2" s="652"/>
      <c r="BX2" s="653"/>
      <c r="BY2" s="21"/>
      <c r="BZ2" s="653"/>
      <c r="CA2" s="21"/>
      <c r="CB2" s="653"/>
      <c r="CC2" s="21"/>
      <c r="CD2" s="653"/>
      <c r="CE2" s="21"/>
      <c r="CF2" s="653"/>
      <c r="CG2" s="21"/>
      <c r="CH2" s="653"/>
      <c r="CI2" s="21"/>
      <c r="CJ2" s="653"/>
      <c r="CK2" s="21"/>
      <c r="CL2" s="653"/>
      <c r="CM2" s="21"/>
      <c r="CN2" s="653"/>
      <c r="CO2" s="21"/>
      <c r="CP2" s="653"/>
      <c r="CQ2" s="21"/>
      <c r="CR2" s="653"/>
      <c r="CS2" s="21"/>
      <c r="CT2" s="653"/>
      <c r="CU2" s="21"/>
      <c r="CV2" s="653"/>
      <c r="CW2" s="21"/>
      <c r="CX2" s="22"/>
      <c r="CY2" s="22"/>
      <c r="CZ2" s="653"/>
      <c r="DA2" s="21"/>
      <c r="DB2" s="610"/>
      <c r="DC2" s="610"/>
      <c r="DD2" s="610"/>
      <c r="DE2" s="610"/>
      <c r="DF2" s="610"/>
      <c r="DG2" s="21"/>
      <c r="DH2" s="610"/>
      <c r="DI2" s="21"/>
      <c r="DJ2" s="610"/>
      <c r="DK2" s="610"/>
      <c r="DL2" s="610"/>
      <c r="DM2" s="24"/>
      <c r="DN2" s="24"/>
      <c r="DO2" s="653"/>
      <c r="DP2" s="21"/>
      <c r="DQ2" s="653"/>
      <c r="DR2" s="21"/>
      <c r="DS2" s="653"/>
      <c r="DT2" s="21"/>
      <c r="DU2" s="653"/>
      <c r="DV2" s="21"/>
      <c r="DW2" s="653"/>
      <c r="DX2" s="21"/>
      <c r="DY2" s="653"/>
      <c r="DZ2" s="21"/>
      <c r="EA2" s="653"/>
      <c r="EB2" s="21"/>
      <c r="EC2" s="653"/>
      <c r="ED2" s="21"/>
      <c r="EE2" s="653"/>
      <c r="EF2" s="21"/>
      <c r="EG2" s="653"/>
      <c r="EH2" s="21"/>
      <c r="EI2" s="653"/>
      <c r="EJ2" s="21"/>
      <c r="EK2" s="653"/>
      <c r="EL2" s="21"/>
      <c r="EM2" s="653"/>
      <c r="EN2" s="21"/>
      <c r="EO2" s="653"/>
      <c r="EP2" s="21"/>
      <c r="EQ2" s="653"/>
      <c r="ER2" s="21"/>
      <c r="ES2" s="653"/>
      <c r="ET2" s="21"/>
      <c r="EU2" s="653"/>
      <c r="EV2" s="21"/>
      <c r="EW2" s="653"/>
      <c r="EX2" s="21"/>
      <c r="EY2" s="653"/>
      <c r="EZ2" s="21"/>
      <c r="FA2" s="653"/>
      <c r="FB2" s="21"/>
      <c r="FC2" s="22"/>
      <c r="FD2" s="22"/>
      <c r="FE2" s="653"/>
      <c r="FF2" s="21"/>
      <c r="FG2" s="610"/>
      <c r="FH2" s="610"/>
      <c r="FI2" s="610"/>
      <c r="FJ2" s="610"/>
      <c r="FK2" s="610"/>
      <c r="FL2" s="21"/>
      <c r="FM2" s="610"/>
      <c r="FN2" s="21"/>
      <c r="FO2" s="610"/>
      <c r="FP2" s="610"/>
      <c r="FQ2" s="610"/>
      <c r="FR2" s="24"/>
      <c r="FS2" s="24"/>
      <c r="FT2" s="653"/>
      <c r="FU2" s="21"/>
      <c r="FV2" s="653"/>
      <c r="FW2" s="21"/>
      <c r="FX2" s="653"/>
      <c r="FY2" s="21"/>
      <c r="FZ2" s="653"/>
      <c r="GA2" s="21"/>
      <c r="GB2" s="653"/>
      <c r="GC2" s="21"/>
      <c r="GD2" s="653"/>
      <c r="GE2" s="21"/>
      <c r="GF2" s="653"/>
      <c r="GG2" s="21"/>
      <c r="GH2" s="653"/>
      <c r="GI2" s="21"/>
      <c r="GJ2" s="653"/>
      <c r="GK2" s="21"/>
      <c r="GL2" s="653"/>
      <c r="GM2" s="21"/>
      <c r="GN2" s="653"/>
      <c r="GO2" s="21"/>
      <c r="GP2" s="653"/>
      <c r="GQ2" s="21"/>
      <c r="GR2" s="653"/>
      <c r="GS2" s="21"/>
      <c r="GT2" s="653"/>
      <c r="GU2" s="21"/>
      <c r="GV2" s="653"/>
      <c r="GW2" s="21"/>
      <c r="GX2" s="653"/>
      <c r="GY2" s="21"/>
      <c r="GZ2" s="653"/>
      <c r="HA2" s="21"/>
      <c r="HB2" s="653"/>
      <c r="HC2" s="21"/>
      <c r="HD2" s="653"/>
      <c r="HE2" s="21"/>
      <c r="HF2" s="653"/>
      <c r="HG2" s="21"/>
      <c r="HH2" s="22"/>
      <c r="HI2" s="22"/>
      <c r="HJ2" s="653"/>
      <c r="HK2" s="21"/>
      <c r="HL2" s="610"/>
      <c r="HM2" s="610"/>
      <c r="HN2" s="610"/>
      <c r="HO2" s="610"/>
      <c r="HP2" s="610"/>
      <c r="HQ2" s="21"/>
      <c r="HR2" s="610"/>
      <c r="HS2" s="21"/>
      <c r="HT2" s="610"/>
      <c r="HU2" s="610"/>
      <c r="HV2" s="610"/>
      <c r="HW2" s="24"/>
      <c r="HX2" s="24"/>
      <c r="HY2" s="653"/>
      <c r="HZ2" s="21"/>
      <c r="IA2" s="653"/>
      <c r="IB2" s="21"/>
      <c r="IC2" s="653"/>
      <c r="ID2" s="21"/>
      <c r="IE2" s="653"/>
      <c r="IF2" s="21"/>
      <c r="IG2" s="653"/>
      <c r="IH2" s="21"/>
    </row>
    <row r="3" spans="1:242" s="25" customFormat="1" ht="15" customHeight="1">
      <c r="A3" s="18"/>
      <c r="B3" s="607"/>
      <c r="C3" s="607"/>
      <c r="D3" s="607"/>
      <c r="E3" s="607"/>
      <c r="F3" s="65"/>
      <c r="G3" s="652"/>
      <c r="H3" s="607"/>
      <c r="I3" s="607"/>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3"/>
      <c r="BY3" s="21"/>
      <c r="BZ3" s="653"/>
      <c r="CA3" s="21"/>
      <c r="CB3" s="653"/>
      <c r="CC3" s="21"/>
      <c r="CD3" s="653"/>
      <c r="CE3" s="21"/>
      <c r="CF3" s="653"/>
      <c r="CG3" s="21"/>
      <c r="CH3" s="653"/>
      <c r="CI3" s="21"/>
      <c r="CJ3" s="653"/>
      <c r="CK3" s="21"/>
      <c r="CL3" s="653"/>
      <c r="CM3" s="21"/>
      <c r="CN3" s="653"/>
      <c r="CO3" s="21"/>
      <c r="CP3" s="653"/>
      <c r="CQ3" s="21"/>
      <c r="CR3" s="653"/>
      <c r="CS3" s="21"/>
      <c r="CT3" s="653"/>
      <c r="CU3" s="21"/>
      <c r="CV3" s="653"/>
      <c r="CW3" s="21"/>
      <c r="CX3" s="22"/>
      <c r="CY3" s="22"/>
      <c r="CZ3" s="653"/>
      <c r="DA3" s="21"/>
      <c r="DB3" s="610"/>
      <c r="DC3" s="610"/>
      <c r="DD3" s="610"/>
      <c r="DE3" s="610"/>
      <c r="DF3" s="610"/>
      <c r="DG3" s="21"/>
      <c r="DH3" s="610"/>
      <c r="DI3" s="21"/>
      <c r="DJ3" s="610"/>
      <c r="DK3" s="610"/>
      <c r="DL3" s="610"/>
      <c r="DM3" s="24"/>
      <c r="DN3" s="24"/>
      <c r="DO3" s="653"/>
      <c r="DP3" s="21"/>
      <c r="DQ3" s="653"/>
      <c r="DR3" s="21"/>
      <c r="DS3" s="653"/>
      <c r="DT3" s="21"/>
      <c r="DU3" s="653"/>
      <c r="DV3" s="21"/>
      <c r="DW3" s="653"/>
      <c r="DX3" s="21"/>
      <c r="DY3" s="653"/>
      <c r="DZ3" s="21"/>
      <c r="EA3" s="653"/>
      <c r="EB3" s="21"/>
      <c r="EC3" s="653"/>
      <c r="ED3" s="21"/>
      <c r="EE3" s="653"/>
      <c r="EF3" s="21"/>
      <c r="EG3" s="653"/>
      <c r="EH3" s="21"/>
      <c r="EI3" s="653"/>
      <c r="EJ3" s="21"/>
      <c r="EK3" s="653"/>
      <c r="EL3" s="21"/>
      <c r="EM3" s="653"/>
      <c r="EN3" s="21"/>
      <c r="EO3" s="653"/>
      <c r="EP3" s="21"/>
      <c r="EQ3" s="653"/>
      <c r="ER3" s="21"/>
      <c r="ES3" s="653"/>
      <c r="ET3" s="21"/>
      <c r="EU3" s="653"/>
      <c r="EV3" s="21"/>
      <c r="EW3" s="653"/>
      <c r="EX3" s="21"/>
      <c r="EY3" s="653"/>
      <c r="EZ3" s="21"/>
      <c r="FA3" s="653"/>
      <c r="FB3" s="21"/>
      <c r="FC3" s="22"/>
      <c r="FD3" s="22"/>
      <c r="FE3" s="653"/>
      <c r="FF3" s="21"/>
      <c r="FG3" s="610"/>
      <c r="FH3" s="610"/>
      <c r="FI3" s="610"/>
      <c r="FJ3" s="610"/>
      <c r="FK3" s="610"/>
      <c r="FL3" s="21"/>
      <c r="FM3" s="610"/>
      <c r="FN3" s="21"/>
      <c r="FO3" s="610"/>
      <c r="FP3" s="610"/>
      <c r="FQ3" s="610"/>
      <c r="FR3" s="24"/>
      <c r="FS3" s="24"/>
      <c r="FT3" s="653"/>
      <c r="FU3" s="21"/>
      <c r="FV3" s="653"/>
      <c r="FW3" s="21"/>
      <c r="FX3" s="653"/>
      <c r="FY3" s="21"/>
      <c r="FZ3" s="653"/>
      <c r="GA3" s="21"/>
      <c r="GB3" s="653"/>
      <c r="GC3" s="21"/>
      <c r="GD3" s="653"/>
      <c r="GE3" s="21"/>
      <c r="GF3" s="653"/>
      <c r="GG3" s="21"/>
      <c r="GH3" s="653"/>
      <c r="GI3" s="21"/>
      <c r="GJ3" s="653"/>
      <c r="GK3" s="21"/>
      <c r="GL3" s="653"/>
      <c r="GM3" s="21"/>
      <c r="GN3" s="653"/>
      <c r="GO3" s="21"/>
      <c r="GP3" s="653"/>
      <c r="GQ3" s="21"/>
      <c r="GR3" s="653"/>
      <c r="GS3" s="21"/>
      <c r="GT3" s="653"/>
      <c r="GU3" s="21"/>
      <c r="GV3" s="653"/>
      <c r="GW3" s="21"/>
      <c r="GX3" s="653"/>
      <c r="GY3" s="21"/>
      <c r="GZ3" s="653"/>
      <c r="HA3" s="21"/>
      <c r="HB3" s="653"/>
      <c r="HC3" s="21"/>
      <c r="HD3" s="653"/>
      <c r="HE3" s="21"/>
      <c r="HF3" s="653"/>
      <c r="HG3" s="21"/>
      <c r="HH3" s="22"/>
      <c r="HI3" s="22"/>
      <c r="HJ3" s="653"/>
      <c r="HK3" s="21"/>
      <c r="HL3" s="610"/>
      <c r="HM3" s="610"/>
      <c r="HN3" s="610"/>
      <c r="HO3" s="610"/>
      <c r="HP3" s="610"/>
      <c r="HQ3" s="21"/>
      <c r="HR3" s="610"/>
      <c r="HS3" s="21"/>
      <c r="HT3" s="610"/>
      <c r="HU3" s="610"/>
      <c r="HV3" s="610"/>
      <c r="HW3" s="24"/>
      <c r="HX3" s="24"/>
      <c r="HY3" s="653"/>
      <c r="HZ3" s="21"/>
      <c r="IA3" s="653"/>
      <c r="IB3" s="21"/>
      <c r="IC3" s="653"/>
      <c r="ID3" s="21"/>
      <c r="IE3" s="653"/>
      <c r="IF3" s="21"/>
      <c r="IG3" s="653"/>
      <c r="IH3" s="21"/>
    </row>
    <row r="4" spans="1:242" s="25" customFormat="1" ht="15" customHeight="1">
      <c r="A4" s="26"/>
      <c r="B4" s="607"/>
      <c r="C4" s="607"/>
      <c r="D4" s="607"/>
      <c r="E4" s="607"/>
      <c r="F4" s="65"/>
      <c r="G4" s="654"/>
      <c r="H4" s="607"/>
      <c r="I4" s="607"/>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42" s="125" customFormat="1" ht="34.5" customHeight="1" thickBot="1">
      <c r="A5" s="655" t="s">
        <v>817</v>
      </c>
      <c r="B5" s="672"/>
      <c r="C5" s="672"/>
      <c r="D5" s="672"/>
      <c r="E5" s="672"/>
      <c r="F5" s="672"/>
      <c r="G5" s="672"/>
      <c r="H5" s="672"/>
      <c r="I5" s="672"/>
      <c r="J5" s="672"/>
      <c r="K5" s="672"/>
      <c r="L5" s="672"/>
      <c r="M5" s="672"/>
      <c r="N5" s="672"/>
      <c r="O5" s="672"/>
      <c r="P5" s="672"/>
      <c r="Q5" s="672"/>
      <c r="R5" s="672"/>
      <c r="S5" s="672"/>
      <c r="T5" s="672"/>
      <c r="U5" s="672"/>
      <c r="V5" s="672"/>
      <c r="W5" s="672"/>
      <c r="X5" s="672"/>
      <c r="Y5" s="672"/>
      <c r="Z5" s="673"/>
      <c r="AA5" s="673"/>
      <c r="AB5" s="673"/>
      <c r="AC5" s="673"/>
      <c r="AD5" s="672"/>
      <c r="AE5" s="672"/>
      <c r="AF5" s="674"/>
      <c r="AG5" s="674"/>
      <c r="AH5" s="674"/>
      <c r="AI5" s="674"/>
      <c r="AJ5" s="674"/>
      <c r="AK5" s="674"/>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row>
    <row r="6" spans="1:242" s="125" customFormat="1" ht="15" customHeight="1" thickTop="1">
      <c r="A6" s="124"/>
      <c r="B6" s="672"/>
      <c r="C6" s="672"/>
      <c r="D6" s="672"/>
      <c r="E6" s="672"/>
      <c r="F6" s="672"/>
      <c r="G6" s="672"/>
      <c r="H6" s="672"/>
      <c r="I6" s="672"/>
      <c r="J6" s="672"/>
      <c r="K6" s="672"/>
      <c r="L6" s="672"/>
      <c r="M6" s="672"/>
      <c r="N6" s="672"/>
      <c r="O6" s="672"/>
      <c r="P6" s="672"/>
      <c r="Q6" s="672"/>
      <c r="R6" s="672"/>
      <c r="S6" s="672"/>
      <c r="T6" s="672"/>
      <c r="U6" s="672"/>
      <c r="V6" s="672"/>
      <c r="W6" s="672"/>
      <c r="X6" s="672"/>
      <c r="Y6" s="672"/>
      <c r="Z6" s="673"/>
      <c r="AA6" s="673"/>
      <c r="AB6" s="673"/>
      <c r="AC6" s="673"/>
      <c r="AD6" s="672"/>
      <c r="AE6" s="672"/>
      <c r="AF6" s="674"/>
      <c r="AG6" s="674"/>
      <c r="AH6" s="674"/>
      <c r="AI6" s="674"/>
      <c r="AJ6" s="674"/>
      <c r="AK6" s="674"/>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31"/>
      <c r="BW6" s="31" t="s">
        <v>59</v>
      </c>
    </row>
    <row r="7" spans="1:242" s="36" customFormat="1" ht="15" customHeight="1">
      <c r="A7" s="34"/>
      <c r="B7" s="285" t="s">
        <v>87</v>
      </c>
      <c r="C7" s="285" t="s">
        <v>88</v>
      </c>
      <c r="D7" s="285" t="s">
        <v>89</v>
      </c>
      <c r="E7" s="285" t="s">
        <v>90</v>
      </c>
      <c r="F7" s="285" t="s">
        <v>91</v>
      </c>
      <c r="G7" s="285" t="s">
        <v>92</v>
      </c>
      <c r="H7" s="285" t="s">
        <v>93</v>
      </c>
      <c r="I7" s="285" t="s">
        <v>94</v>
      </c>
      <c r="J7" s="285" t="s">
        <v>95</v>
      </c>
      <c r="K7" s="285" t="s">
        <v>96</v>
      </c>
      <c r="L7" s="285" t="s">
        <v>97</v>
      </c>
      <c r="M7" s="285" t="s">
        <v>98</v>
      </c>
      <c r="N7" s="285" t="s">
        <v>99</v>
      </c>
      <c r="O7" s="285" t="s">
        <v>100</v>
      </c>
      <c r="P7" s="285" t="s">
        <v>101</v>
      </c>
      <c r="Q7" s="285" t="s">
        <v>102</v>
      </c>
      <c r="R7" s="285" t="s">
        <v>103</v>
      </c>
      <c r="S7" s="285" t="s">
        <v>104</v>
      </c>
      <c r="T7" s="285" t="s">
        <v>105</v>
      </c>
      <c r="U7" s="285" t="s">
        <v>106</v>
      </c>
      <c r="V7" s="285" t="s">
        <v>107</v>
      </c>
      <c r="W7" s="285" t="s">
        <v>108</v>
      </c>
      <c r="X7" s="285" t="s">
        <v>109</v>
      </c>
      <c r="Y7" s="285" t="s">
        <v>110</v>
      </c>
      <c r="Z7" s="285" t="s">
        <v>111</v>
      </c>
      <c r="AA7" s="285" t="s">
        <v>112</v>
      </c>
      <c r="AB7" s="285" t="s">
        <v>113</v>
      </c>
      <c r="AC7" s="285" t="s">
        <v>114</v>
      </c>
      <c r="AD7" s="285" t="s">
        <v>115</v>
      </c>
      <c r="AE7" s="285" t="s">
        <v>116</v>
      </c>
      <c r="AF7" s="285" t="s">
        <v>117</v>
      </c>
      <c r="AG7" s="285" t="s">
        <v>118</v>
      </c>
      <c r="AH7" s="285" t="s">
        <v>119</v>
      </c>
      <c r="AI7" s="285" t="s">
        <v>120</v>
      </c>
      <c r="AJ7" s="285" t="s">
        <v>121</v>
      </c>
      <c r="AK7" s="285" t="s">
        <v>122</v>
      </c>
      <c r="AL7" s="285" t="s">
        <v>123</v>
      </c>
      <c r="AM7" s="285" t="s">
        <v>124</v>
      </c>
      <c r="AN7" s="285" t="s">
        <v>125</v>
      </c>
      <c r="AO7" s="285" t="s">
        <v>126</v>
      </c>
      <c r="AP7" s="285" t="s">
        <v>127</v>
      </c>
      <c r="AQ7" s="285" t="s">
        <v>128</v>
      </c>
      <c r="AR7" s="285" t="s">
        <v>129</v>
      </c>
      <c r="AS7" s="285" t="s">
        <v>130</v>
      </c>
      <c r="AT7" s="285" t="s">
        <v>131</v>
      </c>
      <c r="AU7" s="285" t="s">
        <v>132</v>
      </c>
      <c r="AV7" s="285" t="s">
        <v>133</v>
      </c>
      <c r="AW7" s="285" t="s">
        <v>134</v>
      </c>
      <c r="AX7" s="285" t="s">
        <v>135</v>
      </c>
      <c r="AY7" s="285" t="s">
        <v>136</v>
      </c>
      <c r="AZ7" s="285" t="s">
        <v>137</v>
      </c>
      <c r="BA7" s="285" t="s">
        <v>138</v>
      </c>
      <c r="BB7" s="285" t="s">
        <v>139</v>
      </c>
      <c r="BC7" s="285" t="s">
        <v>140</v>
      </c>
      <c r="BD7" s="285" t="s">
        <v>141</v>
      </c>
      <c r="BE7" s="285" t="s">
        <v>142</v>
      </c>
      <c r="BF7" s="285" t="s">
        <v>143</v>
      </c>
      <c r="BG7" s="285" t="s">
        <v>144</v>
      </c>
      <c r="BH7" s="285" t="s">
        <v>145</v>
      </c>
      <c r="BI7" s="285" t="s">
        <v>146</v>
      </c>
      <c r="BJ7" s="285" t="s">
        <v>147</v>
      </c>
      <c r="BK7" s="285" t="s">
        <v>148</v>
      </c>
      <c r="BL7" s="285" t="s">
        <v>149</v>
      </c>
      <c r="BM7" s="285" t="s">
        <v>150</v>
      </c>
      <c r="BN7" s="285" t="s">
        <v>151</v>
      </c>
      <c r="BO7" s="285" t="s">
        <v>152</v>
      </c>
      <c r="BP7" s="285" t="s">
        <v>153</v>
      </c>
      <c r="BQ7" s="285" t="s">
        <v>154</v>
      </c>
      <c r="BR7" s="285" t="s">
        <v>155</v>
      </c>
      <c r="BS7" s="285" t="s">
        <v>156</v>
      </c>
      <c r="BT7" s="285" t="s">
        <v>157</v>
      </c>
      <c r="BU7" s="285" t="s">
        <v>158</v>
      </c>
      <c r="BV7" s="285" t="s">
        <v>60</v>
      </c>
      <c r="BW7" s="285" t="s">
        <v>61</v>
      </c>
    </row>
    <row r="8" spans="1:242" s="25" customFormat="1" ht="10.199999999999999" hidden="1"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row>
    <row r="9" spans="1:242" s="41" customFormat="1" ht="5.0999999999999996" customHeight="1">
      <c r="A9" s="675"/>
      <c r="B9" s="675"/>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5"/>
      <c r="AL9" s="675"/>
      <c r="AM9" s="675"/>
      <c r="AN9" s="675"/>
      <c r="AO9" s="675"/>
      <c r="AP9" s="675"/>
      <c r="AQ9" s="675"/>
      <c r="AR9" s="675"/>
      <c r="AS9" s="675"/>
      <c r="AT9" s="675"/>
      <c r="AU9" s="675"/>
      <c r="AV9" s="675"/>
      <c r="AW9" s="675"/>
      <c r="AX9" s="675"/>
      <c r="AY9" s="675"/>
      <c r="AZ9" s="675"/>
      <c r="BA9" s="675"/>
      <c r="BB9" s="675"/>
      <c r="BC9" s="675"/>
      <c r="BD9" s="675"/>
      <c r="BE9" s="675"/>
      <c r="BF9" s="675"/>
      <c r="BG9" s="675"/>
      <c r="BH9" s="675"/>
      <c r="BI9" s="675"/>
      <c r="BJ9" s="675"/>
      <c r="BK9" s="675"/>
      <c r="BL9" s="675"/>
      <c r="BM9" s="675"/>
      <c r="BN9" s="675"/>
      <c r="BO9" s="675"/>
      <c r="BP9" s="675"/>
      <c r="BQ9" s="675"/>
      <c r="BR9" s="675"/>
      <c r="BS9" s="675"/>
      <c r="BT9" s="675"/>
      <c r="BU9" s="675"/>
      <c r="BV9" s="675"/>
      <c r="BW9" s="675"/>
      <c r="BX9" s="676"/>
      <c r="BY9" s="676"/>
      <c r="BZ9" s="676"/>
      <c r="CA9" s="676"/>
      <c r="CB9" s="676"/>
      <c r="CC9" s="676"/>
      <c r="CD9" s="676"/>
      <c r="CE9" s="676"/>
      <c r="CF9" s="676"/>
      <c r="CG9" s="676"/>
      <c r="CH9" s="676"/>
      <c r="CI9" s="676"/>
      <c r="CJ9" s="676"/>
      <c r="CK9" s="676"/>
      <c r="CL9" s="676"/>
      <c r="CM9" s="676"/>
      <c r="CN9" s="676"/>
      <c r="CO9" s="676"/>
      <c r="CP9" s="676"/>
      <c r="CQ9" s="676"/>
      <c r="CR9" s="676"/>
      <c r="CS9" s="676"/>
      <c r="CT9" s="676"/>
      <c r="CU9" s="676"/>
      <c r="CV9" s="676"/>
      <c r="CW9" s="676"/>
      <c r="CX9" s="676"/>
      <c r="CY9" s="676"/>
      <c r="CZ9" s="676"/>
      <c r="DA9" s="676"/>
      <c r="DB9" s="676"/>
    </row>
    <row r="10" spans="1:242" ht="15" customHeight="1">
      <c r="A10" s="102" t="s">
        <v>818</v>
      </c>
      <c r="B10" s="616">
        <v>2502</v>
      </c>
      <c r="C10" s="616">
        <v>2744</v>
      </c>
      <c r="D10" s="616">
        <v>3007</v>
      </c>
      <c r="E10" s="616">
        <v>3202</v>
      </c>
      <c r="F10" s="616">
        <v>3296</v>
      </c>
      <c r="G10" s="616">
        <v>3331</v>
      </c>
      <c r="H10" s="616">
        <v>3385</v>
      </c>
      <c r="I10" s="616">
        <v>3416</v>
      </c>
      <c r="J10" s="622">
        <v>3428</v>
      </c>
      <c r="K10" s="622">
        <v>3447</v>
      </c>
      <c r="L10" s="622">
        <v>3479</v>
      </c>
      <c r="M10" s="622">
        <v>3555</v>
      </c>
      <c r="N10" s="622">
        <v>3405</v>
      </c>
      <c r="O10" s="622">
        <v>3453</v>
      </c>
      <c r="P10" s="622">
        <v>3471</v>
      </c>
      <c r="Q10" s="622">
        <v>3512</v>
      </c>
      <c r="R10" s="622">
        <v>3737</v>
      </c>
      <c r="S10" s="622">
        <v>3888</v>
      </c>
      <c r="T10" s="622">
        <v>3991</v>
      </c>
      <c r="U10" s="622">
        <v>4021</v>
      </c>
      <c r="V10" s="622">
        <v>4127</v>
      </c>
      <c r="W10" s="622">
        <v>4180</v>
      </c>
      <c r="X10" s="622">
        <v>5528</v>
      </c>
      <c r="Y10" s="622">
        <v>5650</v>
      </c>
      <c r="Z10" s="622">
        <v>6381</v>
      </c>
      <c r="AA10" s="622">
        <v>6650</v>
      </c>
      <c r="AB10" s="622">
        <v>6740</v>
      </c>
      <c r="AC10" s="622">
        <v>5878</v>
      </c>
      <c r="AD10" s="622">
        <v>6079</v>
      </c>
      <c r="AE10" s="622">
        <v>6301</v>
      </c>
      <c r="AF10" s="622">
        <v>6380</v>
      </c>
      <c r="AG10" s="622">
        <v>6623</v>
      </c>
      <c r="AH10" s="622">
        <v>6832</v>
      </c>
      <c r="AI10" s="622">
        <v>6950</v>
      </c>
      <c r="AJ10" s="622">
        <v>6987</v>
      </c>
      <c r="AK10" s="622">
        <v>7040</v>
      </c>
      <c r="AL10" s="622">
        <v>7219</v>
      </c>
      <c r="AM10" s="622">
        <v>7568</v>
      </c>
      <c r="AN10" s="622">
        <v>8543</v>
      </c>
      <c r="AO10" s="622">
        <v>8559</v>
      </c>
      <c r="AP10" s="622">
        <v>8856</v>
      </c>
      <c r="AQ10" s="622">
        <v>9393</v>
      </c>
      <c r="AR10" s="622">
        <v>9575</v>
      </c>
      <c r="AS10" s="622">
        <v>9754</v>
      </c>
      <c r="AT10" s="622">
        <v>10230</v>
      </c>
      <c r="AU10" s="622">
        <v>10311</v>
      </c>
      <c r="AV10" s="622">
        <v>10358</v>
      </c>
      <c r="AW10" s="622">
        <v>10392</v>
      </c>
      <c r="AX10" s="622">
        <v>10378</v>
      </c>
      <c r="AY10" s="622">
        <v>10756</v>
      </c>
      <c r="AZ10" s="622">
        <v>11014</v>
      </c>
      <c r="BA10" s="622">
        <v>11132</v>
      </c>
      <c r="BB10" s="622">
        <v>11733</v>
      </c>
      <c r="BC10" s="622">
        <v>11325</v>
      </c>
      <c r="BD10" s="622">
        <v>12389</v>
      </c>
      <c r="BE10" s="622">
        <v>13638</v>
      </c>
      <c r="BF10" s="622">
        <v>14026</v>
      </c>
      <c r="BG10" s="622">
        <v>14556</v>
      </c>
      <c r="BH10" s="622">
        <v>14918</v>
      </c>
      <c r="BI10" s="622">
        <v>15039</v>
      </c>
      <c r="BJ10" s="622">
        <v>15254</v>
      </c>
      <c r="BK10" s="622">
        <v>15598</v>
      </c>
      <c r="BL10" s="622">
        <v>15477</v>
      </c>
      <c r="BM10" s="622">
        <v>15600</v>
      </c>
      <c r="BN10" s="622">
        <v>16572</v>
      </c>
      <c r="BO10" s="622">
        <v>16609</v>
      </c>
      <c r="BP10" s="622">
        <v>16570</v>
      </c>
      <c r="BQ10" s="622">
        <v>17174</v>
      </c>
      <c r="BR10" s="622">
        <v>18354</v>
      </c>
      <c r="BS10" s="622">
        <v>19310</v>
      </c>
      <c r="BT10" s="622">
        <v>20531</v>
      </c>
      <c r="BU10" s="622">
        <v>21024</v>
      </c>
      <c r="BV10" s="656">
        <v>21768</v>
      </c>
      <c r="BW10" s="657">
        <v>22347</v>
      </c>
    </row>
    <row r="11" spans="1:242" ht="15" customHeight="1">
      <c r="A11" s="102" t="s">
        <v>819</v>
      </c>
      <c r="B11" s="616">
        <v>1769</v>
      </c>
      <c r="C11" s="616">
        <v>1741</v>
      </c>
      <c r="D11" s="616">
        <v>1835</v>
      </c>
      <c r="E11" s="616">
        <v>1667</v>
      </c>
      <c r="F11" s="616">
        <v>1638</v>
      </c>
      <c r="G11" s="658">
        <v>1600</v>
      </c>
      <c r="H11" s="658">
        <v>1641</v>
      </c>
      <c r="I11" s="658">
        <v>1740</v>
      </c>
      <c r="J11" s="622">
        <v>1755</v>
      </c>
      <c r="K11" s="622">
        <v>1736</v>
      </c>
      <c r="L11" s="622">
        <v>1728</v>
      </c>
      <c r="M11" s="622">
        <v>1837</v>
      </c>
      <c r="N11" s="622">
        <v>2059</v>
      </c>
      <c r="O11" s="622">
        <v>2125</v>
      </c>
      <c r="P11" s="622">
        <v>2148</v>
      </c>
      <c r="Q11" s="622">
        <v>2234</v>
      </c>
      <c r="R11" s="622">
        <v>2216</v>
      </c>
      <c r="S11" s="622">
        <v>2349</v>
      </c>
      <c r="T11" s="622">
        <v>2415</v>
      </c>
      <c r="U11" s="622">
        <v>2473</v>
      </c>
      <c r="V11" s="622">
        <v>2493</v>
      </c>
      <c r="W11" s="622">
        <v>2682</v>
      </c>
      <c r="X11" s="622">
        <v>2776</v>
      </c>
      <c r="Y11" s="622">
        <v>2699</v>
      </c>
      <c r="Z11" s="622">
        <v>2643</v>
      </c>
      <c r="AA11" s="622">
        <v>2740</v>
      </c>
      <c r="AB11" s="622">
        <v>2792</v>
      </c>
      <c r="AC11" s="622">
        <v>2721</v>
      </c>
      <c r="AD11" s="622">
        <v>2927</v>
      </c>
      <c r="AE11" s="622">
        <v>3199</v>
      </c>
      <c r="AF11" s="622">
        <v>3336</v>
      </c>
      <c r="AG11" s="622">
        <v>3196</v>
      </c>
      <c r="AH11" s="622">
        <v>3214</v>
      </c>
      <c r="AI11" s="622">
        <v>3270</v>
      </c>
      <c r="AJ11" s="622">
        <v>3215</v>
      </c>
      <c r="AK11" s="622">
        <v>3178</v>
      </c>
      <c r="AL11" s="622">
        <v>3094</v>
      </c>
      <c r="AM11" s="622">
        <v>3182</v>
      </c>
      <c r="AN11" s="622">
        <v>3175</v>
      </c>
      <c r="AO11" s="622">
        <v>3127</v>
      </c>
      <c r="AP11" s="622">
        <v>3051</v>
      </c>
      <c r="AQ11" s="622">
        <v>3153</v>
      </c>
      <c r="AR11" s="622">
        <v>3241</v>
      </c>
      <c r="AS11" s="622">
        <v>3157</v>
      </c>
      <c r="AT11" s="622">
        <v>3040</v>
      </c>
      <c r="AU11" s="622">
        <v>3044</v>
      </c>
      <c r="AV11" s="622">
        <v>3166</v>
      </c>
      <c r="AW11" s="622">
        <v>3200</v>
      </c>
      <c r="AX11" s="622">
        <v>3171</v>
      </c>
      <c r="AY11" s="622">
        <v>3273</v>
      </c>
      <c r="AZ11" s="622">
        <v>3377</v>
      </c>
      <c r="BA11" s="622">
        <v>3360</v>
      </c>
      <c r="BB11" s="622">
        <v>3256</v>
      </c>
      <c r="BC11" s="622">
        <v>3136</v>
      </c>
      <c r="BD11" s="622">
        <v>3261</v>
      </c>
      <c r="BE11" s="622">
        <v>3376</v>
      </c>
      <c r="BF11" s="622">
        <v>3407</v>
      </c>
      <c r="BG11" s="622">
        <v>3552</v>
      </c>
      <c r="BH11" s="622">
        <v>3639</v>
      </c>
      <c r="BI11" s="622">
        <v>3848</v>
      </c>
      <c r="BJ11" s="622">
        <v>4003</v>
      </c>
      <c r="BK11" s="622">
        <v>4261</v>
      </c>
      <c r="BL11" s="622">
        <v>4665</v>
      </c>
      <c r="BM11" s="622">
        <v>4916</v>
      </c>
      <c r="BN11" s="622">
        <v>4925</v>
      </c>
      <c r="BO11" s="622">
        <v>5124</v>
      </c>
      <c r="BP11" s="622">
        <v>5294</v>
      </c>
      <c r="BQ11" s="622">
        <v>5252</v>
      </c>
      <c r="BR11" s="622">
        <v>5069</v>
      </c>
      <c r="BS11" s="622">
        <v>5176</v>
      </c>
      <c r="BT11" s="622">
        <v>5293</v>
      </c>
      <c r="BU11" s="622">
        <v>5445</v>
      </c>
      <c r="BV11" s="656">
        <v>5403</v>
      </c>
      <c r="BW11" s="657">
        <v>5485</v>
      </c>
    </row>
    <row r="12" spans="1:242" ht="15" customHeight="1">
      <c r="A12" s="102" t="s">
        <v>820</v>
      </c>
      <c r="B12" s="616">
        <v>181</v>
      </c>
      <c r="C12" s="616">
        <v>191</v>
      </c>
      <c r="D12" s="616">
        <v>183</v>
      </c>
      <c r="E12" s="616">
        <v>164</v>
      </c>
      <c r="F12" s="616">
        <v>209</v>
      </c>
      <c r="G12" s="658">
        <v>227</v>
      </c>
      <c r="H12" s="658">
        <v>229</v>
      </c>
      <c r="I12" s="658">
        <v>222</v>
      </c>
      <c r="J12" s="622">
        <v>287</v>
      </c>
      <c r="K12" s="622">
        <v>297</v>
      </c>
      <c r="L12" s="622">
        <v>324</v>
      </c>
      <c r="M12" s="622">
        <v>320</v>
      </c>
      <c r="N12" s="622">
        <v>296</v>
      </c>
      <c r="O12" s="622">
        <v>299</v>
      </c>
      <c r="P12" s="622">
        <v>309</v>
      </c>
      <c r="Q12" s="622">
        <v>295</v>
      </c>
      <c r="R12" s="622">
        <v>343</v>
      </c>
      <c r="S12" s="622">
        <v>401</v>
      </c>
      <c r="T12" s="622">
        <v>414</v>
      </c>
      <c r="U12" s="622">
        <v>398</v>
      </c>
      <c r="V12" s="622">
        <v>482</v>
      </c>
      <c r="W12" s="622">
        <v>524</v>
      </c>
      <c r="X12" s="622">
        <v>526</v>
      </c>
      <c r="Y12" s="622">
        <v>496</v>
      </c>
      <c r="Z12" s="622">
        <v>573</v>
      </c>
      <c r="AA12" s="622">
        <v>788</v>
      </c>
      <c r="AB12" s="622">
        <v>804</v>
      </c>
      <c r="AC12" s="622">
        <v>765</v>
      </c>
      <c r="AD12" s="622">
        <v>322</v>
      </c>
      <c r="AE12" s="622">
        <v>272</v>
      </c>
      <c r="AF12" s="622">
        <v>266</v>
      </c>
      <c r="AG12" s="622">
        <v>246</v>
      </c>
      <c r="AH12" s="622">
        <v>298</v>
      </c>
      <c r="AI12" s="622">
        <v>330</v>
      </c>
      <c r="AJ12" s="622">
        <v>333</v>
      </c>
      <c r="AK12" s="622">
        <v>334</v>
      </c>
      <c r="AL12" s="622">
        <v>394</v>
      </c>
      <c r="AM12" s="622">
        <v>444</v>
      </c>
      <c r="AN12" s="622">
        <v>641</v>
      </c>
      <c r="AO12" s="622">
        <v>474</v>
      </c>
      <c r="AP12" s="622">
        <v>506</v>
      </c>
      <c r="AQ12" s="622">
        <v>515</v>
      </c>
      <c r="AR12" s="622">
        <v>517</v>
      </c>
      <c r="AS12" s="622">
        <v>509</v>
      </c>
      <c r="AT12" s="622">
        <v>553</v>
      </c>
      <c r="AU12" s="622">
        <v>603</v>
      </c>
      <c r="AV12" s="622">
        <v>602</v>
      </c>
      <c r="AW12" s="622">
        <v>603</v>
      </c>
      <c r="AX12" s="622">
        <v>634</v>
      </c>
      <c r="AY12" s="622">
        <v>603</v>
      </c>
      <c r="AZ12" s="622">
        <v>587</v>
      </c>
      <c r="BA12" s="622">
        <v>560</v>
      </c>
      <c r="BB12" s="622">
        <v>560</v>
      </c>
      <c r="BC12" s="622">
        <v>2</v>
      </c>
      <c r="BD12" s="622">
        <v>3</v>
      </c>
      <c r="BE12" s="622">
        <v>2</v>
      </c>
      <c r="BF12" s="622">
        <v>3</v>
      </c>
      <c r="BG12" s="622">
        <v>3</v>
      </c>
      <c r="BH12" s="622">
        <v>3</v>
      </c>
      <c r="BI12" s="622">
        <v>3</v>
      </c>
      <c r="BJ12" s="622">
        <v>2</v>
      </c>
      <c r="BK12" s="622">
        <v>2</v>
      </c>
      <c r="BL12" s="622">
        <v>2</v>
      </c>
      <c r="BM12" s="622">
        <v>2</v>
      </c>
      <c r="BN12" s="622">
        <v>2</v>
      </c>
      <c r="BO12" s="622">
        <v>2</v>
      </c>
      <c r="BP12" s="622">
        <v>2</v>
      </c>
      <c r="BQ12" s="622">
        <v>2</v>
      </c>
      <c r="BR12" s="622">
        <v>2</v>
      </c>
      <c r="BS12" s="622">
        <v>2</v>
      </c>
      <c r="BT12" s="622">
        <v>2</v>
      </c>
      <c r="BU12" s="622">
        <v>2</v>
      </c>
      <c r="BV12" s="656">
        <v>2</v>
      </c>
      <c r="BW12" s="657">
        <v>1</v>
      </c>
    </row>
    <row r="13" spans="1:242" ht="15" customHeight="1">
      <c r="A13" s="102" t="s">
        <v>821</v>
      </c>
      <c r="B13" s="616">
        <v>1674</v>
      </c>
      <c r="C13" s="616">
        <v>1867</v>
      </c>
      <c r="D13" s="616">
        <v>2009</v>
      </c>
      <c r="E13" s="616">
        <v>2042</v>
      </c>
      <c r="F13" s="616">
        <v>2120</v>
      </c>
      <c r="G13" s="658">
        <v>2178</v>
      </c>
      <c r="H13" s="658">
        <v>2247</v>
      </c>
      <c r="I13" s="658">
        <v>2442</v>
      </c>
      <c r="J13" s="622">
        <v>2497</v>
      </c>
      <c r="K13" s="622">
        <v>2540</v>
      </c>
      <c r="L13" s="622">
        <v>2629</v>
      </c>
      <c r="M13" s="622">
        <v>2723</v>
      </c>
      <c r="N13" s="622">
        <v>2837</v>
      </c>
      <c r="O13" s="622">
        <v>2938</v>
      </c>
      <c r="P13" s="622">
        <v>3058</v>
      </c>
      <c r="Q13" s="622">
        <v>3263</v>
      </c>
      <c r="R13" s="622">
        <v>3382</v>
      </c>
      <c r="S13" s="622">
        <v>3610</v>
      </c>
      <c r="T13" s="622">
        <v>3781</v>
      </c>
      <c r="U13" s="622">
        <v>4001</v>
      </c>
      <c r="V13" s="622">
        <v>4204</v>
      </c>
      <c r="W13" s="622">
        <v>4349</v>
      </c>
      <c r="X13" s="622">
        <v>4648</v>
      </c>
      <c r="Y13" s="622">
        <v>4900</v>
      </c>
      <c r="Z13" s="622">
        <v>5085</v>
      </c>
      <c r="AA13" s="622">
        <v>5234</v>
      </c>
      <c r="AB13" s="622">
        <v>5299</v>
      </c>
      <c r="AC13" s="622">
        <v>5558</v>
      </c>
      <c r="AD13" s="622">
        <v>6061</v>
      </c>
      <c r="AE13" s="622">
        <v>6269</v>
      </c>
      <c r="AF13" s="622">
        <v>6491</v>
      </c>
      <c r="AG13" s="622">
        <v>6425</v>
      </c>
      <c r="AH13" s="622">
        <v>6767</v>
      </c>
      <c r="AI13" s="622">
        <v>6918</v>
      </c>
      <c r="AJ13" s="622">
        <v>7305</v>
      </c>
      <c r="AK13" s="622">
        <v>7833</v>
      </c>
      <c r="AL13" s="622">
        <v>8138</v>
      </c>
      <c r="AM13" s="622">
        <v>8482</v>
      </c>
      <c r="AN13" s="622">
        <v>9280</v>
      </c>
      <c r="AO13" s="622">
        <v>9647</v>
      </c>
      <c r="AP13" s="622">
        <v>9859</v>
      </c>
      <c r="AQ13" s="622">
        <v>10085</v>
      </c>
      <c r="AR13" s="622">
        <v>10363</v>
      </c>
      <c r="AS13" s="622">
        <v>10398</v>
      </c>
      <c r="AT13" s="622">
        <v>10822</v>
      </c>
      <c r="AU13" s="622">
        <v>10927</v>
      </c>
      <c r="AV13" s="622">
        <v>11242</v>
      </c>
      <c r="AW13" s="622">
        <v>11310</v>
      </c>
      <c r="AX13" s="622">
        <v>11519</v>
      </c>
      <c r="AY13" s="622">
        <v>12354</v>
      </c>
      <c r="AZ13" s="622">
        <v>12982</v>
      </c>
      <c r="BA13" s="622">
        <v>13630</v>
      </c>
      <c r="BB13" s="622">
        <v>14476</v>
      </c>
      <c r="BC13" s="622">
        <v>14913</v>
      </c>
      <c r="BD13" s="622">
        <v>15433</v>
      </c>
      <c r="BE13" s="622">
        <v>16308</v>
      </c>
      <c r="BF13" s="622">
        <v>17494</v>
      </c>
      <c r="BG13" s="622">
        <v>18817</v>
      </c>
      <c r="BH13" s="622">
        <v>19868</v>
      </c>
      <c r="BI13" s="622">
        <v>20869</v>
      </c>
      <c r="BJ13" s="622">
        <v>22088</v>
      </c>
      <c r="BK13" s="622">
        <v>23529</v>
      </c>
      <c r="BL13" s="622">
        <v>24023</v>
      </c>
      <c r="BM13" s="622">
        <v>24539</v>
      </c>
      <c r="BN13" s="622">
        <v>24603</v>
      </c>
      <c r="BO13" s="622">
        <v>25343</v>
      </c>
      <c r="BP13" s="622">
        <v>25469</v>
      </c>
      <c r="BQ13" s="622">
        <v>26016</v>
      </c>
      <c r="BR13" s="622">
        <v>27695</v>
      </c>
      <c r="BS13" s="622">
        <v>27927</v>
      </c>
      <c r="BT13" s="622">
        <v>28357</v>
      </c>
      <c r="BU13" s="622">
        <v>28467</v>
      </c>
      <c r="BV13" s="656">
        <v>29201</v>
      </c>
      <c r="BW13" s="657">
        <v>29969</v>
      </c>
    </row>
    <row r="14" spans="1:242" ht="15" customHeight="1">
      <c r="A14" s="102" t="s">
        <v>822</v>
      </c>
      <c r="B14" s="616">
        <v>524</v>
      </c>
      <c r="C14" s="616">
        <v>529</v>
      </c>
      <c r="D14" s="616">
        <v>544</v>
      </c>
      <c r="E14" s="616">
        <v>545</v>
      </c>
      <c r="F14" s="616">
        <v>558</v>
      </c>
      <c r="G14" s="658">
        <v>564</v>
      </c>
      <c r="H14" s="658">
        <v>567</v>
      </c>
      <c r="I14" s="658">
        <v>578</v>
      </c>
      <c r="J14" s="622">
        <v>1248</v>
      </c>
      <c r="K14" s="622">
        <v>1208</v>
      </c>
      <c r="L14" s="622">
        <v>1273</v>
      </c>
      <c r="M14" s="622">
        <v>1327</v>
      </c>
      <c r="N14" s="622">
        <v>1343</v>
      </c>
      <c r="O14" s="622">
        <v>1330</v>
      </c>
      <c r="P14" s="622">
        <v>1378</v>
      </c>
      <c r="Q14" s="622">
        <v>1319</v>
      </c>
      <c r="R14" s="622">
        <v>1472</v>
      </c>
      <c r="S14" s="622">
        <v>1480</v>
      </c>
      <c r="T14" s="622">
        <v>1438</v>
      </c>
      <c r="U14" s="622">
        <v>1447</v>
      </c>
      <c r="V14" s="622">
        <v>1655</v>
      </c>
      <c r="W14" s="622">
        <v>1663</v>
      </c>
      <c r="X14" s="622">
        <v>1732</v>
      </c>
      <c r="Y14" s="622">
        <v>1878</v>
      </c>
      <c r="Z14" s="622">
        <v>2000</v>
      </c>
      <c r="AA14" s="622">
        <v>2077</v>
      </c>
      <c r="AB14" s="622">
        <v>2211</v>
      </c>
      <c r="AC14" s="622">
        <v>2276</v>
      </c>
      <c r="AD14" s="622">
        <v>2387</v>
      </c>
      <c r="AE14" s="622">
        <v>2489</v>
      </c>
      <c r="AF14" s="622">
        <v>2616</v>
      </c>
      <c r="AG14" s="622">
        <v>2627</v>
      </c>
      <c r="AH14" s="622">
        <v>2695</v>
      </c>
      <c r="AI14" s="622">
        <v>2700</v>
      </c>
      <c r="AJ14" s="622">
        <v>2779</v>
      </c>
      <c r="AK14" s="622">
        <v>2777</v>
      </c>
      <c r="AL14" s="622">
        <v>2857</v>
      </c>
      <c r="AM14" s="622">
        <v>2843</v>
      </c>
      <c r="AN14" s="622">
        <v>2789</v>
      </c>
      <c r="AO14" s="622">
        <v>2696</v>
      </c>
      <c r="AP14" s="622">
        <v>2535</v>
      </c>
      <c r="AQ14" s="622">
        <v>2409</v>
      </c>
      <c r="AR14" s="622">
        <v>1427</v>
      </c>
      <c r="AS14" s="622">
        <v>1417</v>
      </c>
      <c r="AT14" s="622">
        <v>1437</v>
      </c>
      <c r="AU14" s="622">
        <v>1623</v>
      </c>
      <c r="AV14" s="622">
        <v>1572</v>
      </c>
      <c r="AW14" s="622">
        <v>1553</v>
      </c>
      <c r="AX14" s="622">
        <v>1542</v>
      </c>
      <c r="AY14" s="622">
        <v>1532</v>
      </c>
      <c r="AZ14" s="622">
        <v>1548</v>
      </c>
      <c r="BA14" s="622">
        <v>1519</v>
      </c>
      <c r="BB14" s="622">
        <v>1446</v>
      </c>
      <c r="BC14" s="622">
        <v>1377</v>
      </c>
      <c r="BD14" s="622">
        <v>1386</v>
      </c>
      <c r="BE14" s="622">
        <v>1275</v>
      </c>
      <c r="BF14" s="622">
        <v>1327</v>
      </c>
      <c r="BG14" s="622">
        <v>1284</v>
      </c>
      <c r="BH14" s="622">
        <v>1278</v>
      </c>
      <c r="BI14" s="622">
        <v>1244</v>
      </c>
      <c r="BJ14" s="622">
        <v>1243</v>
      </c>
      <c r="BK14" s="622">
        <v>1325</v>
      </c>
      <c r="BL14" s="622">
        <v>1421</v>
      </c>
      <c r="BM14" s="622">
        <v>1419</v>
      </c>
      <c r="BN14" s="622">
        <v>1509</v>
      </c>
      <c r="BO14" s="622">
        <v>1563</v>
      </c>
      <c r="BP14" s="622">
        <v>1634</v>
      </c>
      <c r="BQ14" s="622">
        <v>1677</v>
      </c>
      <c r="BR14" s="622">
        <v>1735</v>
      </c>
      <c r="BS14" s="622">
        <v>1848</v>
      </c>
      <c r="BT14" s="622">
        <v>1905</v>
      </c>
      <c r="BU14" s="622">
        <v>1980</v>
      </c>
      <c r="BV14" s="656">
        <v>1999</v>
      </c>
      <c r="BW14" s="657">
        <v>2064</v>
      </c>
    </row>
    <row r="15" spans="1:242" ht="15" customHeight="1">
      <c r="A15" s="102" t="s">
        <v>823</v>
      </c>
      <c r="B15" s="616">
        <v>8369</v>
      </c>
      <c r="C15" s="616">
        <v>8698</v>
      </c>
      <c r="D15" s="616">
        <v>8990</v>
      </c>
      <c r="E15" s="616">
        <v>9413</v>
      </c>
      <c r="F15" s="616">
        <v>9470</v>
      </c>
      <c r="G15" s="658">
        <v>9763</v>
      </c>
      <c r="H15" s="658">
        <v>9908</v>
      </c>
      <c r="I15" s="658">
        <v>10422</v>
      </c>
      <c r="J15" s="622">
        <v>10448</v>
      </c>
      <c r="K15" s="622">
        <v>10820</v>
      </c>
      <c r="L15" s="622">
        <v>11227</v>
      </c>
      <c r="M15" s="622">
        <v>11779</v>
      </c>
      <c r="N15" s="622">
        <v>11791</v>
      </c>
      <c r="O15" s="622">
        <v>12030</v>
      </c>
      <c r="P15" s="622">
        <v>12571</v>
      </c>
      <c r="Q15" s="622">
        <v>13296</v>
      </c>
      <c r="R15" s="622">
        <v>13535</v>
      </c>
      <c r="S15" s="622">
        <v>13917</v>
      </c>
      <c r="T15" s="622">
        <v>14429</v>
      </c>
      <c r="U15" s="622">
        <v>15458</v>
      </c>
      <c r="V15" s="622">
        <v>15721</v>
      </c>
      <c r="W15" s="622">
        <v>16093</v>
      </c>
      <c r="X15" s="622">
        <v>16988</v>
      </c>
      <c r="Y15" s="622">
        <v>17944</v>
      </c>
      <c r="Z15" s="622">
        <v>18000</v>
      </c>
      <c r="AA15" s="622">
        <v>18222</v>
      </c>
      <c r="AB15" s="622">
        <v>18662</v>
      </c>
      <c r="AC15" s="622">
        <v>19390</v>
      </c>
      <c r="AD15" s="622">
        <v>19312</v>
      </c>
      <c r="AE15" s="622">
        <v>19793</v>
      </c>
      <c r="AF15" s="622">
        <v>20398</v>
      </c>
      <c r="AG15" s="622">
        <v>20917</v>
      </c>
      <c r="AH15" s="622">
        <v>20865</v>
      </c>
      <c r="AI15" s="622">
        <v>21489</v>
      </c>
      <c r="AJ15" s="622">
        <v>21946</v>
      </c>
      <c r="AK15" s="622">
        <v>22812</v>
      </c>
      <c r="AL15" s="622">
        <v>23085</v>
      </c>
      <c r="AM15" s="622">
        <v>23693</v>
      </c>
      <c r="AN15" s="622">
        <v>29588</v>
      </c>
      <c r="AO15" s="622">
        <v>30499</v>
      </c>
      <c r="AP15" s="622">
        <v>30851</v>
      </c>
      <c r="AQ15" s="622">
        <v>31124</v>
      </c>
      <c r="AR15" s="622">
        <v>31858</v>
      </c>
      <c r="AS15" s="622">
        <v>32795</v>
      </c>
      <c r="AT15" s="622">
        <v>32700</v>
      </c>
      <c r="AU15" s="622">
        <v>32128</v>
      </c>
      <c r="AV15" s="622">
        <v>32419</v>
      </c>
      <c r="AW15" s="622">
        <v>33111</v>
      </c>
      <c r="AX15" s="622">
        <v>32706</v>
      </c>
      <c r="AY15" s="622">
        <v>33113</v>
      </c>
      <c r="AZ15" s="622">
        <v>33628</v>
      </c>
      <c r="BA15" s="622">
        <v>34055</v>
      </c>
      <c r="BB15" s="622">
        <v>32626</v>
      </c>
      <c r="BC15" s="622">
        <v>33086</v>
      </c>
      <c r="BD15" s="622">
        <v>33056</v>
      </c>
      <c r="BE15" s="622">
        <v>33851</v>
      </c>
      <c r="BF15" s="622">
        <v>33177</v>
      </c>
      <c r="BG15" s="622">
        <v>33353</v>
      </c>
      <c r="BH15" s="622">
        <v>33359</v>
      </c>
      <c r="BI15" s="622">
        <v>34170</v>
      </c>
      <c r="BJ15" s="622">
        <v>34375</v>
      </c>
      <c r="BK15" s="622">
        <v>34801</v>
      </c>
      <c r="BL15" s="622">
        <v>35906</v>
      </c>
      <c r="BM15" s="622">
        <v>36770</v>
      </c>
      <c r="BN15" s="622">
        <v>41958</v>
      </c>
      <c r="BO15" s="622">
        <v>38540</v>
      </c>
      <c r="BP15" s="622">
        <v>39581</v>
      </c>
      <c r="BQ15" s="622">
        <v>41133</v>
      </c>
      <c r="BR15" s="622">
        <v>41426</v>
      </c>
      <c r="BS15" s="622">
        <v>42267</v>
      </c>
      <c r="BT15" s="622">
        <v>43412</v>
      </c>
      <c r="BU15" s="622">
        <v>44661</v>
      </c>
      <c r="BV15" s="656">
        <v>45053</v>
      </c>
      <c r="BW15" s="657">
        <v>46535</v>
      </c>
    </row>
    <row r="16" spans="1:242" ht="15" customHeight="1">
      <c r="A16" s="102" t="s">
        <v>824</v>
      </c>
      <c r="B16" s="616">
        <v>19763</v>
      </c>
      <c r="C16" s="616">
        <v>21059</v>
      </c>
      <c r="D16" s="616">
        <v>22345</v>
      </c>
      <c r="E16" s="616">
        <v>24517</v>
      </c>
      <c r="F16" s="616">
        <v>25161</v>
      </c>
      <c r="G16" s="658">
        <v>26523</v>
      </c>
      <c r="H16" s="658">
        <v>26778</v>
      </c>
      <c r="I16" s="658">
        <v>27628</v>
      </c>
      <c r="J16" s="622">
        <v>28751</v>
      </c>
      <c r="K16" s="622">
        <v>30403</v>
      </c>
      <c r="L16" s="622">
        <v>32179</v>
      </c>
      <c r="M16" s="622">
        <v>35131</v>
      </c>
      <c r="N16" s="622">
        <v>36584</v>
      </c>
      <c r="O16" s="622">
        <v>37326</v>
      </c>
      <c r="P16" s="622">
        <v>39201</v>
      </c>
      <c r="Q16" s="622">
        <v>42275</v>
      </c>
      <c r="R16" s="622">
        <v>43634</v>
      </c>
      <c r="S16" s="622">
        <v>46194</v>
      </c>
      <c r="T16" s="622">
        <v>48059</v>
      </c>
      <c r="U16" s="622">
        <v>52776</v>
      </c>
      <c r="V16" s="622">
        <v>54894</v>
      </c>
      <c r="W16" s="622">
        <v>58260</v>
      </c>
      <c r="X16" s="622">
        <v>60237</v>
      </c>
      <c r="Y16" s="622">
        <v>65020</v>
      </c>
      <c r="Z16" s="622">
        <v>66718</v>
      </c>
      <c r="AA16" s="622">
        <v>69696</v>
      </c>
      <c r="AB16" s="622">
        <v>70076</v>
      </c>
      <c r="AC16" s="622">
        <v>74054</v>
      </c>
      <c r="AD16" s="622">
        <v>75018</v>
      </c>
      <c r="AE16" s="622">
        <v>78317</v>
      </c>
      <c r="AF16" s="622">
        <v>80128</v>
      </c>
      <c r="AG16" s="622">
        <v>86977</v>
      </c>
      <c r="AH16" s="622">
        <v>89737</v>
      </c>
      <c r="AI16" s="622">
        <v>95411</v>
      </c>
      <c r="AJ16" s="622">
        <v>98216</v>
      </c>
      <c r="AK16" s="622">
        <v>106052</v>
      </c>
      <c r="AL16" s="622">
        <v>109931</v>
      </c>
      <c r="AM16" s="622">
        <v>115605</v>
      </c>
      <c r="AN16" s="622">
        <v>129637</v>
      </c>
      <c r="AO16" s="622">
        <v>138360</v>
      </c>
      <c r="AP16" s="622">
        <v>143674</v>
      </c>
      <c r="AQ16" s="622">
        <v>147420</v>
      </c>
      <c r="AR16" s="622">
        <v>152626</v>
      </c>
      <c r="AS16" s="622">
        <v>158368</v>
      </c>
      <c r="AT16" s="622">
        <v>161674</v>
      </c>
      <c r="AU16" s="622">
        <v>161476</v>
      </c>
      <c r="AV16" s="622">
        <v>162480</v>
      </c>
      <c r="AW16" s="622">
        <v>165617</v>
      </c>
      <c r="AX16" s="622">
        <v>167576</v>
      </c>
      <c r="AY16" s="622">
        <v>169386</v>
      </c>
      <c r="AZ16" s="622">
        <v>172371</v>
      </c>
      <c r="BA16" s="622">
        <v>175968</v>
      </c>
      <c r="BB16" s="622">
        <v>173392</v>
      </c>
      <c r="BC16" s="622">
        <v>175896</v>
      </c>
      <c r="BD16" s="622">
        <v>176797</v>
      </c>
      <c r="BE16" s="622">
        <v>177744</v>
      </c>
      <c r="BF16" s="622">
        <v>175283</v>
      </c>
      <c r="BG16" s="622">
        <v>174746</v>
      </c>
      <c r="BH16" s="622">
        <v>173939</v>
      </c>
      <c r="BI16" s="622">
        <v>175222</v>
      </c>
      <c r="BJ16" s="622">
        <v>179939</v>
      </c>
      <c r="BK16" s="622">
        <v>183449</v>
      </c>
      <c r="BL16" s="622">
        <v>190696</v>
      </c>
      <c r="BM16" s="622">
        <v>196762</v>
      </c>
      <c r="BN16" s="622">
        <v>204084</v>
      </c>
      <c r="BO16" s="622">
        <v>211316</v>
      </c>
      <c r="BP16" s="622">
        <v>220357</v>
      </c>
      <c r="BQ16" s="622">
        <v>229061</v>
      </c>
      <c r="BR16" s="622">
        <v>237137</v>
      </c>
      <c r="BS16" s="622">
        <v>245213</v>
      </c>
      <c r="BT16" s="622">
        <v>254069</v>
      </c>
      <c r="BU16" s="622">
        <v>262493</v>
      </c>
      <c r="BV16" s="656">
        <v>271536</v>
      </c>
      <c r="BW16" s="657">
        <v>280505</v>
      </c>
    </row>
    <row r="17" spans="1:75" ht="15" customHeight="1">
      <c r="A17" s="102" t="s">
        <v>825</v>
      </c>
      <c r="B17" s="616">
        <v>13551</v>
      </c>
      <c r="C17" s="616">
        <v>13708</v>
      </c>
      <c r="D17" s="616">
        <v>13988</v>
      </c>
      <c r="E17" s="616">
        <v>14485</v>
      </c>
      <c r="F17" s="616">
        <v>14743</v>
      </c>
      <c r="G17" s="658">
        <v>15290</v>
      </c>
      <c r="H17" s="658">
        <v>15465</v>
      </c>
      <c r="I17" s="658">
        <v>15433</v>
      </c>
      <c r="J17" s="622">
        <v>15519</v>
      </c>
      <c r="K17" s="622">
        <v>15593</v>
      </c>
      <c r="L17" s="622">
        <v>15697</v>
      </c>
      <c r="M17" s="622">
        <v>15876</v>
      </c>
      <c r="N17" s="622">
        <v>16228</v>
      </c>
      <c r="O17" s="622">
        <v>16490</v>
      </c>
      <c r="P17" s="622">
        <v>16744</v>
      </c>
      <c r="Q17" s="622">
        <v>17259</v>
      </c>
      <c r="R17" s="622">
        <v>17770</v>
      </c>
      <c r="S17" s="622">
        <v>18003</v>
      </c>
      <c r="T17" s="622">
        <v>18243</v>
      </c>
      <c r="U17" s="622">
        <v>18508</v>
      </c>
      <c r="V17" s="622">
        <v>18714</v>
      </c>
      <c r="W17" s="622">
        <v>19153</v>
      </c>
      <c r="X17" s="622">
        <v>20208</v>
      </c>
      <c r="Y17" s="622">
        <v>20181</v>
      </c>
      <c r="Z17" s="622">
        <v>20344</v>
      </c>
      <c r="AA17" s="622">
        <v>20674</v>
      </c>
      <c r="AB17" s="622">
        <v>21208</v>
      </c>
      <c r="AC17" s="622">
        <v>19687</v>
      </c>
      <c r="AD17" s="622">
        <v>19564</v>
      </c>
      <c r="AE17" s="622">
        <v>19825</v>
      </c>
      <c r="AF17" s="622">
        <v>19852</v>
      </c>
      <c r="AG17" s="622">
        <v>19548</v>
      </c>
      <c r="AH17" s="622">
        <v>19966</v>
      </c>
      <c r="AI17" s="622">
        <v>20530</v>
      </c>
      <c r="AJ17" s="622">
        <v>20864</v>
      </c>
      <c r="AK17" s="622">
        <v>20915</v>
      </c>
      <c r="AL17" s="622">
        <v>21435</v>
      </c>
      <c r="AM17" s="622">
        <v>22107</v>
      </c>
      <c r="AN17" s="622">
        <v>22485</v>
      </c>
      <c r="AO17" s="622">
        <v>22478</v>
      </c>
      <c r="AP17" s="622">
        <v>22670</v>
      </c>
      <c r="AQ17" s="622">
        <v>22184</v>
      </c>
      <c r="AR17" s="622">
        <v>22260</v>
      </c>
      <c r="AS17" s="622">
        <v>22692</v>
      </c>
      <c r="AT17" s="622">
        <v>23073</v>
      </c>
      <c r="AU17" s="622">
        <v>24086</v>
      </c>
      <c r="AV17" s="622">
        <v>24792</v>
      </c>
      <c r="AW17" s="622">
        <v>24782</v>
      </c>
      <c r="AX17" s="622">
        <v>25244</v>
      </c>
      <c r="AY17" s="622">
        <v>25686</v>
      </c>
      <c r="AZ17" s="622">
        <v>25469</v>
      </c>
      <c r="BA17" s="622">
        <v>25703</v>
      </c>
      <c r="BB17" s="622">
        <v>25914</v>
      </c>
      <c r="BC17" s="622">
        <v>26371</v>
      </c>
      <c r="BD17" s="622">
        <v>28046</v>
      </c>
      <c r="BE17" s="622">
        <v>29841</v>
      </c>
      <c r="BF17" s="622">
        <v>31942</v>
      </c>
      <c r="BG17" s="622">
        <v>33564</v>
      </c>
      <c r="BH17" s="622">
        <v>33615</v>
      </c>
      <c r="BI17" s="622">
        <v>34064</v>
      </c>
      <c r="BJ17" s="622">
        <v>35514</v>
      </c>
      <c r="BK17" s="622">
        <v>36051</v>
      </c>
      <c r="BL17" s="622">
        <v>35421</v>
      </c>
      <c r="BM17" s="622">
        <v>34882</v>
      </c>
      <c r="BN17" s="622">
        <v>30089</v>
      </c>
      <c r="BO17" s="622">
        <v>32891</v>
      </c>
      <c r="BP17" s="622">
        <v>31541</v>
      </c>
      <c r="BQ17" s="622">
        <v>31288</v>
      </c>
      <c r="BR17" s="622">
        <v>32023</v>
      </c>
      <c r="BS17" s="622">
        <v>31304</v>
      </c>
      <c r="BT17" s="622">
        <v>30631</v>
      </c>
      <c r="BU17" s="622">
        <v>29909</v>
      </c>
      <c r="BV17" s="656">
        <v>29459</v>
      </c>
      <c r="BW17" s="657">
        <v>28141</v>
      </c>
    </row>
    <row r="18" spans="1:75" ht="15" customHeight="1">
      <c r="A18" s="102" t="s">
        <v>826</v>
      </c>
      <c r="B18" s="616">
        <v>2320</v>
      </c>
      <c r="C18" s="616">
        <v>2363</v>
      </c>
      <c r="D18" s="616">
        <v>2418</v>
      </c>
      <c r="E18" s="616">
        <v>2491</v>
      </c>
      <c r="F18" s="616">
        <v>2527</v>
      </c>
      <c r="G18" s="658">
        <v>2592</v>
      </c>
      <c r="H18" s="658">
        <v>2668</v>
      </c>
      <c r="I18" s="658">
        <v>2706</v>
      </c>
      <c r="J18" s="622">
        <v>2740</v>
      </c>
      <c r="K18" s="622">
        <v>2785</v>
      </c>
      <c r="L18" s="622">
        <v>2865</v>
      </c>
      <c r="M18" s="622">
        <v>3024</v>
      </c>
      <c r="N18" s="622">
        <v>3142</v>
      </c>
      <c r="O18" s="622">
        <v>3317</v>
      </c>
      <c r="P18" s="622">
        <v>3483</v>
      </c>
      <c r="Q18" s="622">
        <v>3724</v>
      </c>
      <c r="R18" s="622">
        <v>3891</v>
      </c>
      <c r="S18" s="622">
        <v>4096</v>
      </c>
      <c r="T18" s="622">
        <v>4329</v>
      </c>
      <c r="U18" s="622">
        <v>4571</v>
      </c>
      <c r="V18" s="622">
        <v>4663</v>
      </c>
      <c r="W18" s="622">
        <v>4885</v>
      </c>
      <c r="X18" s="622">
        <v>5165</v>
      </c>
      <c r="Y18" s="622">
        <v>5449</v>
      </c>
      <c r="Z18" s="622">
        <v>5623</v>
      </c>
      <c r="AA18" s="622">
        <v>5738</v>
      </c>
      <c r="AB18" s="622">
        <v>5762</v>
      </c>
      <c r="AC18" s="622">
        <v>5900</v>
      </c>
      <c r="AD18" s="622">
        <v>6081</v>
      </c>
      <c r="AE18" s="622">
        <v>6267</v>
      </c>
      <c r="AF18" s="622">
        <v>6502</v>
      </c>
      <c r="AG18" s="622">
        <v>6708</v>
      </c>
      <c r="AH18" s="622">
        <v>6921</v>
      </c>
      <c r="AI18" s="622">
        <v>6968</v>
      </c>
      <c r="AJ18" s="622">
        <v>6984</v>
      </c>
      <c r="AK18" s="622">
        <v>6893</v>
      </c>
      <c r="AL18" s="622">
        <v>6820</v>
      </c>
      <c r="AM18" s="622">
        <v>6725</v>
      </c>
      <c r="AN18" s="622">
        <v>7470</v>
      </c>
      <c r="AO18" s="622">
        <v>7502</v>
      </c>
      <c r="AP18" s="622">
        <v>7431</v>
      </c>
      <c r="AQ18" s="622">
        <v>7357</v>
      </c>
      <c r="AR18" s="622">
        <v>7420</v>
      </c>
      <c r="AS18" s="622">
        <v>7563</v>
      </c>
      <c r="AT18" s="622">
        <v>7702</v>
      </c>
      <c r="AU18" s="622">
        <v>7873</v>
      </c>
      <c r="AV18" s="622">
        <v>8022</v>
      </c>
      <c r="AW18" s="622">
        <v>8187</v>
      </c>
      <c r="AX18" s="622">
        <v>8336</v>
      </c>
      <c r="AY18" s="622">
        <v>8538</v>
      </c>
      <c r="AZ18" s="622">
        <v>8699</v>
      </c>
      <c r="BA18" s="622">
        <v>8838</v>
      </c>
      <c r="BB18" s="622">
        <v>8854</v>
      </c>
      <c r="BC18" s="622">
        <v>8755</v>
      </c>
      <c r="BD18" s="622">
        <v>8815</v>
      </c>
      <c r="BE18" s="622">
        <v>8571</v>
      </c>
      <c r="BF18" s="622">
        <v>8504</v>
      </c>
      <c r="BG18" s="622">
        <v>8489</v>
      </c>
      <c r="BH18" s="622">
        <v>8492</v>
      </c>
      <c r="BI18" s="622">
        <v>8401</v>
      </c>
      <c r="BJ18" s="622">
        <v>8583</v>
      </c>
      <c r="BK18" s="622">
        <v>8803</v>
      </c>
      <c r="BL18" s="622">
        <v>8949</v>
      </c>
      <c r="BM18" s="622">
        <v>9134</v>
      </c>
      <c r="BN18" s="622">
        <v>9163</v>
      </c>
      <c r="BO18" s="622">
        <v>9154</v>
      </c>
      <c r="BP18" s="622">
        <v>9121</v>
      </c>
      <c r="BQ18" s="622">
        <v>9200</v>
      </c>
      <c r="BR18" s="622">
        <v>9232</v>
      </c>
      <c r="BS18" s="622">
        <v>9343</v>
      </c>
      <c r="BT18" s="622">
        <v>9520</v>
      </c>
      <c r="BU18" s="622">
        <v>9708</v>
      </c>
      <c r="BV18" s="656">
        <v>9852</v>
      </c>
      <c r="BW18" s="657">
        <v>10034</v>
      </c>
    </row>
    <row r="19" spans="1:75" s="678" customFormat="1" ht="5.0999999999999996" customHeight="1">
      <c r="A19" s="102"/>
      <c r="B19" s="616"/>
      <c r="C19" s="616"/>
      <c r="D19" s="616"/>
      <c r="E19" s="616"/>
      <c r="F19" s="616"/>
      <c r="G19" s="616"/>
      <c r="H19" s="659"/>
      <c r="I19" s="659"/>
      <c r="J19" s="622"/>
      <c r="K19" s="622"/>
      <c r="L19" s="622"/>
      <c r="M19" s="622"/>
      <c r="N19" s="622"/>
      <c r="O19" s="622"/>
      <c r="P19" s="622"/>
      <c r="Q19" s="622"/>
      <c r="R19" s="622"/>
      <c r="S19" s="622"/>
      <c r="T19" s="622"/>
      <c r="U19" s="622"/>
      <c r="V19" s="622"/>
      <c r="W19" s="622"/>
      <c r="X19" s="622"/>
      <c r="Y19" s="622"/>
      <c r="Z19" s="622"/>
      <c r="AA19" s="622"/>
      <c r="AB19" s="622"/>
      <c r="AC19" s="622"/>
      <c r="AD19" s="622"/>
      <c r="AE19" s="622"/>
      <c r="AF19" s="622"/>
      <c r="AG19" s="622"/>
      <c r="AH19" s="622"/>
      <c r="AI19" s="622"/>
      <c r="AJ19" s="622"/>
      <c r="AK19" s="622"/>
      <c r="AL19" s="622"/>
      <c r="AM19" s="622"/>
      <c r="AN19" s="622"/>
      <c r="AO19" s="622"/>
      <c r="AP19" s="677"/>
      <c r="AQ19" s="677"/>
      <c r="AR19" s="677"/>
      <c r="AS19" s="677"/>
      <c r="AT19" s="677"/>
      <c r="AU19" s="677"/>
      <c r="AV19" s="677"/>
      <c r="AW19" s="677"/>
      <c r="AX19" s="677"/>
      <c r="AY19" s="677"/>
      <c r="AZ19" s="677"/>
      <c r="BA19" s="677"/>
      <c r="BB19" s="677"/>
      <c r="BC19" s="677"/>
      <c r="BD19" s="677"/>
      <c r="BE19" s="677"/>
      <c r="BF19" s="677"/>
      <c r="BG19" s="677"/>
      <c r="BH19" s="677"/>
      <c r="BI19" s="677"/>
      <c r="BJ19" s="677"/>
      <c r="BK19" s="677"/>
      <c r="BL19" s="677"/>
      <c r="BM19" s="677"/>
      <c r="BN19" s="677"/>
      <c r="BO19" s="677"/>
      <c r="BP19" s="677"/>
      <c r="BQ19" s="677"/>
      <c r="BR19" s="677"/>
      <c r="BS19" s="677"/>
      <c r="BT19" s="677"/>
      <c r="BU19" s="677"/>
      <c r="BV19" s="677"/>
      <c r="BW19" s="677"/>
    </row>
    <row r="20" spans="1:75" s="679" customFormat="1" ht="15" customHeight="1" thickBot="1">
      <c r="A20" s="87" t="s">
        <v>179</v>
      </c>
      <c r="B20" s="624">
        <v>50653</v>
      </c>
      <c r="C20" s="624">
        <v>52900</v>
      </c>
      <c r="D20" s="624">
        <v>55319</v>
      </c>
      <c r="E20" s="624">
        <v>58526</v>
      </c>
      <c r="F20" s="624">
        <v>59722</v>
      </c>
      <c r="G20" s="624">
        <v>62068</v>
      </c>
      <c r="H20" s="624">
        <v>62888</v>
      </c>
      <c r="I20" s="624">
        <v>64587</v>
      </c>
      <c r="J20" s="624">
        <v>66673</v>
      </c>
      <c r="K20" s="624">
        <v>68829</v>
      </c>
      <c r="L20" s="624">
        <v>71401</v>
      </c>
      <c r="M20" s="624">
        <v>75572</v>
      </c>
      <c r="N20" s="624">
        <v>77685</v>
      </c>
      <c r="O20" s="624">
        <v>79308</v>
      </c>
      <c r="P20" s="624">
        <v>82363</v>
      </c>
      <c r="Q20" s="624">
        <v>87177</v>
      </c>
      <c r="R20" s="624">
        <v>89980</v>
      </c>
      <c r="S20" s="624">
        <v>93938</v>
      </c>
      <c r="T20" s="624">
        <v>97099</v>
      </c>
      <c r="U20" s="624">
        <v>103653</v>
      </c>
      <c r="V20" s="624">
        <v>106953</v>
      </c>
      <c r="W20" s="624">
        <v>111789</v>
      </c>
      <c r="X20" s="624">
        <v>117808</v>
      </c>
      <c r="Y20" s="624">
        <v>124217</v>
      </c>
      <c r="Z20" s="624">
        <v>127367</v>
      </c>
      <c r="AA20" s="624">
        <v>131819</v>
      </c>
      <c r="AB20" s="624">
        <v>133554</v>
      </c>
      <c r="AC20" s="624">
        <v>136229</v>
      </c>
      <c r="AD20" s="624">
        <v>137751</v>
      </c>
      <c r="AE20" s="624">
        <v>142732</v>
      </c>
      <c r="AF20" s="624">
        <v>145969</v>
      </c>
      <c r="AG20" s="624">
        <v>153267</v>
      </c>
      <c r="AH20" s="624">
        <v>157295</v>
      </c>
      <c r="AI20" s="624">
        <v>164566</v>
      </c>
      <c r="AJ20" s="624">
        <v>168629</v>
      </c>
      <c r="AK20" s="624">
        <v>177834</v>
      </c>
      <c r="AL20" s="624">
        <v>182973</v>
      </c>
      <c r="AM20" s="624">
        <v>190649</v>
      </c>
      <c r="AN20" s="624">
        <v>213608</v>
      </c>
      <c r="AO20" s="624">
        <v>223342</v>
      </c>
      <c r="AP20" s="624">
        <v>229433</v>
      </c>
      <c r="AQ20" s="624">
        <v>233640</v>
      </c>
      <c r="AR20" s="624">
        <v>239287</v>
      </c>
      <c r="AS20" s="624">
        <v>246653</v>
      </c>
      <c r="AT20" s="624">
        <v>251231</v>
      </c>
      <c r="AU20" s="624">
        <v>252071</v>
      </c>
      <c r="AV20" s="624">
        <v>254653</v>
      </c>
      <c r="AW20" s="624">
        <v>258755</v>
      </c>
      <c r="AX20" s="624">
        <v>261106</v>
      </c>
      <c r="AY20" s="624">
        <v>265241</v>
      </c>
      <c r="AZ20" s="624">
        <v>269675</v>
      </c>
      <c r="BA20" s="624">
        <v>274765</v>
      </c>
      <c r="BB20" s="624">
        <v>272257</v>
      </c>
      <c r="BC20" s="624">
        <v>274861</v>
      </c>
      <c r="BD20" s="624">
        <v>279186</v>
      </c>
      <c r="BE20" s="624">
        <v>284606</v>
      </c>
      <c r="BF20" s="624">
        <v>285163</v>
      </c>
      <c r="BG20" s="624">
        <v>288364</v>
      </c>
      <c r="BH20" s="624">
        <v>289111</v>
      </c>
      <c r="BI20" s="624">
        <v>292860</v>
      </c>
      <c r="BJ20" s="624">
        <v>301001</v>
      </c>
      <c r="BK20" s="624">
        <v>307819</v>
      </c>
      <c r="BL20" s="624">
        <v>316560</v>
      </c>
      <c r="BM20" s="624">
        <v>324024</v>
      </c>
      <c r="BN20" s="624">
        <v>332905</v>
      </c>
      <c r="BO20" s="624">
        <v>340542</v>
      </c>
      <c r="BP20" s="624">
        <v>349569</v>
      </c>
      <c r="BQ20" s="624">
        <v>360803</v>
      </c>
      <c r="BR20" s="624">
        <v>372673</v>
      </c>
      <c r="BS20" s="624">
        <v>382390</v>
      </c>
      <c r="BT20" s="624">
        <v>393720</v>
      </c>
      <c r="BU20" s="624">
        <f>+SUM(BU10:BU18)</f>
        <v>403689</v>
      </c>
      <c r="BV20" s="624">
        <v>414273</v>
      </c>
      <c r="BW20" s="624">
        <v>425081</v>
      </c>
    </row>
    <row r="21" spans="1:75" s="678" customFormat="1" ht="15" customHeight="1" thickTop="1">
      <c r="A21" s="677"/>
      <c r="B21" s="677"/>
      <c r="C21" s="677"/>
      <c r="D21" s="677"/>
      <c r="E21" s="677"/>
      <c r="F21" s="677"/>
      <c r="G21" s="677"/>
      <c r="H21" s="677"/>
      <c r="I21" s="677"/>
      <c r="J21" s="677"/>
      <c r="K21" s="677"/>
      <c r="L21" s="677"/>
      <c r="M21" s="677"/>
      <c r="N21" s="680"/>
      <c r="O21" s="680"/>
      <c r="P21" s="680"/>
      <c r="Q21" s="680"/>
      <c r="R21" s="677"/>
      <c r="S21" s="677"/>
      <c r="T21" s="677"/>
      <c r="U21" s="677"/>
      <c r="V21" s="677"/>
      <c r="W21" s="677"/>
      <c r="X21" s="677"/>
      <c r="Y21" s="677"/>
      <c r="Z21" s="677"/>
      <c r="AA21" s="677"/>
      <c r="AB21" s="677"/>
      <c r="AC21" s="677"/>
      <c r="AD21" s="677"/>
      <c r="AE21" s="677"/>
      <c r="AF21" s="677"/>
      <c r="AG21" s="677"/>
      <c r="AH21" s="677"/>
      <c r="AI21" s="677"/>
      <c r="AJ21" s="677"/>
      <c r="AK21" s="677"/>
      <c r="AL21" s="677"/>
      <c r="AM21" s="677"/>
      <c r="AN21" s="677"/>
      <c r="AO21" s="677"/>
      <c r="AP21" s="677"/>
      <c r="AQ21" s="677"/>
      <c r="AR21" s="677"/>
      <c r="AS21" s="677"/>
      <c r="AT21" s="677"/>
      <c r="AU21" s="677"/>
      <c r="AV21" s="677"/>
      <c r="AW21" s="677"/>
      <c r="AX21" s="677"/>
      <c r="AY21" s="677"/>
      <c r="AZ21" s="677"/>
      <c r="BA21" s="677"/>
      <c r="BB21" s="677"/>
      <c r="BC21" s="677"/>
      <c r="BD21" s="677"/>
      <c r="BE21" s="677"/>
      <c r="BF21" s="677"/>
      <c r="BG21" s="677"/>
      <c r="BH21" s="677"/>
      <c r="BI21" s="677"/>
      <c r="BJ21" s="677"/>
      <c r="BK21" s="677"/>
      <c r="BL21" s="677"/>
      <c r="BM21" s="677"/>
      <c r="BN21" s="677"/>
      <c r="BO21" s="677"/>
      <c r="BP21" s="677"/>
      <c r="BQ21" s="677"/>
      <c r="BR21" s="677"/>
      <c r="BS21" s="677"/>
      <c r="BT21" s="677"/>
      <c r="BU21" s="677"/>
      <c r="BV21" s="677"/>
      <c r="BW21" s="677"/>
    </row>
    <row r="22" spans="1:75" s="678" customFormat="1" ht="15" customHeight="1">
      <c r="A22" s="677"/>
      <c r="B22" s="681"/>
      <c r="C22" s="681"/>
      <c r="D22" s="681"/>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row>
    <row r="23" spans="1:75" s="678" customFormat="1" ht="15" customHeight="1">
      <c r="A23" s="677"/>
      <c r="B23" s="616"/>
      <c r="C23" s="616"/>
      <c r="D23" s="616"/>
      <c r="E23" s="616"/>
      <c r="F23" s="616"/>
      <c r="G23" s="616"/>
      <c r="H23" s="616"/>
      <c r="I23" s="616"/>
      <c r="J23" s="616"/>
      <c r="K23" s="616"/>
      <c r="L23" s="616"/>
      <c r="M23" s="616"/>
      <c r="N23" s="616"/>
      <c r="O23" s="616"/>
      <c r="P23" s="616"/>
      <c r="Q23" s="616"/>
      <c r="R23" s="616"/>
      <c r="S23" s="616"/>
      <c r="T23" s="616"/>
      <c r="U23" s="616"/>
      <c r="V23" s="616"/>
      <c r="W23" s="616"/>
      <c r="X23" s="616"/>
      <c r="Y23" s="616"/>
      <c r="Z23" s="616"/>
      <c r="AA23" s="616"/>
      <c r="AB23" s="616"/>
      <c r="AC23" s="616"/>
      <c r="AD23" s="616"/>
      <c r="AE23" s="616"/>
      <c r="AF23" s="616"/>
      <c r="AG23" s="616"/>
      <c r="AH23" s="616"/>
      <c r="AI23" s="616"/>
      <c r="AJ23" s="616"/>
      <c r="AK23" s="616"/>
      <c r="AL23" s="616"/>
      <c r="AM23" s="616"/>
      <c r="AN23" s="616"/>
      <c r="AO23" s="616"/>
      <c r="AP23" s="677"/>
      <c r="AQ23" s="677"/>
      <c r="AR23" s="677"/>
      <c r="AS23" s="677"/>
      <c r="AT23" s="677"/>
      <c r="AU23" s="677"/>
      <c r="AV23" s="677"/>
      <c r="AW23" s="677"/>
      <c r="AX23" s="677"/>
      <c r="AY23" s="677"/>
      <c r="AZ23" s="677"/>
      <c r="BA23" s="677"/>
      <c r="BB23" s="677"/>
      <c r="BC23" s="677"/>
      <c r="BD23" s="677"/>
      <c r="BE23" s="677"/>
      <c r="BF23" s="677"/>
      <c r="BG23" s="677"/>
      <c r="BH23" s="677"/>
      <c r="BI23" s="677"/>
      <c r="BJ23" s="677"/>
      <c r="BK23" s="677"/>
      <c r="BL23" s="677"/>
      <c r="BM23" s="677"/>
      <c r="BN23" s="677"/>
      <c r="BO23" s="677"/>
      <c r="BP23" s="677"/>
      <c r="BQ23" s="677"/>
      <c r="BR23" s="677"/>
      <c r="BS23" s="677"/>
      <c r="BT23" s="677"/>
      <c r="BU23" s="677"/>
      <c r="BV23" s="677"/>
      <c r="BW23" s="677"/>
    </row>
    <row r="24" spans="1:75" s="678" customFormat="1" ht="15" customHeight="1">
      <c r="A24" s="677"/>
      <c r="B24" s="682"/>
      <c r="C24" s="682"/>
      <c r="D24" s="682"/>
      <c r="E24" s="682"/>
      <c r="F24" s="682"/>
      <c r="G24" s="682"/>
      <c r="H24" s="682"/>
      <c r="I24" s="682"/>
      <c r="J24" s="682"/>
      <c r="K24" s="682"/>
      <c r="L24" s="682"/>
      <c r="M24" s="682"/>
      <c r="N24" s="682"/>
      <c r="O24" s="682"/>
      <c r="P24" s="682"/>
      <c r="Q24" s="682"/>
      <c r="R24" s="682"/>
      <c r="S24" s="682"/>
      <c r="T24" s="682"/>
      <c r="U24" s="682"/>
      <c r="V24" s="682"/>
      <c r="W24" s="682"/>
      <c r="X24" s="682"/>
      <c r="Y24" s="682"/>
      <c r="Z24" s="682"/>
      <c r="AA24" s="682"/>
      <c r="AB24" s="682"/>
      <c r="AC24" s="682"/>
      <c r="AD24" s="682"/>
      <c r="AE24" s="682"/>
      <c r="AF24" s="682"/>
      <c r="AG24" s="682"/>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2"/>
      <c r="BW24" s="682"/>
    </row>
    <row r="25" spans="1:75" s="678" customFormat="1" ht="15" customHeight="1">
      <c r="A25" s="677"/>
      <c r="B25" s="682"/>
      <c r="C25" s="682"/>
      <c r="D25" s="682"/>
      <c r="E25" s="682"/>
      <c r="F25" s="682"/>
      <c r="G25" s="682"/>
      <c r="H25" s="682"/>
      <c r="I25" s="682"/>
      <c r="J25" s="682"/>
      <c r="K25" s="682"/>
      <c r="L25" s="682"/>
      <c r="M25" s="682"/>
      <c r="N25" s="682"/>
      <c r="O25" s="682"/>
      <c r="P25" s="682"/>
      <c r="Q25" s="682"/>
      <c r="R25" s="682"/>
      <c r="S25" s="682"/>
      <c r="T25" s="682"/>
      <c r="U25" s="682"/>
      <c r="V25" s="682"/>
      <c r="W25" s="682"/>
      <c r="X25" s="682"/>
      <c r="Y25" s="682"/>
      <c r="Z25" s="682"/>
      <c r="AA25" s="682"/>
      <c r="AB25" s="682"/>
      <c r="AC25" s="682"/>
      <c r="AD25" s="682"/>
      <c r="AE25" s="682"/>
      <c r="AF25" s="682"/>
      <c r="AG25" s="682"/>
      <c r="AH25" s="682"/>
      <c r="AI25" s="682"/>
      <c r="AJ25" s="682"/>
      <c r="AK25" s="682"/>
      <c r="AL25" s="682"/>
      <c r="AM25" s="682"/>
      <c r="AN25" s="682"/>
      <c r="AO25" s="682"/>
      <c r="AP25" s="677"/>
      <c r="AQ25" s="677"/>
      <c r="AR25" s="677"/>
      <c r="AS25" s="677"/>
      <c r="AT25" s="677"/>
      <c r="AU25" s="677"/>
      <c r="AV25" s="677"/>
      <c r="AW25" s="677"/>
      <c r="AX25" s="677"/>
      <c r="AY25" s="677"/>
      <c r="AZ25" s="677"/>
      <c r="BA25" s="677"/>
      <c r="BB25" s="677"/>
      <c r="BC25" s="677"/>
      <c r="BD25" s="677"/>
      <c r="BE25" s="677"/>
      <c r="BF25" s="677"/>
      <c r="BG25" s="677"/>
      <c r="BH25" s="677"/>
      <c r="BI25" s="677"/>
      <c r="BJ25" s="677"/>
      <c r="BK25" s="677"/>
      <c r="BL25" s="677"/>
      <c r="BM25" s="677"/>
      <c r="BN25" s="677"/>
      <c r="BO25" s="677"/>
      <c r="BP25" s="677"/>
      <c r="BQ25" s="677"/>
      <c r="BR25" s="677"/>
      <c r="BS25" s="677"/>
      <c r="BT25" s="677"/>
      <c r="BU25" s="677"/>
      <c r="BV25" s="677"/>
      <c r="BW25" s="677"/>
    </row>
    <row r="26" spans="1:75" s="678" customFormat="1" ht="15" customHeight="1">
      <c r="A26" s="677"/>
      <c r="B26" s="677"/>
      <c r="C26" s="677"/>
      <c r="D26" s="677"/>
      <c r="E26" s="677"/>
      <c r="F26" s="677"/>
      <c r="G26" s="677"/>
      <c r="H26" s="677"/>
      <c r="I26" s="677"/>
      <c r="J26" s="677"/>
      <c r="K26" s="677"/>
      <c r="L26" s="677"/>
      <c r="M26" s="677"/>
      <c r="N26" s="680"/>
      <c r="O26" s="680"/>
      <c r="P26" s="680"/>
      <c r="Q26" s="680"/>
      <c r="R26" s="677"/>
      <c r="S26" s="677"/>
      <c r="T26" s="677"/>
      <c r="U26" s="677"/>
      <c r="V26" s="677"/>
      <c r="W26" s="677"/>
      <c r="X26" s="677"/>
      <c r="Y26" s="677"/>
      <c r="Z26" s="677"/>
      <c r="AA26" s="677"/>
      <c r="AB26" s="677"/>
      <c r="AC26" s="677"/>
      <c r="AD26" s="677"/>
      <c r="AE26" s="677"/>
      <c r="AF26" s="677"/>
      <c r="AG26" s="677"/>
      <c r="AH26" s="677"/>
      <c r="AI26" s="677"/>
      <c r="AJ26" s="677"/>
      <c r="AK26" s="677"/>
      <c r="AL26" s="677"/>
      <c r="AM26" s="677"/>
      <c r="AN26" s="677"/>
      <c r="AO26" s="677"/>
      <c r="AP26" s="677"/>
      <c r="AQ26" s="677"/>
      <c r="AR26" s="677"/>
      <c r="AS26" s="677"/>
      <c r="AT26" s="677"/>
      <c r="AU26" s="677"/>
      <c r="AV26" s="677"/>
      <c r="AW26" s="677"/>
      <c r="AX26" s="677"/>
      <c r="AY26" s="677"/>
      <c r="AZ26" s="677"/>
      <c r="BA26" s="677"/>
      <c r="BB26" s="677"/>
      <c r="BC26" s="677"/>
      <c r="BD26" s="677"/>
      <c r="BE26" s="677"/>
      <c r="BF26" s="677"/>
      <c r="BG26" s="677"/>
      <c r="BH26" s="677"/>
      <c r="BI26" s="677"/>
      <c r="BJ26" s="677"/>
      <c r="BK26" s="677"/>
      <c r="BL26" s="677"/>
      <c r="BM26" s="677"/>
      <c r="BN26" s="677"/>
      <c r="BO26" s="677"/>
      <c r="BP26" s="677"/>
      <c r="BQ26" s="677"/>
      <c r="BR26" s="677"/>
      <c r="BS26" s="677"/>
      <c r="BT26" s="677"/>
      <c r="BU26" s="677"/>
      <c r="BV26" s="677"/>
      <c r="BW26" s="677"/>
    </row>
    <row r="27" spans="1:75" s="678" customFormat="1" ht="15" customHeight="1">
      <c r="A27" s="677"/>
      <c r="B27" s="677"/>
      <c r="C27" s="677"/>
      <c r="D27" s="677"/>
      <c r="E27" s="677"/>
      <c r="F27" s="677"/>
      <c r="G27" s="677"/>
      <c r="H27" s="677"/>
      <c r="I27" s="677"/>
      <c r="J27" s="677"/>
      <c r="K27" s="677"/>
      <c r="L27" s="677"/>
      <c r="M27" s="677"/>
      <c r="N27" s="680"/>
      <c r="O27" s="680"/>
      <c r="P27" s="680"/>
      <c r="Q27" s="680"/>
      <c r="R27" s="677"/>
      <c r="S27" s="677"/>
      <c r="T27" s="677"/>
      <c r="U27" s="677"/>
      <c r="V27" s="677"/>
      <c r="W27" s="677"/>
      <c r="X27" s="677"/>
      <c r="Y27" s="677"/>
      <c r="Z27" s="677"/>
      <c r="AA27" s="677"/>
      <c r="AB27" s="677"/>
      <c r="AC27" s="677"/>
      <c r="AD27" s="677"/>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row>
    <row r="28" spans="1:75" s="678" customFormat="1" ht="15" customHeight="1">
      <c r="A28" s="677"/>
      <c r="B28" s="677"/>
      <c r="C28" s="677"/>
      <c r="D28" s="677"/>
      <c r="E28" s="677"/>
      <c r="F28" s="677"/>
      <c r="G28" s="677"/>
      <c r="H28" s="677"/>
      <c r="I28" s="677"/>
      <c r="J28" s="677"/>
      <c r="K28" s="677"/>
      <c r="L28" s="677"/>
      <c r="M28" s="677"/>
      <c r="N28" s="680"/>
      <c r="O28" s="680"/>
      <c r="P28" s="680"/>
      <c r="Q28" s="680"/>
      <c r="R28" s="677"/>
      <c r="S28" s="677"/>
      <c r="T28" s="677"/>
      <c r="U28" s="677"/>
      <c r="V28" s="677"/>
      <c r="W28" s="677"/>
      <c r="X28" s="677"/>
      <c r="Y28" s="677"/>
      <c r="Z28" s="677"/>
      <c r="AA28" s="677"/>
      <c r="AB28" s="677"/>
      <c r="AC28" s="677"/>
      <c r="AD28" s="677"/>
      <c r="AE28" s="677"/>
      <c r="AF28" s="677"/>
      <c r="AG28" s="677"/>
      <c r="AH28" s="677"/>
      <c r="AI28" s="677"/>
      <c r="AJ28" s="677"/>
      <c r="AK28" s="677"/>
      <c r="AL28" s="677"/>
      <c r="AM28" s="677"/>
      <c r="AN28" s="677"/>
      <c r="AO28" s="677"/>
      <c r="AP28" s="677"/>
      <c r="AQ28" s="677"/>
      <c r="AR28" s="677"/>
      <c r="AS28" s="677"/>
      <c r="AT28" s="677"/>
      <c r="AU28" s="677"/>
      <c r="AV28" s="677"/>
      <c r="AW28" s="677"/>
      <c r="AX28" s="677"/>
      <c r="AY28" s="677"/>
      <c r="AZ28" s="677"/>
      <c r="BA28" s="677"/>
      <c r="BB28" s="677"/>
      <c r="BC28" s="677"/>
      <c r="BD28" s="677"/>
      <c r="BE28" s="677"/>
      <c r="BF28" s="677"/>
      <c r="BG28" s="677"/>
      <c r="BH28" s="677"/>
      <c r="BI28" s="677"/>
      <c r="BJ28" s="677"/>
      <c r="BK28" s="677"/>
      <c r="BL28" s="677"/>
      <c r="BM28" s="677"/>
      <c r="BN28" s="677"/>
      <c r="BO28" s="677"/>
      <c r="BP28" s="677"/>
      <c r="BQ28" s="677"/>
      <c r="BR28" s="677"/>
      <c r="BS28" s="677"/>
      <c r="BT28" s="677"/>
      <c r="BU28" s="677"/>
      <c r="BV28" s="677"/>
      <c r="BW28" s="677"/>
    </row>
    <row r="29" spans="1:75" s="678" customFormat="1" ht="15" customHeight="1">
      <c r="A29" s="677"/>
      <c r="B29" s="677"/>
      <c r="C29" s="677"/>
      <c r="D29" s="677"/>
      <c r="E29" s="677"/>
      <c r="F29" s="677"/>
      <c r="G29" s="677"/>
      <c r="H29" s="677"/>
      <c r="I29" s="677"/>
      <c r="J29" s="677"/>
      <c r="K29" s="677"/>
      <c r="L29" s="677"/>
      <c r="M29" s="677"/>
      <c r="N29" s="680"/>
      <c r="O29" s="680"/>
      <c r="P29" s="680"/>
      <c r="Q29" s="680"/>
      <c r="R29" s="677"/>
      <c r="S29" s="677"/>
      <c r="T29" s="677"/>
      <c r="U29" s="677"/>
      <c r="V29" s="677"/>
      <c r="W29" s="677"/>
      <c r="X29" s="677"/>
      <c r="Y29" s="677"/>
      <c r="Z29" s="677"/>
      <c r="AA29" s="677"/>
      <c r="AB29" s="677"/>
      <c r="AC29" s="677"/>
      <c r="AD29" s="677"/>
      <c r="AE29" s="677"/>
      <c r="AF29" s="677"/>
      <c r="AG29" s="677"/>
      <c r="AH29" s="677"/>
      <c r="AI29" s="677"/>
      <c r="AJ29" s="677"/>
      <c r="AK29" s="677"/>
      <c r="AL29" s="677"/>
      <c r="AM29" s="677"/>
      <c r="AN29" s="677"/>
      <c r="AO29" s="677"/>
      <c r="AP29" s="677"/>
      <c r="AQ29" s="677"/>
      <c r="AR29" s="677"/>
      <c r="AS29" s="677"/>
      <c r="AT29" s="677"/>
      <c r="AU29" s="677"/>
      <c r="AV29" s="677"/>
      <c r="AW29" s="677"/>
      <c r="AX29" s="677"/>
      <c r="AY29" s="677"/>
      <c r="AZ29" s="677"/>
      <c r="BA29" s="677"/>
      <c r="BB29" s="677"/>
      <c r="BC29" s="677"/>
      <c r="BD29" s="677"/>
      <c r="BE29" s="677"/>
      <c r="BF29" s="677"/>
      <c r="BG29" s="677"/>
      <c r="BH29" s="677"/>
      <c r="BI29" s="677"/>
      <c r="BJ29" s="677"/>
      <c r="BK29" s="677"/>
      <c r="BL29" s="677"/>
      <c r="BM29" s="677"/>
      <c r="BN29" s="677"/>
      <c r="BO29" s="677"/>
      <c r="BP29" s="677"/>
      <c r="BQ29" s="677"/>
      <c r="BR29" s="677"/>
      <c r="BS29" s="677"/>
      <c r="BT29" s="677"/>
      <c r="BU29" s="677"/>
      <c r="BV29" s="677"/>
      <c r="BW29" s="677"/>
    </row>
    <row r="30" spans="1:75" s="678" customFormat="1" ht="15" customHeight="1">
      <c r="A30" s="677"/>
      <c r="B30" s="677"/>
      <c r="C30" s="677"/>
      <c r="D30" s="677"/>
      <c r="E30" s="677"/>
      <c r="F30" s="677"/>
      <c r="G30" s="677"/>
      <c r="H30" s="677"/>
      <c r="I30" s="677"/>
      <c r="J30" s="677"/>
      <c r="K30" s="677"/>
      <c r="L30" s="677"/>
      <c r="M30" s="677"/>
      <c r="N30" s="680"/>
      <c r="O30" s="680"/>
      <c r="P30" s="680"/>
      <c r="Q30" s="680"/>
      <c r="R30" s="677"/>
      <c r="S30" s="677"/>
      <c r="T30" s="677"/>
      <c r="U30" s="677"/>
      <c r="V30" s="677"/>
      <c r="W30" s="677"/>
      <c r="X30" s="677"/>
      <c r="Y30" s="677"/>
      <c r="Z30" s="677"/>
      <c r="AA30" s="677"/>
      <c r="AB30" s="677"/>
      <c r="AC30" s="677"/>
      <c r="AD30" s="677"/>
      <c r="AE30" s="677"/>
      <c r="AF30" s="677"/>
      <c r="AG30" s="677"/>
      <c r="AH30" s="677"/>
      <c r="AI30" s="677"/>
      <c r="AJ30" s="677"/>
      <c r="AK30" s="677"/>
      <c r="AL30" s="677"/>
      <c r="AM30" s="677"/>
      <c r="AN30" s="677"/>
      <c r="AO30" s="677"/>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7"/>
      <c r="BQ30" s="677"/>
      <c r="BR30" s="677"/>
      <c r="BS30" s="677"/>
      <c r="BT30" s="677"/>
      <c r="BU30" s="677"/>
      <c r="BV30" s="677"/>
      <c r="BW30" s="677"/>
    </row>
    <row r="31" spans="1:75" s="678" customFormat="1" ht="15" customHeight="1">
      <c r="A31" s="677"/>
      <c r="B31" s="677"/>
      <c r="C31" s="677"/>
      <c r="D31" s="677"/>
      <c r="E31" s="677"/>
      <c r="F31" s="677"/>
      <c r="G31" s="677"/>
      <c r="H31" s="677"/>
      <c r="I31" s="677"/>
      <c r="J31" s="677"/>
      <c r="K31" s="677"/>
      <c r="L31" s="677"/>
      <c r="M31" s="677"/>
      <c r="N31" s="680"/>
      <c r="O31" s="680"/>
      <c r="P31" s="680"/>
      <c r="Q31" s="680"/>
      <c r="R31" s="677"/>
      <c r="S31" s="677"/>
      <c r="T31" s="677"/>
      <c r="U31" s="677"/>
      <c r="V31" s="677"/>
      <c r="W31" s="677"/>
      <c r="X31" s="677"/>
      <c r="Y31" s="677"/>
      <c r="Z31" s="677"/>
      <c r="AA31" s="677"/>
      <c r="AB31" s="677"/>
      <c r="AC31" s="677"/>
      <c r="AD31" s="677"/>
      <c r="AE31" s="677"/>
      <c r="AF31" s="677"/>
      <c r="AG31" s="677"/>
      <c r="AH31" s="677"/>
      <c r="AI31" s="677"/>
      <c r="AJ31" s="677"/>
      <c r="AK31" s="677"/>
      <c r="AL31" s="677"/>
      <c r="AM31" s="677"/>
      <c r="AN31" s="677"/>
      <c r="AO31" s="677"/>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7"/>
      <c r="BQ31" s="677"/>
      <c r="BR31" s="677"/>
      <c r="BS31" s="677"/>
      <c r="BT31" s="677"/>
      <c r="BU31" s="677"/>
      <c r="BV31" s="677"/>
      <c r="BW31" s="677"/>
    </row>
    <row r="32" spans="1:75" s="678" customFormat="1" ht="15" customHeight="1">
      <c r="A32" s="677"/>
      <c r="B32" s="677"/>
      <c r="C32" s="677"/>
      <c r="D32" s="677"/>
      <c r="E32" s="677"/>
      <c r="F32" s="677"/>
      <c r="G32" s="677"/>
      <c r="H32" s="677"/>
      <c r="I32" s="677"/>
      <c r="J32" s="677"/>
      <c r="K32" s="677"/>
      <c r="L32" s="677"/>
      <c r="M32" s="677"/>
      <c r="N32" s="680"/>
      <c r="O32" s="680"/>
      <c r="P32" s="680"/>
      <c r="Q32" s="680"/>
      <c r="R32" s="677"/>
      <c r="S32" s="677"/>
      <c r="T32" s="677"/>
      <c r="U32" s="677"/>
      <c r="V32" s="677"/>
      <c r="W32" s="677"/>
      <c r="X32" s="677"/>
      <c r="Y32" s="677"/>
      <c r="Z32" s="677"/>
      <c r="AA32" s="677"/>
      <c r="AB32" s="677"/>
      <c r="AC32" s="677"/>
      <c r="AD32" s="677"/>
      <c r="AE32" s="677"/>
      <c r="AF32" s="677"/>
      <c r="AG32" s="677"/>
      <c r="AH32" s="677"/>
      <c r="AI32" s="677"/>
      <c r="AJ32" s="677"/>
      <c r="AK32" s="677"/>
      <c r="AL32" s="677"/>
      <c r="AM32" s="677"/>
      <c r="AN32" s="677"/>
      <c r="AO32" s="677"/>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7"/>
      <c r="BQ32" s="677"/>
      <c r="BR32" s="677"/>
      <c r="BS32" s="677"/>
      <c r="BT32" s="677"/>
      <c r="BU32" s="677"/>
      <c r="BV32" s="677"/>
      <c r="BW32" s="677"/>
    </row>
    <row r="33" spans="1:75" s="678" customFormat="1" ht="15" customHeight="1">
      <c r="A33" s="677"/>
      <c r="B33" s="677"/>
      <c r="C33" s="677"/>
      <c r="D33" s="677"/>
      <c r="E33" s="677"/>
      <c r="F33" s="677"/>
      <c r="G33" s="677"/>
      <c r="H33" s="677"/>
      <c r="I33" s="677"/>
      <c r="J33" s="677"/>
      <c r="K33" s="677"/>
      <c r="L33" s="677"/>
      <c r="M33" s="677"/>
      <c r="N33" s="680"/>
      <c r="O33" s="680"/>
      <c r="P33" s="680"/>
      <c r="Q33" s="680"/>
      <c r="R33" s="677"/>
      <c r="S33" s="677"/>
      <c r="T33" s="677"/>
      <c r="U33" s="677"/>
      <c r="V33" s="677"/>
      <c r="W33" s="677"/>
      <c r="X33" s="677"/>
      <c r="Y33" s="677"/>
      <c r="Z33" s="677"/>
      <c r="AA33" s="677"/>
      <c r="AB33" s="677"/>
      <c r="AC33" s="677"/>
      <c r="AD33" s="677"/>
      <c r="AE33" s="677"/>
      <c r="AF33" s="677"/>
      <c r="AG33" s="677"/>
      <c r="AH33" s="677"/>
      <c r="AI33" s="677"/>
      <c r="AJ33" s="677"/>
      <c r="AK33" s="677"/>
      <c r="AL33" s="677"/>
      <c r="AM33" s="677"/>
      <c r="AN33" s="677"/>
      <c r="AO33" s="677"/>
      <c r="AP33" s="677"/>
      <c r="AQ33" s="677"/>
      <c r="AR33" s="677"/>
      <c r="AS33" s="677"/>
      <c r="AT33" s="677"/>
      <c r="AU33" s="677"/>
      <c r="AV33" s="677"/>
      <c r="AW33" s="677"/>
      <c r="AX33" s="677"/>
      <c r="AY33" s="677"/>
      <c r="AZ33" s="677"/>
      <c r="BA33" s="677"/>
      <c r="BB33" s="677"/>
      <c r="BC33" s="677"/>
      <c r="BD33" s="677"/>
      <c r="BE33" s="677"/>
      <c r="BF33" s="677"/>
      <c r="BG33" s="677"/>
      <c r="BH33" s="677"/>
      <c r="BI33" s="677"/>
      <c r="BJ33" s="677"/>
      <c r="BK33" s="677"/>
      <c r="BL33" s="677"/>
      <c r="BM33" s="677"/>
      <c r="BN33" s="677"/>
      <c r="BO33" s="677"/>
      <c r="BP33" s="677"/>
      <c r="BQ33" s="677"/>
      <c r="BR33" s="677"/>
      <c r="BS33" s="677"/>
      <c r="BT33" s="677"/>
      <c r="BU33" s="677"/>
      <c r="BV33" s="677"/>
      <c r="BW33" s="677"/>
    </row>
    <row r="34" spans="1:75" s="678" customFormat="1" ht="15" customHeight="1">
      <c r="A34" s="677"/>
      <c r="B34" s="677"/>
      <c r="C34" s="677"/>
      <c r="D34" s="677"/>
      <c r="E34" s="677"/>
      <c r="F34" s="677"/>
      <c r="G34" s="677"/>
      <c r="H34" s="677"/>
      <c r="I34" s="677"/>
      <c r="J34" s="677"/>
      <c r="K34" s="677"/>
      <c r="L34" s="677"/>
      <c r="M34" s="677"/>
      <c r="N34" s="680"/>
      <c r="O34" s="680"/>
      <c r="P34" s="680"/>
      <c r="Q34" s="680"/>
      <c r="R34" s="677"/>
      <c r="S34" s="677"/>
      <c r="T34" s="677"/>
      <c r="U34" s="677"/>
      <c r="V34" s="677"/>
      <c r="W34" s="677"/>
      <c r="X34" s="677"/>
      <c r="Y34" s="677"/>
      <c r="Z34" s="677"/>
      <c r="AA34" s="677"/>
      <c r="AB34" s="677"/>
      <c r="AC34" s="677"/>
      <c r="AD34" s="677"/>
      <c r="AE34" s="677"/>
      <c r="AF34" s="677"/>
      <c r="AG34" s="677"/>
      <c r="AH34" s="677"/>
      <c r="AI34" s="677"/>
      <c r="AJ34" s="677"/>
      <c r="AK34" s="677"/>
      <c r="AL34" s="677"/>
      <c r="AM34" s="677"/>
      <c r="AN34" s="677"/>
      <c r="AO34" s="677"/>
      <c r="AP34" s="677"/>
      <c r="AQ34" s="677"/>
      <c r="AR34" s="677"/>
      <c r="AS34" s="677"/>
      <c r="AT34" s="677"/>
      <c r="AU34" s="677"/>
      <c r="AV34" s="677"/>
      <c r="AW34" s="677"/>
      <c r="AX34" s="677"/>
      <c r="AY34" s="677"/>
      <c r="AZ34" s="677"/>
      <c r="BA34" s="677"/>
      <c r="BB34" s="677"/>
      <c r="BC34" s="677"/>
      <c r="BD34" s="677"/>
      <c r="BE34" s="677"/>
      <c r="BF34" s="677"/>
      <c r="BG34" s="677"/>
      <c r="BH34" s="677"/>
      <c r="BI34" s="677"/>
      <c r="BJ34" s="677"/>
      <c r="BK34" s="677"/>
      <c r="BL34" s="677"/>
      <c r="BM34" s="677"/>
      <c r="BN34" s="677"/>
      <c r="BO34" s="677"/>
      <c r="BP34" s="677"/>
      <c r="BQ34" s="677"/>
      <c r="BR34" s="677"/>
      <c r="BS34" s="677"/>
      <c r="BT34" s="677"/>
      <c r="BU34" s="677"/>
      <c r="BV34" s="677"/>
      <c r="BW34" s="677"/>
    </row>
    <row r="35" spans="1:75" s="678" customFormat="1" ht="15" customHeight="1">
      <c r="A35" s="677"/>
      <c r="B35" s="677"/>
      <c r="C35" s="677"/>
      <c r="D35" s="677"/>
      <c r="E35" s="677"/>
      <c r="F35" s="677"/>
      <c r="G35" s="677"/>
      <c r="H35" s="677"/>
      <c r="I35" s="677"/>
      <c r="J35" s="677"/>
      <c r="K35" s="677"/>
      <c r="L35" s="677"/>
      <c r="M35" s="677"/>
      <c r="N35" s="680"/>
      <c r="O35" s="680"/>
      <c r="P35" s="680"/>
      <c r="Q35" s="680"/>
      <c r="R35" s="677"/>
      <c r="S35" s="677"/>
      <c r="T35" s="677"/>
      <c r="U35" s="677"/>
      <c r="V35" s="677"/>
      <c r="W35" s="677"/>
      <c r="X35" s="677"/>
      <c r="Y35" s="677"/>
      <c r="Z35" s="677"/>
      <c r="AA35" s="677"/>
      <c r="AB35" s="677"/>
      <c r="AC35" s="677"/>
      <c r="AD35" s="677"/>
      <c r="AE35" s="677"/>
      <c r="AF35" s="677"/>
      <c r="AG35" s="677"/>
      <c r="AH35" s="677"/>
      <c r="AI35" s="677"/>
      <c r="AJ35" s="677"/>
      <c r="AK35" s="677"/>
      <c r="AL35" s="677"/>
      <c r="AM35" s="677"/>
      <c r="AN35" s="677"/>
      <c r="AO35" s="677"/>
      <c r="AP35" s="677"/>
      <c r="AQ35" s="677"/>
      <c r="AR35" s="677"/>
      <c r="AS35" s="677"/>
      <c r="AT35" s="677"/>
      <c r="AU35" s="677"/>
      <c r="AV35" s="677"/>
      <c r="AW35" s="677"/>
      <c r="AX35" s="677"/>
      <c r="AY35" s="677"/>
      <c r="AZ35" s="677"/>
      <c r="BA35" s="677"/>
      <c r="BB35" s="677"/>
      <c r="BC35" s="677"/>
      <c r="BD35" s="677"/>
      <c r="BE35" s="677"/>
      <c r="BF35" s="677"/>
      <c r="BG35" s="677"/>
      <c r="BH35" s="677"/>
      <c r="BI35" s="677"/>
      <c r="BJ35" s="677"/>
      <c r="BK35" s="677"/>
      <c r="BL35" s="677"/>
      <c r="BM35" s="677"/>
      <c r="BN35" s="677"/>
      <c r="BO35" s="677"/>
      <c r="BP35" s="677"/>
      <c r="BQ35" s="677"/>
      <c r="BR35" s="677"/>
      <c r="BS35" s="677"/>
      <c r="BT35" s="677"/>
      <c r="BU35" s="677"/>
      <c r="BV35" s="677"/>
      <c r="BW35" s="677"/>
    </row>
    <row r="36" spans="1:75" s="678" customFormat="1" ht="15" customHeight="1">
      <c r="A36" s="677"/>
      <c r="B36" s="677"/>
      <c r="C36" s="677"/>
      <c r="D36" s="677"/>
      <c r="E36" s="677"/>
      <c r="F36" s="677"/>
      <c r="G36" s="677"/>
      <c r="H36" s="677"/>
      <c r="I36" s="677"/>
      <c r="J36" s="677"/>
      <c r="K36" s="677"/>
      <c r="L36" s="677"/>
      <c r="M36" s="677"/>
      <c r="N36" s="680"/>
      <c r="O36" s="680"/>
      <c r="P36" s="680"/>
      <c r="Q36" s="680"/>
      <c r="R36" s="677"/>
      <c r="S36" s="677"/>
      <c r="T36" s="677"/>
      <c r="U36" s="677"/>
      <c r="V36" s="677"/>
      <c r="W36" s="677"/>
      <c r="X36" s="677"/>
      <c r="Y36" s="677"/>
      <c r="Z36" s="677"/>
      <c r="AA36" s="677"/>
      <c r="AB36" s="677"/>
      <c r="AC36" s="677"/>
      <c r="AD36" s="677"/>
      <c r="AE36" s="677"/>
      <c r="AF36" s="677"/>
      <c r="AG36" s="677"/>
      <c r="AH36" s="677"/>
      <c r="AI36" s="677"/>
      <c r="AJ36" s="677"/>
      <c r="AK36" s="677"/>
      <c r="AL36" s="677"/>
      <c r="AM36" s="677"/>
      <c r="AN36" s="677"/>
      <c r="AO36" s="677"/>
      <c r="AP36" s="677"/>
      <c r="AQ36" s="677"/>
      <c r="AR36" s="677"/>
      <c r="AS36" s="677"/>
      <c r="AT36" s="677"/>
      <c r="AU36" s="677"/>
      <c r="AV36" s="677"/>
      <c r="AW36" s="677"/>
      <c r="AX36" s="677"/>
      <c r="AY36" s="677"/>
      <c r="AZ36" s="677"/>
      <c r="BA36" s="677"/>
      <c r="BB36" s="677"/>
      <c r="BC36" s="677"/>
      <c r="BD36" s="677"/>
      <c r="BE36" s="677"/>
      <c r="BF36" s="677"/>
      <c r="BG36" s="677"/>
      <c r="BH36" s="677"/>
      <c r="BI36" s="677"/>
      <c r="BJ36" s="677"/>
      <c r="BK36" s="677"/>
      <c r="BL36" s="677"/>
      <c r="BM36" s="677"/>
      <c r="BN36" s="677"/>
      <c r="BO36" s="677"/>
      <c r="BP36" s="677"/>
      <c r="BQ36" s="677"/>
      <c r="BR36" s="677"/>
      <c r="BS36" s="677"/>
      <c r="BT36" s="677"/>
      <c r="BU36" s="677"/>
      <c r="BV36" s="677"/>
      <c r="BW36" s="677"/>
    </row>
    <row r="37" spans="1:75" s="678" customFormat="1" ht="15" customHeight="1">
      <c r="A37" s="677"/>
      <c r="B37" s="677"/>
      <c r="C37" s="677"/>
      <c r="D37" s="677"/>
      <c r="E37" s="677"/>
      <c r="F37" s="677"/>
      <c r="G37" s="677"/>
      <c r="H37" s="677"/>
      <c r="I37" s="677"/>
      <c r="J37" s="677"/>
      <c r="K37" s="677"/>
      <c r="L37" s="677"/>
      <c r="M37" s="677"/>
      <c r="N37" s="680"/>
      <c r="O37" s="680"/>
      <c r="P37" s="680"/>
      <c r="Q37" s="680"/>
      <c r="R37" s="677"/>
      <c r="S37" s="677"/>
      <c r="T37" s="677"/>
      <c r="U37" s="677"/>
      <c r="V37" s="677"/>
      <c r="W37" s="677"/>
      <c r="X37" s="677"/>
      <c r="Y37" s="677"/>
      <c r="Z37" s="677"/>
      <c r="AA37" s="677"/>
      <c r="AB37" s="677"/>
      <c r="AC37" s="677"/>
      <c r="AD37" s="677"/>
      <c r="AE37" s="677"/>
      <c r="AF37" s="677"/>
      <c r="AG37" s="677"/>
      <c r="AH37" s="677"/>
      <c r="AI37" s="677"/>
      <c r="AJ37" s="677"/>
      <c r="AK37" s="677"/>
      <c r="AL37" s="677"/>
      <c r="AM37" s="677"/>
      <c r="AN37" s="677"/>
      <c r="AO37" s="677"/>
      <c r="AP37" s="677"/>
      <c r="AQ37" s="677"/>
      <c r="AR37" s="677"/>
      <c r="AS37" s="677"/>
      <c r="AT37" s="677"/>
      <c r="AU37" s="677"/>
      <c r="AV37" s="677"/>
      <c r="AW37" s="677"/>
      <c r="AX37" s="677"/>
      <c r="AY37" s="677"/>
      <c r="AZ37" s="677"/>
      <c r="BA37" s="677"/>
      <c r="BB37" s="677"/>
      <c r="BC37" s="677"/>
      <c r="BD37" s="677"/>
      <c r="BE37" s="677"/>
      <c r="BF37" s="677"/>
      <c r="BG37" s="677"/>
      <c r="BH37" s="677"/>
      <c r="BI37" s="677"/>
      <c r="BJ37" s="677"/>
      <c r="BK37" s="677"/>
      <c r="BL37" s="677"/>
      <c r="BM37" s="677"/>
      <c r="BN37" s="677"/>
      <c r="BO37" s="677"/>
      <c r="BP37" s="677"/>
      <c r="BQ37" s="677"/>
      <c r="BR37" s="677"/>
      <c r="BS37" s="677"/>
      <c r="BT37" s="677"/>
      <c r="BU37" s="677"/>
      <c r="BV37" s="677"/>
      <c r="BW37" s="677"/>
    </row>
    <row r="38" spans="1:75" s="678" customFormat="1" ht="15" customHeight="1">
      <c r="A38" s="677"/>
      <c r="B38" s="677"/>
      <c r="C38" s="677"/>
      <c r="D38" s="677"/>
      <c r="E38" s="677"/>
      <c r="F38" s="677"/>
      <c r="G38" s="677"/>
      <c r="H38" s="677"/>
      <c r="I38" s="677"/>
      <c r="J38" s="677"/>
      <c r="K38" s="677"/>
      <c r="L38" s="677"/>
      <c r="M38" s="677"/>
      <c r="N38" s="680"/>
      <c r="O38" s="680"/>
      <c r="P38" s="680"/>
      <c r="Q38" s="680"/>
      <c r="R38" s="677"/>
      <c r="S38" s="677"/>
      <c r="T38" s="677"/>
      <c r="U38" s="677"/>
      <c r="V38" s="677"/>
      <c r="W38" s="677"/>
      <c r="X38" s="677"/>
      <c r="Y38" s="677"/>
      <c r="Z38" s="677"/>
      <c r="AA38" s="677"/>
      <c r="AB38" s="677"/>
      <c r="AC38" s="677"/>
      <c r="AD38" s="677"/>
      <c r="AE38" s="677"/>
      <c r="AF38" s="677"/>
      <c r="AG38" s="677"/>
      <c r="AH38" s="677"/>
      <c r="AI38" s="677"/>
      <c r="AJ38" s="677"/>
      <c r="AK38" s="677"/>
      <c r="AL38" s="677"/>
      <c r="AM38" s="677"/>
      <c r="AN38" s="677"/>
      <c r="AO38" s="677"/>
      <c r="AP38" s="677"/>
      <c r="AQ38" s="677"/>
      <c r="AR38" s="677"/>
      <c r="AS38" s="677"/>
      <c r="AT38" s="677"/>
      <c r="AU38" s="677"/>
      <c r="AV38" s="677"/>
      <c r="AW38" s="677"/>
      <c r="AX38" s="677"/>
      <c r="AY38" s="677"/>
      <c r="AZ38" s="677"/>
      <c r="BA38" s="677"/>
      <c r="BB38" s="677"/>
      <c r="BC38" s="677"/>
      <c r="BD38" s="677"/>
      <c r="BE38" s="677"/>
      <c r="BF38" s="677"/>
      <c r="BG38" s="677"/>
      <c r="BH38" s="677"/>
      <c r="BI38" s="677"/>
      <c r="BJ38" s="677"/>
      <c r="BK38" s="677"/>
      <c r="BL38" s="677"/>
      <c r="BM38" s="677"/>
      <c r="BN38" s="677"/>
      <c r="BO38" s="677"/>
      <c r="BP38" s="677"/>
      <c r="BQ38" s="677"/>
      <c r="BR38" s="677"/>
      <c r="BS38" s="677"/>
      <c r="BT38" s="677"/>
      <c r="BU38" s="677"/>
      <c r="BV38" s="677"/>
      <c r="BW38" s="677"/>
    </row>
    <row r="39" spans="1:75" s="678" customFormat="1" ht="15" customHeight="1">
      <c r="A39" s="677"/>
      <c r="B39" s="677"/>
      <c r="C39" s="677"/>
      <c r="D39" s="677"/>
      <c r="E39" s="677"/>
      <c r="F39" s="677"/>
      <c r="G39" s="677"/>
      <c r="H39" s="677"/>
      <c r="I39" s="677"/>
      <c r="J39" s="677"/>
      <c r="K39" s="677"/>
      <c r="L39" s="677"/>
      <c r="M39" s="677"/>
      <c r="N39" s="680"/>
      <c r="O39" s="680"/>
      <c r="P39" s="680"/>
      <c r="Q39" s="680"/>
      <c r="R39" s="677"/>
      <c r="S39" s="677"/>
      <c r="T39" s="677"/>
      <c r="U39" s="677"/>
      <c r="V39" s="677"/>
      <c r="W39" s="677"/>
      <c r="X39" s="677"/>
      <c r="Y39" s="677"/>
      <c r="Z39" s="677"/>
      <c r="AA39" s="677"/>
      <c r="AB39" s="677"/>
      <c r="AC39" s="677"/>
      <c r="AD39" s="677"/>
      <c r="AE39" s="677"/>
      <c r="AF39" s="677"/>
      <c r="AG39" s="677"/>
      <c r="AH39" s="677"/>
      <c r="AI39" s="677"/>
      <c r="AJ39" s="677"/>
      <c r="AK39" s="677"/>
      <c r="AL39" s="677"/>
      <c r="AM39" s="677"/>
      <c r="AN39" s="677"/>
      <c r="AO39" s="677"/>
      <c r="AP39" s="677"/>
      <c r="AQ39" s="677"/>
      <c r="AR39" s="677"/>
      <c r="AS39" s="677"/>
      <c r="AT39" s="677"/>
      <c r="AU39" s="677"/>
      <c r="AV39" s="677"/>
      <c r="AW39" s="677"/>
      <c r="AX39" s="677"/>
      <c r="AY39" s="677"/>
      <c r="AZ39" s="677"/>
      <c r="BA39" s="677"/>
      <c r="BB39" s="677"/>
      <c r="BC39" s="677"/>
      <c r="BD39" s="677"/>
      <c r="BE39" s="677"/>
      <c r="BF39" s="677"/>
      <c r="BG39" s="677"/>
      <c r="BH39" s="677"/>
      <c r="BI39" s="677"/>
      <c r="BJ39" s="677"/>
      <c r="BK39" s="677"/>
      <c r="BL39" s="677"/>
      <c r="BM39" s="677"/>
      <c r="BN39" s="677"/>
      <c r="BO39" s="677"/>
      <c r="BP39" s="677"/>
      <c r="BQ39" s="677"/>
      <c r="BR39" s="677"/>
      <c r="BS39" s="677"/>
      <c r="BT39" s="677"/>
      <c r="BU39" s="677"/>
      <c r="BV39" s="677"/>
      <c r="BW39" s="677"/>
    </row>
    <row r="40" spans="1:75" s="678" customFormat="1" ht="15" customHeight="1">
      <c r="A40" s="677"/>
      <c r="B40" s="677"/>
      <c r="C40" s="677"/>
      <c r="D40" s="677"/>
      <c r="E40" s="677"/>
      <c r="F40" s="677"/>
      <c r="G40" s="677"/>
      <c r="H40" s="677"/>
      <c r="I40" s="677"/>
      <c r="J40" s="677"/>
      <c r="K40" s="677"/>
      <c r="L40" s="677"/>
      <c r="M40" s="677"/>
      <c r="N40" s="680"/>
      <c r="O40" s="680"/>
      <c r="P40" s="680"/>
      <c r="Q40" s="680"/>
      <c r="R40" s="677"/>
      <c r="S40" s="677"/>
      <c r="T40" s="677"/>
      <c r="U40" s="677"/>
      <c r="V40" s="677"/>
      <c r="W40" s="677"/>
      <c r="X40" s="677"/>
      <c r="Y40" s="677"/>
      <c r="Z40" s="677"/>
      <c r="AA40" s="677"/>
      <c r="AB40" s="677"/>
      <c r="AC40" s="677"/>
      <c r="AD40" s="677"/>
      <c r="AE40" s="677"/>
      <c r="AF40" s="677"/>
      <c r="AG40" s="677"/>
      <c r="AH40" s="677"/>
      <c r="AI40" s="677"/>
      <c r="AJ40" s="677"/>
      <c r="AK40" s="677"/>
      <c r="AL40" s="677"/>
      <c r="AM40" s="677"/>
      <c r="AN40" s="677"/>
      <c r="AO40" s="677"/>
      <c r="AP40" s="677"/>
      <c r="AQ40" s="677"/>
      <c r="AR40" s="677"/>
      <c r="AS40" s="677"/>
      <c r="AT40" s="677"/>
      <c r="AU40" s="677"/>
      <c r="AV40" s="677"/>
      <c r="AW40" s="677"/>
      <c r="AX40" s="677"/>
      <c r="AY40" s="677"/>
      <c r="AZ40" s="677"/>
      <c r="BA40" s="677"/>
      <c r="BB40" s="677"/>
      <c r="BC40" s="677"/>
      <c r="BD40" s="677"/>
      <c r="BE40" s="677"/>
      <c r="BF40" s="677"/>
      <c r="BG40" s="677"/>
      <c r="BH40" s="677"/>
      <c r="BI40" s="677"/>
      <c r="BJ40" s="677"/>
      <c r="BK40" s="677"/>
      <c r="BL40" s="677"/>
      <c r="BM40" s="677"/>
      <c r="BN40" s="677"/>
      <c r="BO40" s="677"/>
      <c r="BP40" s="677"/>
      <c r="BQ40" s="677"/>
      <c r="BR40" s="677"/>
      <c r="BS40" s="677"/>
      <c r="BT40" s="677"/>
      <c r="BU40" s="677"/>
      <c r="BV40" s="677"/>
      <c r="BW40" s="677"/>
    </row>
    <row r="41" spans="1:75" s="678" customFormat="1" ht="15" customHeight="1">
      <c r="A41" s="677"/>
      <c r="B41" s="677"/>
      <c r="C41" s="677"/>
      <c r="D41" s="677"/>
      <c r="E41" s="677"/>
      <c r="F41" s="677"/>
      <c r="G41" s="677"/>
      <c r="H41" s="677"/>
      <c r="I41" s="677"/>
      <c r="J41" s="677"/>
      <c r="K41" s="677"/>
      <c r="L41" s="677"/>
      <c r="M41" s="677"/>
      <c r="N41" s="680"/>
      <c r="O41" s="680"/>
      <c r="P41" s="680"/>
      <c r="Q41" s="680"/>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7"/>
      <c r="AQ41" s="677"/>
      <c r="AR41" s="677"/>
      <c r="AS41" s="677"/>
      <c r="AT41" s="677"/>
      <c r="AU41" s="677"/>
      <c r="AV41" s="677"/>
      <c r="AW41" s="677"/>
      <c r="AX41" s="677"/>
      <c r="AY41" s="677"/>
      <c r="AZ41" s="677"/>
      <c r="BA41" s="677"/>
      <c r="BB41" s="677"/>
      <c r="BC41" s="677"/>
      <c r="BD41" s="677"/>
      <c r="BE41" s="677"/>
      <c r="BF41" s="677"/>
      <c r="BG41" s="677"/>
      <c r="BH41" s="677"/>
      <c r="BI41" s="677"/>
      <c r="BJ41" s="677"/>
      <c r="BK41" s="677"/>
      <c r="BL41" s="677"/>
      <c r="BM41" s="677"/>
      <c r="BN41" s="677"/>
      <c r="BO41" s="677"/>
      <c r="BP41" s="677"/>
      <c r="BQ41" s="677"/>
      <c r="BR41" s="677"/>
      <c r="BS41" s="677"/>
      <c r="BT41" s="677"/>
      <c r="BU41" s="677"/>
      <c r="BV41" s="677"/>
      <c r="BW41" s="677"/>
    </row>
    <row r="42" spans="1:75" s="678" customFormat="1" ht="15" customHeight="1">
      <c r="A42" s="677"/>
      <c r="B42" s="677"/>
      <c r="C42" s="677"/>
      <c r="D42" s="677"/>
      <c r="E42" s="677"/>
      <c r="F42" s="677"/>
      <c r="G42" s="677"/>
      <c r="H42" s="677"/>
      <c r="I42" s="677"/>
      <c r="J42" s="677"/>
      <c r="K42" s="677"/>
      <c r="L42" s="677"/>
      <c r="M42" s="677"/>
      <c r="N42" s="680"/>
      <c r="O42" s="680"/>
      <c r="P42" s="680"/>
      <c r="Q42" s="680"/>
      <c r="R42" s="677"/>
      <c r="S42" s="677"/>
      <c r="T42" s="677"/>
      <c r="U42" s="677"/>
      <c r="V42" s="677"/>
      <c r="W42" s="677"/>
      <c r="X42" s="677"/>
      <c r="Y42" s="677"/>
      <c r="Z42" s="677"/>
      <c r="AA42" s="677"/>
      <c r="AB42" s="677"/>
      <c r="AC42" s="677"/>
      <c r="AD42" s="677"/>
      <c r="AE42" s="677"/>
      <c r="AF42" s="677"/>
      <c r="AG42" s="677"/>
      <c r="AH42" s="677"/>
      <c r="AI42" s="677"/>
      <c r="AJ42" s="677"/>
      <c r="AK42" s="677"/>
      <c r="AL42" s="677"/>
      <c r="AM42" s="677"/>
      <c r="AN42" s="677"/>
      <c r="AO42" s="677"/>
      <c r="AP42" s="677"/>
      <c r="AQ42" s="677"/>
      <c r="AR42" s="677"/>
      <c r="AS42" s="677"/>
      <c r="AT42" s="677"/>
      <c r="AU42" s="677"/>
      <c r="AV42" s="677"/>
      <c r="AW42" s="677"/>
      <c r="AX42" s="677"/>
      <c r="AY42" s="677"/>
      <c r="AZ42" s="677"/>
      <c r="BA42" s="677"/>
      <c r="BB42" s="677"/>
      <c r="BC42" s="677"/>
      <c r="BD42" s="677"/>
      <c r="BE42" s="677"/>
      <c r="BF42" s="677"/>
      <c r="BG42" s="677"/>
      <c r="BH42" s="677"/>
      <c r="BI42" s="677"/>
      <c r="BJ42" s="677"/>
      <c r="BK42" s="677"/>
      <c r="BL42" s="677"/>
      <c r="BM42" s="677"/>
      <c r="BN42" s="677"/>
      <c r="BO42" s="677"/>
      <c r="BP42" s="677"/>
      <c r="BQ42" s="677"/>
      <c r="BR42" s="677"/>
      <c r="BS42" s="677"/>
      <c r="BT42" s="677"/>
      <c r="BU42" s="677"/>
      <c r="BV42" s="677"/>
      <c r="BW42" s="677"/>
    </row>
    <row r="43" spans="1:75" s="678" customFormat="1" ht="15" customHeight="1">
      <c r="A43" s="677"/>
      <c r="B43" s="677"/>
      <c r="C43" s="677"/>
      <c r="D43" s="677"/>
      <c r="E43" s="677"/>
      <c r="F43" s="677"/>
      <c r="G43" s="677"/>
      <c r="H43" s="677"/>
      <c r="I43" s="677"/>
      <c r="J43" s="677"/>
      <c r="K43" s="677"/>
      <c r="L43" s="677"/>
      <c r="M43" s="677"/>
      <c r="N43" s="677"/>
      <c r="O43" s="677"/>
      <c r="P43" s="677"/>
      <c r="Q43" s="677"/>
      <c r="R43" s="677"/>
      <c r="S43" s="677"/>
      <c r="T43" s="677"/>
      <c r="U43" s="677"/>
      <c r="V43" s="677"/>
      <c r="W43" s="677"/>
      <c r="X43" s="677"/>
      <c r="Y43" s="677"/>
      <c r="Z43" s="680"/>
      <c r="AA43" s="680"/>
      <c r="AB43" s="680"/>
      <c r="AC43" s="680"/>
      <c r="AD43" s="677"/>
      <c r="AE43" s="677"/>
      <c r="AF43" s="677"/>
      <c r="AG43" s="677"/>
      <c r="AH43" s="677"/>
      <c r="AI43" s="677"/>
      <c r="AJ43" s="677"/>
      <c r="AK43" s="677"/>
      <c r="AL43" s="677"/>
      <c r="AM43" s="677"/>
      <c r="AN43" s="677"/>
      <c r="AO43" s="677"/>
      <c r="AP43" s="677"/>
      <c r="AQ43" s="677"/>
      <c r="AR43" s="677"/>
      <c r="AS43" s="677"/>
      <c r="AT43" s="677"/>
      <c r="AU43" s="677"/>
      <c r="AV43" s="677"/>
      <c r="AW43" s="677"/>
      <c r="AX43" s="677"/>
      <c r="AY43" s="677"/>
      <c r="AZ43" s="677"/>
      <c r="BA43" s="677"/>
      <c r="BB43" s="677"/>
      <c r="BC43" s="677"/>
      <c r="BD43" s="677"/>
      <c r="BE43" s="677"/>
      <c r="BF43" s="677"/>
      <c r="BG43" s="677"/>
      <c r="BH43" s="677"/>
      <c r="BI43" s="677"/>
      <c r="BJ43" s="677"/>
      <c r="BK43" s="677"/>
      <c r="BL43" s="677"/>
      <c r="BM43" s="677"/>
      <c r="BN43" s="677"/>
      <c r="BO43" s="677"/>
      <c r="BP43" s="677"/>
      <c r="BQ43" s="677"/>
      <c r="BR43" s="677"/>
      <c r="BS43" s="677"/>
      <c r="BT43" s="677"/>
      <c r="BU43" s="677"/>
      <c r="BV43" s="677"/>
      <c r="BW43" s="677"/>
    </row>
    <row r="44" spans="1:75" s="678" customFormat="1" ht="15" customHeight="1">
      <c r="A44" s="677"/>
      <c r="B44" s="677"/>
      <c r="C44" s="677"/>
      <c r="D44" s="677"/>
      <c r="E44" s="677"/>
      <c r="F44" s="677"/>
      <c r="G44" s="677"/>
      <c r="H44" s="677"/>
      <c r="I44" s="677"/>
      <c r="J44" s="677"/>
      <c r="K44" s="677"/>
      <c r="L44" s="677"/>
      <c r="M44" s="677"/>
      <c r="N44" s="677"/>
      <c r="O44" s="677"/>
      <c r="P44" s="677"/>
      <c r="Q44" s="677"/>
      <c r="R44" s="677"/>
      <c r="S44" s="677"/>
      <c r="T44" s="677"/>
      <c r="U44" s="677"/>
      <c r="V44" s="677"/>
      <c r="W44" s="677"/>
      <c r="X44" s="677"/>
      <c r="Y44" s="677"/>
      <c r="Z44" s="680"/>
      <c r="AA44" s="680"/>
      <c r="AB44" s="680"/>
      <c r="AC44" s="680"/>
      <c r="AD44" s="677"/>
      <c r="AE44" s="677"/>
      <c r="AF44" s="677"/>
      <c r="AG44" s="677"/>
      <c r="AH44" s="677"/>
      <c r="AI44" s="677"/>
      <c r="AJ44" s="677"/>
      <c r="AK44" s="677"/>
      <c r="AL44" s="677"/>
      <c r="AM44" s="677"/>
      <c r="AN44" s="677"/>
      <c r="AO44" s="677"/>
      <c r="AP44" s="677"/>
      <c r="AQ44" s="677"/>
      <c r="AR44" s="677"/>
      <c r="AS44" s="677"/>
      <c r="AT44" s="677"/>
      <c r="AU44" s="677"/>
      <c r="AV44" s="677"/>
      <c r="AW44" s="677"/>
      <c r="AX44" s="677"/>
      <c r="AY44" s="677"/>
      <c r="AZ44" s="677"/>
      <c r="BA44" s="677"/>
      <c r="BB44" s="677"/>
      <c r="BC44" s="677"/>
      <c r="BD44" s="677"/>
      <c r="BE44" s="677"/>
      <c r="BF44" s="677"/>
      <c r="BG44" s="677"/>
      <c r="BH44" s="677"/>
      <c r="BI44" s="677"/>
      <c r="BJ44" s="677"/>
      <c r="BK44" s="677"/>
      <c r="BL44" s="677"/>
      <c r="BM44" s="677"/>
      <c r="BN44" s="677"/>
      <c r="BO44" s="677"/>
      <c r="BP44" s="677"/>
      <c r="BQ44" s="677"/>
      <c r="BR44" s="677"/>
      <c r="BS44" s="677"/>
      <c r="BT44" s="677"/>
      <c r="BU44" s="677"/>
      <c r="BV44" s="677"/>
      <c r="BW44" s="677"/>
    </row>
    <row r="45" spans="1:75" s="678" customFormat="1" ht="15" customHeight="1">
      <c r="A45" s="677"/>
      <c r="B45" s="677"/>
      <c r="C45" s="677"/>
      <c r="D45" s="677"/>
      <c r="E45" s="677"/>
      <c r="F45" s="677"/>
      <c r="G45" s="677"/>
      <c r="H45" s="677"/>
      <c r="I45" s="677"/>
      <c r="J45" s="677"/>
      <c r="K45" s="677"/>
      <c r="L45" s="677"/>
      <c r="M45" s="677"/>
      <c r="N45" s="677"/>
      <c r="O45" s="677"/>
      <c r="P45" s="677"/>
      <c r="Q45" s="677"/>
      <c r="R45" s="677"/>
      <c r="S45" s="677"/>
      <c r="T45" s="677"/>
      <c r="U45" s="677"/>
      <c r="V45" s="677"/>
      <c r="W45" s="677"/>
      <c r="X45" s="677"/>
      <c r="Y45" s="677"/>
      <c r="Z45" s="680"/>
      <c r="AA45" s="680"/>
      <c r="AB45" s="680"/>
      <c r="AC45" s="680"/>
      <c r="AD45" s="677"/>
      <c r="AE45" s="677"/>
      <c r="AF45" s="677"/>
      <c r="AG45" s="677"/>
      <c r="AH45" s="677"/>
      <c r="AI45" s="677"/>
      <c r="AJ45" s="677"/>
      <c r="AK45" s="677"/>
      <c r="AL45" s="677"/>
      <c r="AM45" s="677"/>
      <c r="AN45" s="677"/>
      <c r="AO45" s="677"/>
      <c r="AP45" s="677"/>
      <c r="AQ45" s="677"/>
      <c r="AR45" s="677"/>
      <c r="AS45" s="677"/>
      <c r="AT45" s="677"/>
      <c r="AU45" s="677"/>
      <c r="AV45" s="677"/>
      <c r="AW45" s="677"/>
      <c r="AX45" s="677"/>
      <c r="AY45" s="677"/>
      <c r="AZ45" s="677"/>
      <c r="BA45" s="677"/>
      <c r="BB45" s="677"/>
      <c r="BC45" s="677"/>
      <c r="BD45" s="677"/>
      <c r="BE45" s="677"/>
      <c r="BF45" s="677"/>
      <c r="BG45" s="677"/>
      <c r="BH45" s="677"/>
      <c r="BI45" s="677"/>
      <c r="BJ45" s="677"/>
      <c r="BK45" s="677"/>
      <c r="BL45" s="677"/>
      <c r="BM45" s="677"/>
      <c r="BN45" s="677"/>
      <c r="BO45" s="677"/>
      <c r="BP45" s="677"/>
      <c r="BQ45" s="677"/>
      <c r="BR45" s="677"/>
      <c r="BS45" s="677"/>
      <c r="BT45" s="677"/>
      <c r="BU45" s="677"/>
      <c r="BV45" s="677"/>
      <c r="BW45" s="677"/>
    </row>
    <row r="46" spans="1:75" s="678" customFormat="1" ht="15" customHeight="1">
      <c r="A46" s="677"/>
      <c r="B46" s="677"/>
      <c r="C46" s="677"/>
      <c r="D46" s="677"/>
      <c r="E46" s="677"/>
      <c r="F46" s="677"/>
      <c r="G46" s="677"/>
      <c r="H46" s="677"/>
      <c r="I46" s="677"/>
      <c r="J46" s="677"/>
      <c r="K46" s="677"/>
      <c r="L46" s="677"/>
      <c r="M46" s="677"/>
      <c r="N46" s="677"/>
      <c r="O46" s="677"/>
      <c r="P46" s="677"/>
      <c r="Q46" s="677"/>
      <c r="R46" s="677"/>
      <c r="S46" s="677"/>
      <c r="T46" s="677"/>
      <c r="U46" s="677"/>
      <c r="V46" s="677"/>
      <c r="W46" s="677"/>
      <c r="X46" s="677"/>
      <c r="Y46" s="677"/>
      <c r="Z46" s="680"/>
      <c r="AA46" s="680"/>
      <c r="AB46" s="680"/>
      <c r="AC46" s="680"/>
      <c r="AD46" s="677"/>
      <c r="AE46" s="677"/>
      <c r="AF46" s="677"/>
      <c r="AG46" s="677"/>
      <c r="AH46" s="677"/>
      <c r="AI46" s="677"/>
      <c r="AJ46" s="677"/>
      <c r="AK46" s="677"/>
      <c r="AL46" s="677"/>
      <c r="AM46" s="677"/>
      <c r="AN46" s="677"/>
      <c r="AO46" s="677"/>
      <c r="AP46" s="677"/>
      <c r="AQ46" s="677"/>
      <c r="AR46" s="677"/>
      <c r="AS46" s="677"/>
      <c r="AT46" s="677"/>
      <c r="AU46" s="677"/>
      <c r="AV46" s="677"/>
      <c r="AW46" s="677"/>
      <c r="AX46" s="677"/>
      <c r="AY46" s="677"/>
      <c r="AZ46" s="677"/>
      <c r="BA46" s="677"/>
      <c r="BB46" s="677"/>
      <c r="BC46" s="677"/>
      <c r="BD46" s="677"/>
      <c r="BE46" s="677"/>
      <c r="BF46" s="677"/>
      <c r="BG46" s="677"/>
      <c r="BH46" s="677"/>
      <c r="BI46" s="677"/>
      <c r="BJ46" s="677"/>
      <c r="BK46" s="677"/>
      <c r="BL46" s="677"/>
      <c r="BM46" s="677"/>
      <c r="BN46" s="677"/>
      <c r="BO46" s="677"/>
      <c r="BP46" s="677"/>
      <c r="BQ46" s="677"/>
      <c r="BR46" s="677"/>
      <c r="BS46" s="677"/>
      <c r="BT46" s="677"/>
      <c r="BU46" s="677"/>
      <c r="BV46" s="677"/>
      <c r="BW46" s="677"/>
    </row>
    <row r="47" spans="1:75" s="678" customFormat="1" ht="15" customHeight="1">
      <c r="A47" s="677"/>
      <c r="B47" s="677"/>
      <c r="C47" s="677"/>
      <c r="D47" s="677"/>
      <c r="E47" s="677"/>
      <c r="F47" s="677"/>
      <c r="G47" s="677"/>
      <c r="H47" s="677"/>
      <c r="I47" s="677"/>
      <c r="J47" s="677"/>
      <c r="K47" s="677"/>
      <c r="L47" s="677"/>
      <c r="M47" s="677"/>
      <c r="N47" s="677"/>
      <c r="O47" s="677"/>
      <c r="P47" s="677"/>
      <c r="Q47" s="677"/>
      <c r="R47" s="677"/>
      <c r="S47" s="677"/>
      <c r="T47" s="677"/>
      <c r="U47" s="677"/>
      <c r="V47" s="677"/>
      <c r="W47" s="677"/>
      <c r="X47" s="677"/>
      <c r="Y47" s="677"/>
      <c r="Z47" s="680"/>
      <c r="AA47" s="680"/>
      <c r="AB47" s="680"/>
      <c r="AC47" s="680"/>
      <c r="AD47" s="677"/>
      <c r="AE47" s="677"/>
      <c r="AF47" s="677"/>
      <c r="AG47" s="677"/>
      <c r="AH47" s="677"/>
      <c r="AI47" s="677"/>
      <c r="AJ47" s="677"/>
      <c r="AK47" s="677"/>
      <c r="AL47" s="677"/>
      <c r="AM47" s="677"/>
      <c r="AN47" s="677"/>
      <c r="AO47" s="677"/>
      <c r="AP47" s="677"/>
      <c r="AQ47" s="677"/>
      <c r="AR47" s="677"/>
      <c r="AS47" s="677"/>
      <c r="AT47" s="677"/>
      <c r="AU47" s="677"/>
      <c r="AV47" s="677"/>
      <c r="AW47" s="677"/>
      <c r="AX47" s="677"/>
      <c r="AY47" s="677"/>
      <c r="AZ47" s="677"/>
      <c r="BA47" s="677"/>
      <c r="BB47" s="677"/>
      <c r="BC47" s="677"/>
      <c r="BD47" s="677"/>
      <c r="BE47" s="677"/>
      <c r="BF47" s="677"/>
      <c r="BG47" s="677"/>
      <c r="BH47" s="677"/>
      <c r="BI47" s="677"/>
      <c r="BJ47" s="677"/>
      <c r="BK47" s="677"/>
      <c r="BL47" s="677"/>
      <c r="BM47" s="677"/>
      <c r="BN47" s="677"/>
      <c r="BO47" s="677"/>
      <c r="BP47" s="677"/>
      <c r="BQ47" s="677"/>
      <c r="BR47" s="677"/>
      <c r="BS47" s="677"/>
      <c r="BT47" s="677"/>
      <c r="BU47" s="677"/>
      <c r="BV47" s="677"/>
      <c r="BW47" s="677"/>
    </row>
    <row r="48" spans="1:75" s="678" customFormat="1" ht="15" customHeight="1">
      <c r="A48" s="677"/>
      <c r="B48" s="677"/>
      <c r="C48" s="677"/>
      <c r="D48" s="677"/>
      <c r="E48" s="677"/>
      <c r="F48" s="677"/>
      <c r="G48" s="677"/>
      <c r="H48" s="677"/>
      <c r="I48" s="677"/>
      <c r="J48" s="677"/>
      <c r="K48" s="677"/>
      <c r="L48" s="677"/>
      <c r="M48" s="677"/>
      <c r="N48" s="677"/>
      <c r="O48" s="677"/>
      <c r="P48" s="677"/>
      <c r="Q48" s="677"/>
      <c r="R48" s="677"/>
      <c r="S48" s="677"/>
      <c r="T48" s="677"/>
      <c r="U48" s="677"/>
      <c r="V48" s="677"/>
      <c r="W48" s="677"/>
      <c r="X48" s="677"/>
      <c r="Y48" s="677"/>
      <c r="Z48" s="680"/>
      <c r="AA48" s="680"/>
      <c r="AB48" s="680"/>
      <c r="AC48" s="680"/>
      <c r="AD48" s="677"/>
      <c r="AE48" s="677"/>
      <c r="AF48" s="677"/>
      <c r="AG48" s="677"/>
      <c r="AH48" s="677"/>
      <c r="AI48" s="677"/>
      <c r="AJ48" s="677"/>
      <c r="AK48" s="677"/>
      <c r="AL48" s="677"/>
      <c r="AM48" s="677"/>
      <c r="AN48" s="677"/>
      <c r="AO48" s="677"/>
      <c r="AP48" s="677"/>
      <c r="AQ48" s="677"/>
      <c r="AR48" s="677"/>
      <c r="AS48" s="677"/>
      <c r="AT48" s="677"/>
      <c r="AU48" s="677"/>
      <c r="AV48" s="677"/>
      <c r="AW48" s="677"/>
      <c r="AX48" s="677"/>
      <c r="AY48" s="677"/>
      <c r="AZ48" s="677"/>
      <c r="BA48" s="677"/>
      <c r="BB48" s="677"/>
      <c r="BC48" s="677"/>
      <c r="BD48" s="677"/>
      <c r="BE48" s="677"/>
      <c r="BF48" s="677"/>
      <c r="BG48" s="677"/>
      <c r="BH48" s="677"/>
      <c r="BI48" s="677"/>
      <c r="BJ48" s="677"/>
      <c r="BK48" s="677"/>
      <c r="BL48" s="677"/>
      <c r="BM48" s="677"/>
      <c r="BN48" s="677"/>
      <c r="BO48" s="677"/>
      <c r="BP48" s="677"/>
      <c r="BQ48" s="677"/>
      <c r="BR48" s="677"/>
      <c r="BS48" s="677"/>
      <c r="BT48" s="677"/>
      <c r="BU48" s="677"/>
      <c r="BV48" s="677"/>
      <c r="BW48" s="677"/>
    </row>
    <row r="49" spans="1:75" s="678" customFormat="1" ht="15" customHeight="1">
      <c r="A49" s="677"/>
      <c r="B49" s="677"/>
      <c r="C49" s="677"/>
      <c r="D49" s="677"/>
      <c r="E49" s="677"/>
      <c r="F49" s="677"/>
      <c r="G49" s="677"/>
      <c r="H49" s="677"/>
      <c r="I49" s="677"/>
      <c r="J49" s="677"/>
      <c r="K49" s="677"/>
      <c r="L49" s="677"/>
      <c r="M49" s="677"/>
      <c r="N49" s="677"/>
      <c r="O49" s="677"/>
      <c r="P49" s="677"/>
      <c r="Q49" s="677"/>
      <c r="R49" s="677"/>
      <c r="S49" s="677"/>
      <c r="T49" s="677"/>
      <c r="U49" s="677"/>
      <c r="V49" s="677"/>
      <c r="W49" s="677"/>
      <c r="X49" s="677"/>
      <c r="Y49" s="677"/>
      <c r="Z49" s="680"/>
      <c r="AA49" s="680"/>
      <c r="AB49" s="680"/>
      <c r="AC49" s="680"/>
      <c r="AD49" s="677"/>
      <c r="AE49" s="677"/>
      <c r="AF49" s="677"/>
      <c r="AG49" s="677"/>
      <c r="AH49" s="677"/>
      <c r="AI49" s="677"/>
      <c r="AJ49" s="677"/>
      <c r="AK49" s="677"/>
      <c r="AL49" s="677"/>
      <c r="AM49" s="677"/>
      <c r="AN49" s="677"/>
      <c r="AO49" s="677"/>
      <c r="AP49" s="677"/>
      <c r="AQ49" s="677"/>
      <c r="AR49" s="677"/>
      <c r="AS49" s="677"/>
      <c r="AT49" s="677"/>
      <c r="AU49" s="677"/>
      <c r="AV49" s="677"/>
      <c r="AW49" s="677"/>
      <c r="AX49" s="677"/>
      <c r="AY49" s="677"/>
      <c r="AZ49" s="677"/>
      <c r="BA49" s="677"/>
      <c r="BB49" s="677"/>
      <c r="BC49" s="677"/>
      <c r="BD49" s="677"/>
      <c r="BE49" s="677"/>
      <c r="BF49" s="677"/>
      <c r="BG49" s="677"/>
      <c r="BH49" s="677"/>
      <c r="BI49" s="677"/>
      <c r="BJ49" s="677"/>
      <c r="BK49" s="677"/>
      <c r="BL49" s="677"/>
      <c r="BM49" s="677"/>
      <c r="BN49" s="677"/>
      <c r="BO49" s="677"/>
      <c r="BP49" s="677"/>
      <c r="BQ49" s="677"/>
      <c r="BR49" s="677"/>
      <c r="BS49" s="677"/>
      <c r="BT49" s="677"/>
      <c r="BU49" s="677"/>
      <c r="BV49" s="677"/>
      <c r="BW49" s="677"/>
    </row>
    <row r="50" spans="1:75" s="678" customFormat="1" ht="15" customHeight="1">
      <c r="A50" s="677"/>
      <c r="B50" s="677"/>
      <c r="C50" s="677"/>
      <c r="D50" s="677"/>
      <c r="E50" s="677"/>
      <c r="F50" s="677"/>
      <c r="G50" s="677"/>
      <c r="H50" s="677"/>
      <c r="I50" s="677"/>
      <c r="J50" s="677"/>
      <c r="K50" s="677"/>
      <c r="L50" s="677"/>
      <c r="M50" s="677"/>
      <c r="N50" s="677"/>
      <c r="O50" s="677"/>
      <c r="P50" s="677"/>
      <c r="Q50" s="677"/>
      <c r="R50" s="677"/>
      <c r="S50" s="677"/>
      <c r="T50" s="677"/>
      <c r="U50" s="677"/>
      <c r="V50" s="677"/>
      <c r="W50" s="677"/>
      <c r="X50" s="677"/>
      <c r="Y50" s="677"/>
      <c r="Z50" s="680"/>
      <c r="AA50" s="680"/>
      <c r="AB50" s="680"/>
      <c r="AC50" s="680"/>
      <c r="AD50" s="677"/>
      <c r="AE50" s="677"/>
      <c r="AF50" s="677"/>
      <c r="AG50" s="677"/>
      <c r="AH50" s="677"/>
      <c r="AI50" s="677"/>
      <c r="AJ50" s="677"/>
      <c r="AK50" s="677"/>
      <c r="AL50" s="677"/>
      <c r="AM50" s="677"/>
      <c r="AN50" s="677"/>
      <c r="AO50" s="677"/>
      <c r="AP50" s="677"/>
      <c r="AQ50" s="677"/>
      <c r="AR50" s="677"/>
      <c r="AS50" s="677"/>
      <c r="AT50" s="677"/>
      <c r="AU50" s="677"/>
      <c r="AV50" s="677"/>
      <c r="AW50" s="677"/>
      <c r="AX50" s="677"/>
      <c r="AY50" s="677"/>
      <c r="AZ50" s="677"/>
      <c r="BA50" s="677"/>
      <c r="BB50" s="677"/>
      <c r="BC50" s="677"/>
      <c r="BD50" s="677"/>
      <c r="BE50" s="677"/>
      <c r="BF50" s="677"/>
      <c r="BG50" s="677"/>
      <c r="BH50" s="677"/>
      <c r="BI50" s="677"/>
      <c r="BJ50" s="677"/>
      <c r="BK50" s="677"/>
      <c r="BL50" s="677"/>
      <c r="BM50" s="677"/>
      <c r="BN50" s="677"/>
      <c r="BO50" s="677"/>
      <c r="BP50" s="677"/>
      <c r="BQ50" s="677"/>
      <c r="BR50" s="677"/>
      <c r="BS50" s="677"/>
      <c r="BT50" s="677"/>
      <c r="BU50" s="677"/>
      <c r="BV50" s="677"/>
      <c r="BW50" s="677"/>
    </row>
    <row r="51" spans="1:75" s="678" customFormat="1" ht="15" customHeight="1">
      <c r="A51" s="677"/>
      <c r="B51" s="677"/>
      <c r="C51" s="677"/>
      <c r="D51" s="677"/>
      <c r="E51" s="677"/>
      <c r="F51" s="677"/>
      <c r="G51" s="677"/>
      <c r="H51" s="677"/>
      <c r="I51" s="677"/>
      <c r="J51" s="677"/>
      <c r="K51" s="677"/>
      <c r="L51" s="677"/>
      <c r="M51" s="677"/>
      <c r="N51" s="677"/>
      <c r="O51" s="677"/>
      <c r="P51" s="677"/>
      <c r="Q51" s="677"/>
      <c r="R51" s="677"/>
      <c r="S51" s="677"/>
      <c r="T51" s="677"/>
      <c r="U51" s="677"/>
      <c r="V51" s="677"/>
      <c r="W51" s="677"/>
      <c r="X51" s="677"/>
      <c r="Y51" s="677"/>
      <c r="Z51" s="680"/>
      <c r="AA51" s="680"/>
      <c r="AB51" s="680"/>
      <c r="AC51" s="680"/>
      <c r="AD51" s="677"/>
      <c r="AE51" s="677"/>
      <c r="AF51" s="677"/>
      <c r="AG51" s="677"/>
      <c r="AH51" s="677"/>
      <c r="AI51" s="677"/>
      <c r="AJ51" s="677"/>
      <c r="AK51" s="677"/>
      <c r="AL51" s="677"/>
      <c r="AM51" s="677"/>
      <c r="AN51" s="677"/>
      <c r="AO51" s="677"/>
      <c r="AP51" s="677"/>
      <c r="AQ51" s="677"/>
      <c r="AR51" s="677"/>
      <c r="AS51" s="677"/>
      <c r="AT51" s="677"/>
      <c r="AU51" s="677"/>
      <c r="AV51" s="677"/>
      <c r="AW51" s="677"/>
      <c r="AX51" s="677"/>
      <c r="AY51" s="677"/>
      <c r="AZ51" s="677"/>
      <c r="BA51" s="677"/>
      <c r="BB51" s="677"/>
      <c r="BC51" s="677"/>
      <c r="BD51" s="677"/>
      <c r="BE51" s="677"/>
      <c r="BF51" s="677"/>
      <c r="BG51" s="677"/>
      <c r="BH51" s="677"/>
      <c r="BI51" s="677"/>
      <c r="BJ51" s="677"/>
      <c r="BK51" s="677"/>
      <c r="BL51" s="677"/>
      <c r="BM51" s="677"/>
      <c r="BN51" s="677"/>
      <c r="BO51" s="677"/>
      <c r="BP51" s="677"/>
      <c r="BQ51" s="677"/>
      <c r="BR51" s="677"/>
      <c r="BS51" s="677"/>
      <c r="BT51" s="677"/>
      <c r="BU51" s="677"/>
      <c r="BV51" s="677"/>
      <c r="BW51" s="677"/>
    </row>
    <row r="52" spans="1:75" s="678" customFormat="1" ht="15" customHeight="1">
      <c r="A52" s="677"/>
      <c r="B52" s="677"/>
      <c r="C52" s="677"/>
      <c r="D52" s="677"/>
      <c r="E52" s="677"/>
      <c r="F52" s="677"/>
      <c r="G52" s="677"/>
      <c r="H52" s="677"/>
      <c r="I52" s="677"/>
      <c r="J52" s="677"/>
      <c r="K52" s="677"/>
      <c r="L52" s="677"/>
      <c r="M52" s="677"/>
      <c r="N52" s="677"/>
      <c r="O52" s="677"/>
      <c r="P52" s="677"/>
      <c r="Q52" s="677"/>
      <c r="R52" s="677"/>
      <c r="S52" s="677"/>
      <c r="T52" s="677"/>
      <c r="U52" s="677"/>
      <c r="V52" s="677"/>
      <c r="W52" s="677"/>
      <c r="X52" s="677"/>
      <c r="Y52" s="677"/>
      <c r="Z52" s="680"/>
      <c r="AA52" s="680"/>
      <c r="AB52" s="680"/>
      <c r="AC52" s="680"/>
      <c r="AD52" s="677"/>
      <c r="AE52" s="677"/>
      <c r="AF52" s="677"/>
      <c r="AG52" s="677"/>
      <c r="AH52" s="677"/>
      <c r="AI52" s="677"/>
      <c r="AJ52" s="677"/>
      <c r="AK52" s="677"/>
      <c r="AL52" s="677"/>
      <c r="AM52" s="677"/>
      <c r="AN52" s="677"/>
      <c r="AO52" s="677"/>
      <c r="AP52" s="677"/>
      <c r="AQ52" s="677"/>
      <c r="AR52" s="677"/>
      <c r="AS52" s="677"/>
      <c r="AT52" s="677"/>
      <c r="AU52" s="677"/>
      <c r="AV52" s="677"/>
      <c r="AW52" s="677"/>
      <c r="AX52" s="677"/>
      <c r="AY52" s="677"/>
      <c r="AZ52" s="677"/>
      <c r="BA52" s="677"/>
      <c r="BB52" s="677"/>
      <c r="BC52" s="677"/>
      <c r="BD52" s="677"/>
      <c r="BE52" s="677"/>
      <c r="BF52" s="677"/>
      <c r="BG52" s="677"/>
      <c r="BH52" s="677"/>
      <c r="BI52" s="677"/>
      <c r="BJ52" s="677"/>
      <c r="BK52" s="677"/>
      <c r="BL52" s="677"/>
      <c r="BM52" s="677"/>
      <c r="BN52" s="677"/>
      <c r="BO52" s="677"/>
      <c r="BP52" s="677"/>
      <c r="BQ52" s="677"/>
      <c r="BR52" s="677"/>
      <c r="BS52" s="677"/>
      <c r="BT52" s="677"/>
      <c r="BU52" s="677"/>
      <c r="BV52" s="677"/>
      <c r="BW52" s="677"/>
    </row>
    <row r="53" spans="1:75" s="678" customFormat="1" ht="15" customHeight="1">
      <c r="A53" s="677"/>
      <c r="B53" s="677"/>
      <c r="C53" s="677"/>
      <c r="D53" s="677"/>
      <c r="E53" s="677"/>
      <c r="F53" s="677"/>
      <c r="G53" s="677"/>
      <c r="H53" s="677"/>
      <c r="I53" s="677"/>
      <c r="J53" s="677"/>
      <c r="K53" s="677"/>
      <c r="L53" s="677"/>
      <c r="M53" s="677"/>
      <c r="N53" s="677"/>
      <c r="O53" s="677"/>
      <c r="P53" s="677"/>
      <c r="Q53" s="677"/>
      <c r="R53" s="677"/>
      <c r="S53" s="677"/>
      <c r="T53" s="677"/>
      <c r="U53" s="677"/>
      <c r="V53" s="677"/>
      <c r="W53" s="677"/>
      <c r="X53" s="677"/>
      <c r="Y53" s="677"/>
      <c r="Z53" s="680"/>
      <c r="AA53" s="680"/>
      <c r="AB53" s="680"/>
      <c r="AC53" s="680"/>
      <c r="AD53" s="677"/>
      <c r="AE53" s="677"/>
      <c r="AF53" s="677"/>
      <c r="AG53" s="677"/>
      <c r="AH53" s="677"/>
      <c r="AI53" s="677"/>
      <c r="AJ53" s="677"/>
      <c r="AK53" s="677"/>
      <c r="AL53" s="677"/>
      <c r="AM53" s="677"/>
      <c r="AN53" s="677"/>
      <c r="AO53" s="677"/>
      <c r="AP53" s="677"/>
      <c r="AQ53" s="677"/>
      <c r="AR53" s="677"/>
      <c r="AS53" s="677"/>
      <c r="AT53" s="677"/>
      <c r="AU53" s="677"/>
      <c r="AV53" s="677"/>
      <c r="AW53" s="677"/>
      <c r="AX53" s="677"/>
      <c r="AY53" s="677"/>
      <c r="AZ53" s="677"/>
      <c r="BA53" s="677"/>
      <c r="BB53" s="677"/>
      <c r="BC53" s="677"/>
      <c r="BD53" s="677"/>
      <c r="BE53" s="677"/>
      <c r="BF53" s="677"/>
      <c r="BG53" s="677"/>
      <c r="BH53" s="677"/>
      <c r="BI53" s="677"/>
      <c r="BJ53" s="677"/>
      <c r="BK53" s="677"/>
      <c r="BL53" s="677"/>
      <c r="BM53" s="677"/>
      <c r="BN53" s="677"/>
      <c r="BO53" s="677"/>
      <c r="BP53" s="677"/>
      <c r="BQ53" s="677"/>
      <c r="BR53" s="677"/>
      <c r="BS53" s="677"/>
      <c r="BT53" s="677"/>
      <c r="BU53" s="677"/>
      <c r="BV53" s="677"/>
      <c r="BW53" s="677"/>
    </row>
    <row r="54" spans="1:75" s="678" customFormat="1" ht="15" customHeight="1">
      <c r="A54" s="677"/>
      <c r="B54" s="677"/>
      <c r="C54" s="677"/>
      <c r="D54" s="677"/>
      <c r="E54" s="677"/>
      <c r="F54" s="677"/>
      <c r="G54" s="677"/>
      <c r="H54" s="677"/>
      <c r="I54" s="677"/>
      <c r="J54" s="677"/>
      <c r="K54" s="677"/>
      <c r="L54" s="677"/>
      <c r="M54" s="677"/>
      <c r="N54" s="677"/>
      <c r="O54" s="677"/>
      <c r="P54" s="677"/>
      <c r="Q54" s="677"/>
      <c r="R54" s="677"/>
      <c r="S54" s="677"/>
      <c r="T54" s="677"/>
      <c r="U54" s="677"/>
      <c r="V54" s="677"/>
      <c r="W54" s="677"/>
      <c r="X54" s="677"/>
      <c r="Y54" s="677"/>
      <c r="Z54" s="680"/>
      <c r="AA54" s="680"/>
      <c r="AB54" s="680"/>
      <c r="AC54" s="680"/>
      <c r="AD54" s="677"/>
      <c r="AE54" s="677"/>
      <c r="AF54" s="677"/>
      <c r="AG54" s="677"/>
      <c r="AH54" s="677"/>
      <c r="AI54" s="677"/>
      <c r="AJ54" s="677"/>
      <c r="AK54" s="677"/>
      <c r="AL54" s="677"/>
      <c r="AM54" s="677"/>
      <c r="AN54" s="677"/>
      <c r="AO54" s="677"/>
      <c r="AP54" s="677"/>
      <c r="AQ54" s="677"/>
      <c r="AR54" s="677"/>
      <c r="AS54" s="677"/>
      <c r="AT54" s="677"/>
      <c r="AU54" s="677"/>
      <c r="AV54" s="677"/>
      <c r="AW54" s="677"/>
      <c r="AX54" s="677"/>
      <c r="AY54" s="677"/>
      <c r="AZ54" s="677"/>
      <c r="BA54" s="677"/>
      <c r="BB54" s="677"/>
      <c r="BC54" s="677"/>
      <c r="BD54" s="677"/>
      <c r="BE54" s="677"/>
      <c r="BF54" s="677"/>
      <c r="BG54" s="677"/>
      <c r="BH54" s="677"/>
      <c r="BI54" s="677"/>
      <c r="BJ54" s="677"/>
      <c r="BK54" s="677"/>
      <c r="BL54" s="677"/>
      <c r="BM54" s="677"/>
      <c r="BN54" s="677"/>
      <c r="BO54" s="677"/>
      <c r="BP54" s="677"/>
      <c r="BQ54" s="677"/>
      <c r="BR54" s="677"/>
      <c r="BS54" s="677"/>
      <c r="BT54" s="677"/>
      <c r="BU54" s="677"/>
      <c r="BV54" s="677"/>
      <c r="BW54" s="677"/>
    </row>
    <row r="55" spans="1:75" s="678" customFormat="1" ht="15" customHeight="1">
      <c r="A55" s="677"/>
      <c r="B55" s="677"/>
      <c r="C55" s="677"/>
      <c r="D55" s="677"/>
      <c r="E55" s="677"/>
      <c r="F55" s="677"/>
      <c r="G55" s="677"/>
      <c r="H55" s="677"/>
      <c r="I55" s="677"/>
      <c r="J55" s="677"/>
      <c r="K55" s="677"/>
      <c r="L55" s="677"/>
      <c r="M55" s="677"/>
      <c r="N55" s="677"/>
      <c r="O55" s="677"/>
      <c r="P55" s="677"/>
      <c r="Q55" s="677"/>
      <c r="R55" s="677"/>
      <c r="S55" s="677"/>
      <c r="T55" s="677"/>
      <c r="U55" s="677"/>
      <c r="V55" s="677"/>
      <c r="W55" s="677"/>
      <c r="X55" s="677"/>
      <c r="Y55" s="677"/>
      <c r="Z55" s="680"/>
      <c r="AA55" s="680"/>
      <c r="AB55" s="680"/>
      <c r="AC55" s="680"/>
      <c r="AD55" s="677"/>
      <c r="AE55" s="677"/>
      <c r="AF55" s="677"/>
      <c r="AG55" s="677"/>
      <c r="AH55" s="677"/>
      <c r="AI55" s="677"/>
      <c r="AJ55" s="677"/>
      <c r="AK55" s="677"/>
      <c r="AL55" s="677"/>
      <c r="AM55" s="677"/>
      <c r="AN55" s="677"/>
      <c r="AO55" s="677"/>
      <c r="AP55" s="677"/>
      <c r="AQ55" s="677"/>
      <c r="AR55" s="677"/>
      <c r="AS55" s="677"/>
      <c r="AT55" s="677"/>
      <c r="AU55" s="677"/>
      <c r="AV55" s="677"/>
      <c r="AW55" s="677"/>
      <c r="AX55" s="677"/>
      <c r="AY55" s="677"/>
      <c r="AZ55" s="677"/>
      <c r="BA55" s="677"/>
      <c r="BB55" s="677"/>
      <c r="BC55" s="677"/>
      <c r="BD55" s="677"/>
      <c r="BE55" s="677"/>
      <c r="BF55" s="677"/>
      <c r="BG55" s="677"/>
      <c r="BH55" s="677"/>
      <c r="BI55" s="677"/>
      <c r="BJ55" s="677"/>
      <c r="BK55" s="677"/>
      <c r="BL55" s="677"/>
      <c r="BM55" s="677"/>
      <c r="BN55" s="677"/>
      <c r="BO55" s="677"/>
      <c r="BP55" s="677"/>
      <c r="BQ55" s="677"/>
      <c r="BR55" s="677"/>
      <c r="BS55" s="677"/>
      <c r="BT55" s="677"/>
      <c r="BU55" s="677"/>
      <c r="BV55" s="677"/>
      <c r="BW55" s="677"/>
    </row>
    <row r="56" spans="1:75" s="678" customFormat="1" ht="15" customHeight="1">
      <c r="A56" s="677"/>
      <c r="B56" s="677"/>
      <c r="C56" s="677"/>
      <c r="D56" s="677"/>
      <c r="E56" s="677"/>
      <c r="F56" s="677"/>
      <c r="G56" s="677"/>
      <c r="H56" s="677"/>
      <c r="I56" s="677"/>
      <c r="J56" s="677"/>
      <c r="K56" s="677"/>
      <c r="L56" s="677"/>
      <c r="M56" s="677"/>
      <c r="N56" s="677"/>
      <c r="O56" s="677"/>
      <c r="P56" s="677"/>
      <c r="Q56" s="677"/>
      <c r="R56" s="677"/>
      <c r="S56" s="677"/>
      <c r="T56" s="677"/>
      <c r="U56" s="677"/>
      <c r="V56" s="677"/>
      <c r="W56" s="677"/>
      <c r="X56" s="677"/>
      <c r="Y56" s="677"/>
      <c r="Z56" s="680"/>
      <c r="AA56" s="680"/>
      <c r="AB56" s="680"/>
      <c r="AC56" s="680"/>
      <c r="AD56" s="677"/>
      <c r="AE56" s="677"/>
      <c r="AF56" s="677"/>
      <c r="AG56" s="677"/>
      <c r="AH56" s="677"/>
      <c r="AI56" s="677"/>
      <c r="AJ56" s="677"/>
      <c r="AK56" s="677"/>
      <c r="AL56" s="677"/>
      <c r="AM56" s="677"/>
      <c r="AN56" s="677"/>
      <c r="AO56" s="677"/>
      <c r="AP56" s="677"/>
      <c r="AQ56" s="677"/>
      <c r="AR56" s="677"/>
      <c r="AS56" s="677"/>
      <c r="AT56" s="677"/>
      <c r="AU56" s="677"/>
      <c r="AV56" s="677"/>
      <c r="AW56" s="677"/>
      <c r="AX56" s="677"/>
      <c r="AY56" s="677"/>
      <c r="AZ56" s="677"/>
      <c r="BA56" s="677"/>
      <c r="BB56" s="677"/>
      <c r="BC56" s="677"/>
      <c r="BD56" s="677"/>
      <c r="BE56" s="677"/>
      <c r="BF56" s="677"/>
      <c r="BG56" s="677"/>
      <c r="BH56" s="677"/>
      <c r="BI56" s="677"/>
      <c r="BJ56" s="677"/>
      <c r="BK56" s="677"/>
      <c r="BL56" s="677"/>
      <c r="BM56" s="677"/>
      <c r="BN56" s="677"/>
      <c r="BO56" s="677"/>
      <c r="BP56" s="677"/>
      <c r="BQ56" s="677"/>
      <c r="BR56" s="677"/>
      <c r="BS56" s="677"/>
      <c r="BT56" s="677"/>
      <c r="BU56" s="677"/>
      <c r="BV56" s="677"/>
      <c r="BW56" s="677"/>
    </row>
    <row r="57" spans="1:75" s="678" customFormat="1" ht="15" customHeight="1">
      <c r="A57" s="677"/>
      <c r="B57" s="677"/>
      <c r="C57" s="677"/>
      <c r="D57" s="677"/>
      <c r="E57" s="677"/>
      <c r="F57" s="677"/>
      <c r="G57" s="677"/>
      <c r="H57" s="677"/>
      <c r="I57" s="677"/>
      <c r="J57" s="677"/>
      <c r="K57" s="677"/>
      <c r="L57" s="677"/>
      <c r="M57" s="677"/>
      <c r="N57" s="677"/>
      <c r="O57" s="677"/>
      <c r="P57" s="677"/>
      <c r="Q57" s="677"/>
      <c r="R57" s="677"/>
      <c r="S57" s="677"/>
      <c r="T57" s="677"/>
      <c r="U57" s="677"/>
      <c r="V57" s="677"/>
      <c r="W57" s="677"/>
      <c r="X57" s="677"/>
      <c r="Y57" s="677"/>
      <c r="Z57" s="680"/>
      <c r="AA57" s="680"/>
      <c r="AB57" s="680"/>
      <c r="AC57" s="680"/>
      <c r="AD57" s="677"/>
      <c r="AE57" s="677"/>
      <c r="AF57" s="677"/>
      <c r="AG57" s="677"/>
      <c r="AH57" s="677"/>
      <c r="AI57" s="677"/>
      <c r="AJ57" s="677"/>
      <c r="AK57" s="677"/>
      <c r="AL57" s="677"/>
      <c r="AM57" s="677"/>
      <c r="AN57" s="677"/>
      <c r="AO57" s="677"/>
      <c r="AP57" s="677"/>
      <c r="AQ57" s="677"/>
      <c r="AR57" s="677"/>
      <c r="AS57" s="677"/>
      <c r="AT57" s="677"/>
      <c r="AU57" s="677"/>
      <c r="AV57" s="677"/>
      <c r="AW57" s="677"/>
      <c r="AX57" s="677"/>
      <c r="AY57" s="677"/>
      <c r="AZ57" s="677"/>
      <c r="BA57" s="677"/>
      <c r="BB57" s="677"/>
      <c r="BC57" s="677"/>
      <c r="BD57" s="677"/>
      <c r="BE57" s="677"/>
      <c r="BF57" s="677"/>
      <c r="BG57" s="677"/>
      <c r="BH57" s="677"/>
      <c r="BI57" s="677"/>
      <c r="BJ57" s="677"/>
      <c r="BK57" s="677"/>
      <c r="BL57" s="677"/>
      <c r="BM57" s="677"/>
      <c r="BN57" s="677"/>
      <c r="BO57" s="677"/>
      <c r="BP57" s="677"/>
      <c r="BQ57" s="677"/>
      <c r="BR57" s="677"/>
      <c r="BS57" s="677"/>
      <c r="BT57" s="677"/>
      <c r="BU57" s="677"/>
      <c r="BV57" s="677"/>
      <c r="BW57" s="677"/>
    </row>
    <row r="58" spans="1:75" s="678" customFormat="1" ht="15" customHeight="1">
      <c r="A58" s="677"/>
      <c r="B58" s="677"/>
      <c r="C58" s="677"/>
      <c r="D58" s="677"/>
      <c r="E58" s="677"/>
      <c r="F58" s="677"/>
      <c r="G58" s="677"/>
      <c r="H58" s="677"/>
      <c r="I58" s="677"/>
      <c r="J58" s="677"/>
      <c r="K58" s="677"/>
      <c r="L58" s="677"/>
      <c r="M58" s="677"/>
      <c r="N58" s="677"/>
      <c r="O58" s="677"/>
      <c r="P58" s="677"/>
      <c r="Q58" s="677"/>
      <c r="R58" s="677"/>
      <c r="S58" s="677"/>
      <c r="T58" s="677"/>
      <c r="U58" s="677"/>
      <c r="V58" s="677"/>
      <c r="W58" s="677"/>
      <c r="X58" s="677"/>
      <c r="Y58" s="677"/>
      <c r="Z58" s="680"/>
      <c r="AA58" s="680"/>
      <c r="AB58" s="680"/>
      <c r="AC58" s="680"/>
      <c r="AD58" s="677"/>
      <c r="AE58" s="677"/>
      <c r="AF58" s="677"/>
      <c r="AG58" s="677"/>
      <c r="AH58" s="677"/>
      <c r="AI58" s="677"/>
      <c r="AJ58" s="677"/>
      <c r="AK58" s="677"/>
      <c r="AL58" s="677"/>
      <c r="AM58" s="677"/>
      <c r="AN58" s="677"/>
      <c r="AO58" s="677"/>
      <c r="AP58" s="677"/>
      <c r="AQ58" s="677"/>
      <c r="AR58" s="677"/>
      <c r="AS58" s="677"/>
      <c r="AT58" s="677"/>
      <c r="AU58" s="677"/>
      <c r="AV58" s="677"/>
      <c r="AW58" s="677"/>
      <c r="AX58" s="677"/>
      <c r="AY58" s="677"/>
      <c r="AZ58" s="677"/>
      <c r="BA58" s="677"/>
      <c r="BB58" s="677"/>
      <c r="BC58" s="677"/>
      <c r="BD58" s="677"/>
      <c r="BE58" s="677"/>
      <c r="BF58" s="677"/>
      <c r="BG58" s="677"/>
      <c r="BH58" s="677"/>
      <c r="BI58" s="677"/>
      <c r="BJ58" s="677"/>
      <c r="BK58" s="677"/>
      <c r="BL58" s="677"/>
      <c r="BM58" s="677"/>
      <c r="BN58" s="677"/>
      <c r="BO58" s="677"/>
      <c r="BP58" s="677"/>
      <c r="BQ58" s="677"/>
      <c r="BR58" s="677"/>
      <c r="BS58" s="677"/>
      <c r="BT58" s="677"/>
      <c r="BU58" s="677"/>
      <c r="BV58" s="677"/>
      <c r="BW58" s="677"/>
    </row>
    <row r="59" spans="1:75" s="678" customFormat="1" ht="15" customHeight="1">
      <c r="A59" s="677"/>
      <c r="B59" s="677"/>
      <c r="C59" s="677"/>
      <c r="D59" s="677"/>
      <c r="E59" s="677"/>
      <c r="F59" s="677"/>
      <c r="G59" s="677"/>
      <c r="H59" s="677"/>
      <c r="I59" s="677"/>
      <c r="J59" s="677"/>
      <c r="K59" s="677"/>
      <c r="L59" s="677"/>
      <c r="M59" s="677"/>
      <c r="N59" s="677"/>
      <c r="O59" s="677"/>
      <c r="P59" s="677"/>
      <c r="Q59" s="677"/>
      <c r="R59" s="677"/>
      <c r="S59" s="677"/>
      <c r="T59" s="677"/>
      <c r="U59" s="677"/>
      <c r="V59" s="677"/>
      <c r="W59" s="677"/>
      <c r="X59" s="677"/>
      <c r="Y59" s="677"/>
      <c r="Z59" s="680"/>
      <c r="AA59" s="680"/>
      <c r="AB59" s="680"/>
      <c r="AC59" s="680"/>
      <c r="AD59" s="677"/>
      <c r="AE59" s="677"/>
      <c r="AF59" s="677"/>
      <c r="AG59" s="677"/>
      <c r="AH59" s="677"/>
      <c r="AI59" s="677"/>
      <c r="AJ59" s="677"/>
      <c r="AK59" s="677"/>
      <c r="AL59" s="677"/>
      <c r="AM59" s="677"/>
      <c r="AN59" s="677"/>
      <c r="AO59" s="677"/>
      <c r="AP59" s="677"/>
      <c r="AQ59" s="677"/>
      <c r="AR59" s="677"/>
      <c r="AS59" s="677"/>
      <c r="AT59" s="677"/>
      <c r="AU59" s="677"/>
      <c r="AV59" s="677"/>
      <c r="AW59" s="677"/>
      <c r="AX59" s="677"/>
      <c r="AY59" s="677"/>
      <c r="AZ59" s="677"/>
      <c r="BA59" s="677"/>
      <c r="BB59" s="677"/>
      <c r="BC59" s="677"/>
      <c r="BD59" s="677"/>
      <c r="BE59" s="677"/>
      <c r="BF59" s="677"/>
      <c r="BG59" s="677"/>
      <c r="BH59" s="677"/>
      <c r="BI59" s="677"/>
      <c r="BJ59" s="677"/>
      <c r="BK59" s="677"/>
      <c r="BL59" s="677"/>
      <c r="BM59" s="677"/>
      <c r="BN59" s="677"/>
      <c r="BO59" s="677"/>
      <c r="BP59" s="677"/>
      <c r="BQ59" s="677"/>
      <c r="BR59" s="677"/>
      <c r="BS59" s="677"/>
      <c r="BT59" s="677"/>
      <c r="BU59" s="677"/>
      <c r="BV59" s="677"/>
      <c r="BW59" s="677"/>
    </row>
    <row r="60" spans="1:75" s="678" customFormat="1" ht="15" customHeight="1">
      <c r="A60" s="677"/>
      <c r="B60" s="677"/>
      <c r="C60" s="677"/>
      <c r="D60" s="677"/>
      <c r="E60" s="677"/>
      <c r="F60" s="677"/>
      <c r="G60" s="677"/>
      <c r="H60" s="677"/>
      <c r="I60" s="677"/>
      <c r="J60" s="677"/>
      <c r="K60" s="677"/>
      <c r="L60" s="677"/>
      <c r="M60" s="677"/>
      <c r="N60" s="677"/>
      <c r="O60" s="677"/>
      <c r="P60" s="677"/>
      <c r="Q60" s="677"/>
      <c r="R60" s="677"/>
      <c r="S60" s="677"/>
      <c r="T60" s="677"/>
      <c r="U60" s="677"/>
      <c r="V60" s="677"/>
      <c r="W60" s="677"/>
      <c r="X60" s="677"/>
      <c r="Y60" s="677"/>
      <c r="Z60" s="680"/>
      <c r="AA60" s="680"/>
      <c r="AB60" s="680"/>
      <c r="AC60" s="680"/>
      <c r="AD60" s="677"/>
      <c r="AE60" s="677"/>
      <c r="AF60" s="677"/>
      <c r="AG60" s="677"/>
      <c r="AH60" s="677"/>
      <c r="AI60" s="677"/>
      <c r="AJ60" s="677"/>
      <c r="AK60" s="677"/>
      <c r="AL60" s="677"/>
      <c r="AM60" s="677"/>
      <c r="AN60" s="677"/>
      <c r="AO60" s="677"/>
      <c r="AP60" s="677"/>
      <c r="AQ60" s="677"/>
      <c r="AR60" s="677"/>
      <c r="AS60" s="677"/>
      <c r="AT60" s="677"/>
      <c r="AU60" s="677"/>
      <c r="AV60" s="677"/>
      <c r="AW60" s="677"/>
      <c r="AX60" s="677"/>
      <c r="AY60" s="677"/>
      <c r="AZ60" s="677"/>
      <c r="BA60" s="677"/>
      <c r="BB60" s="677"/>
      <c r="BC60" s="677"/>
      <c r="BD60" s="677"/>
      <c r="BE60" s="677"/>
      <c r="BF60" s="677"/>
      <c r="BG60" s="677"/>
      <c r="BH60" s="677"/>
      <c r="BI60" s="677"/>
      <c r="BJ60" s="677"/>
      <c r="BK60" s="677"/>
      <c r="BL60" s="677"/>
      <c r="BM60" s="677"/>
      <c r="BN60" s="677"/>
      <c r="BO60" s="677"/>
      <c r="BP60" s="677"/>
      <c r="BQ60" s="677"/>
      <c r="BR60" s="677"/>
      <c r="BS60" s="677"/>
      <c r="BT60" s="677"/>
      <c r="BU60" s="677"/>
      <c r="BV60" s="677"/>
      <c r="BW60" s="677"/>
    </row>
    <row r="61" spans="1:75" s="678" customFormat="1" ht="15" customHeight="1">
      <c r="A61" s="677"/>
      <c r="B61" s="677"/>
      <c r="C61" s="677"/>
      <c r="D61" s="677"/>
      <c r="E61" s="677"/>
      <c r="F61" s="677"/>
      <c r="G61" s="677"/>
      <c r="H61" s="677"/>
      <c r="I61" s="677"/>
      <c r="J61" s="677"/>
      <c r="K61" s="677"/>
      <c r="L61" s="677"/>
      <c r="M61" s="677"/>
      <c r="N61" s="677"/>
      <c r="O61" s="677"/>
      <c r="P61" s="677"/>
      <c r="Q61" s="677"/>
      <c r="R61" s="677"/>
      <c r="S61" s="677"/>
      <c r="T61" s="677"/>
      <c r="U61" s="677"/>
      <c r="V61" s="677"/>
      <c r="W61" s="677"/>
      <c r="X61" s="677"/>
      <c r="Y61" s="677"/>
      <c r="Z61" s="680"/>
      <c r="AA61" s="680"/>
      <c r="AB61" s="680"/>
      <c r="AC61" s="680"/>
      <c r="AD61" s="677"/>
      <c r="AE61" s="677"/>
      <c r="AF61" s="677"/>
      <c r="AG61" s="677"/>
      <c r="AH61" s="677"/>
      <c r="AI61" s="677"/>
      <c r="AJ61" s="677"/>
      <c r="AK61" s="677"/>
      <c r="AL61" s="677"/>
      <c r="AM61" s="677"/>
      <c r="AN61" s="677"/>
      <c r="AO61" s="677"/>
      <c r="AP61" s="677"/>
      <c r="AQ61" s="677"/>
      <c r="AR61" s="677"/>
      <c r="AS61" s="677"/>
      <c r="AT61" s="677"/>
      <c r="AU61" s="677"/>
      <c r="AV61" s="677"/>
      <c r="AW61" s="677"/>
      <c r="AX61" s="677"/>
      <c r="AY61" s="677"/>
      <c r="AZ61" s="677"/>
      <c r="BA61" s="677"/>
      <c r="BB61" s="677"/>
      <c r="BC61" s="677"/>
      <c r="BD61" s="677"/>
      <c r="BE61" s="677"/>
      <c r="BF61" s="677"/>
      <c r="BG61" s="677"/>
      <c r="BH61" s="677"/>
      <c r="BI61" s="677"/>
      <c r="BJ61" s="677"/>
      <c r="BK61" s="677"/>
      <c r="BL61" s="677"/>
      <c r="BM61" s="677"/>
      <c r="BN61" s="677"/>
      <c r="BO61" s="677"/>
      <c r="BP61" s="677"/>
      <c r="BQ61" s="677"/>
      <c r="BR61" s="677"/>
      <c r="BS61" s="677"/>
      <c r="BT61" s="677"/>
      <c r="BU61" s="677"/>
      <c r="BV61" s="677"/>
      <c r="BW61" s="677"/>
    </row>
    <row r="62" spans="1:75" s="678" customFormat="1" ht="15" customHeight="1">
      <c r="A62" s="677"/>
      <c r="B62" s="677"/>
      <c r="C62" s="677"/>
      <c r="D62" s="677"/>
      <c r="E62" s="677"/>
      <c r="F62" s="677"/>
      <c r="G62" s="677"/>
      <c r="H62" s="677"/>
      <c r="I62" s="677"/>
      <c r="J62" s="677"/>
      <c r="K62" s="677"/>
      <c r="L62" s="677"/>
      <c r="M62" s="677"/>
      <c r="N62" s="677"/>
      <c r="O62" s="677"/>
      <c r="P62" s="677"/>
      <c r="Q62" s="677"/>
      <c r="R62" s="677"/>
      <c r="S62" s="677"/>
      <c r="T62" s="677"/>
      <c r="U62" s="677"/>
      <c r="V62" s="677"/>
      <c r="W62" s="677"/>
      <c r="X62" s="677"/>
      <c r="Y62" s="677"/>
      <c r="Z62" s="680"/>
      <c r="AA62" s="680"/>
      <c r="AB62" s="680"/>
      <c r="AC62" s="680"/>
      <c r="AD62" s="677"/>
      <c r="AE62" s="677"/>
      <c r="AF62" s="677"/>
      <c r="AG62" s="677"/>
      <c r="AH62" s="677"/>
      <c r="AI62" s="677"/>
      <c r="AJ62" s="677"/>
      <c r="AK62" s="677"/>
      <c r="AL62" s="677"/>
      <c r="AM62" s="677"/>
      <c r="AN62" s="677"/>
      <c r="AO62" s="677"/>
      <c r="AP62" s="677"/>
      <c r="AQ62" s="677"/>
      <c r="AR62" s="677"/>
      <c r="AS62" s="677"/>
      <c r="AT62" s="677"/>
      <c r="AU62" s="677"/>
      <c r="AV62" s="677"/>
      <c r="AW62" s="677"/>
      <c r="AX62" s="677"/>
      <c r="AY62" s="677"/>
      <c r="AZ62" s="677"/>
      <c r="BA62" s="677"/>
      <c r="BB62" s="677"/>
      <c r="BC62" s="677"/>
      <c r="BD62" s="677"/>
      <c r="BE62" s="677"/>
      <c r="BF62" s="677"/>
      <c r="BG62" s="677"/>
      <c r="BH62" s="677"/>
      <c r="BI62" s="677"/>
      <c r="BJ62" s="677"/>
      <c r="BK62" s="677"/>
      <c r="BL62" s="677"/>
      <c r="BM62" s="677"/>
      <c r="BN62" s="677"/>
      <c r="BO62" s="677"/>
      <c r="BP62" s="677"/>
      <c r="BQ62" s="677"/>
      <c r="BR62" s="677"/>
      <c r="BS62" s="677"/>
      <c r="BT62" s="677"/>
      <c r="BU62" s="677"/>
      <c r="BV62" s="677"/>
      <c r="BW62" s="677"/>
    </row>
    <row r="63" spans="1:75" s="678" customFormat="1" ht="15" customHeight="1">
      <c r="A63" s="677"/>
      <c r="B63" s="677"/>
      <c r="C63" s="677"/>
      <c r="D63" s="677"/>
      <c r="E63" s="677"/>
      <c r="F63" s="677"/>
      <c r="G63" s="677"/>
      <c r="H63" s="677"/>
      <c r="I63" s="677"/>
      <c r="J63" s="677"/>
      <c r="K63" s="677"/>
      <c r="L63" s="677"/>
      <c r="M63" s="677"/>
      <c r="N63" s="677"/>
      <c r="O63" s="677"/>
      <c r="P63" s="677"/>
      <c r="Q63" s="677"/>
      <c r="R63" s="677"/>
      <c r="S63" s="677"/>
      <c r="T63" s="677"/>
      <c r="U63" s="677"/>
      <c r="V63" s="677"/>
      <c r="W63" s="677"/>
      <c r="X63" s="677"/>
      <c r="Y63" s="677"/>
      <c r="Z63" s="680"/>
      <c r="AA63" s="680"/>
      <c r="AB63" s="680"/>
      <c r="AC63" s="680"/>
      <c r="AD63" s="677"/>
      <c r="AE63" s="677"/>
      <c r="AF63" s="677"/>
      <c r="AG63" s="677"/>
      <c r="AH63" s="677"/>
      <c r="AI63" s="677"/>
      <c r="AJ63" s="677"/>
      <c r="AK63" s="677"/>
      <c r="AL63" s="677"/>
      <c r="AM63" s="677"/>
      <c r="AN63" s="677"/>
      <c r="AO63" s="677"/>
      <c r="AP63" s="677"/>
      <c r="AQ63" s="677"/>
      <c r="AR63" s="677"/>
      <c r="AS63" s="677"/>
      <c r="AT63" s="677"/>
      <c r="AU63" s="677"/>
      <c r="AV63" s="677"/>
      <c r="AW63" s="677"/>
      <c r="AX63" s="677"/>
      <c r="AY63" s="677"/>
      <c r="AZ63" s="677"/>
      <c r="BA63" s="677"/>
      <c r="BB63" s="677"/>
      <c r="BC63" s="677"/>
      <c r="BD63" s="677"/>
      <c r="BE63" s="677"/>
      <c r="BF63" s="677"/>
      <c r="BG63" s="677"/>
      <c r="BH63" s="677"/>
      <c r="BI63" s="677"/>
      <c r="BJ63" s="677"/>
      <c r="BK63" s="677"/>
      <c r="BL63" s="677"/>
      <c r="BM63" s="677"/>
      <c r="BN63" s="677"/>
      <c r="BO63" s="677"/>
      <c r="BP63" s="677"/>
      <c r="BQ63" s="677"/>
      <c r="BR63" s="677"/>
      <c r="BS63" s="677"/>
      <c r="BT63" s="677"/>
      <c r="BU63" s="677"/>
      <c r="BV63" s="677"/>
      <c r="BW63" s="677"/>
    </row>
    <row r="64" spans="1:75" s="678" customFormat="1" ht="15" customHeight="1">
      <c r="A64" s="677"/>
      <c r="B64" s="677"/>
      <c r="C64" s="677"/>
      <c r="D64" s="677"/>
      <c r="E64" s="677"/>
      <c r="F64" s="677"/>
      <c r="G64" s="677"/>
      <c r="H64" s="677"/>
      <c r="I64" s="677"/>
      <c r="J64" s="677"/>
      <c r="K64" s="677"/>
      <c r="L64" s="677"/>
      <c r="M64" s="677"/>
      <c r="N64" s="677"/>
      <c r="O64" s="677"/>
      <c r="P64" s="677"/>
      <c r="Q64" s="677"/>
      <c r="R64" s="677"/>
      <c r="S64" s="677"/>
      <c r="T64" s="677"/>
      <c r="U64" s="677"/>
      <c r="V64" s="677"/>
      <c r="W64" s="677"/>
      <c r="X64" s="677"/>
      <c r="Y64" s="677"/>
      <c r="Z64" s="680"/>
      <c r="AA64" s="680"/>
      <c r="AB64" s="680"/>
      <c r="AC64" s="680"/>
      <c r="AD64" s="677"/>
      <c r="AE64" s="677"/>
      <c r="AF64" s="677"/>
      <c r="AG64" s="677"/>
      <c r="AH64" s="677"/>
      <c r="AI64" s="677"/>
      <c r="AJ64" s="677"/>
      <c r="AK64" s="677"/>
      <c r="AL64" s="677"/>
      <c r="AM64" s="677"/>
      <c r="AN64" s="677"/>
      <c r="AO64" s="677"/>
      <c r="AP64" s="677"/>
      <c r="AQ64" s="677"/>
      <c r="AR64" s="677"/>
      <c r="AS64" s="677"/>
      <c r="AT64" s="677"/>
      <c r="AU64" s="677"/>
      <c r="AV64" s="677"/>
      <c r="AW64" s="677"/>
      <c r="AX64" s="677"/>
      <c r="AY64" s="677"/>
      <c r="AZ64" s="677"/>
      <c r="BA64" s="677"/>
      <c r="BB64" s="677"/>
      <c r="BC64" s="677"/>
      <c r="BD64" s="677"/>
      <c r="BE64" s="677"/>
      <c r="BF64" s="677"/>
      <c r="BG64" s="677"/>
      <c r="BH64" s="677"/>
      <c r="BI64" s="677"/>
      <c r="BJ64" s="677"/>
      <c r="BK64" s="677"/>
      <c r="BL64" s="677"/>
      <c r="BM64" s="677"/>
      <c r="BN64" s="677"/>
      <c r="BO64" s="677"/>
      <c r="BP64" s="677"/>
      <c r="BQ64" s="677"/>
      <c r="BR64" s="677"/>
      <c r="BS64" s="677"/>
      <c r="BT64" s="677"/>
      <c r="BU64" s="677"/>
      <c r="BV64" s="677"/>
      <c r="BW64" s="677"/>
    </row>
    <row r="65" spans="1:75" s="678" customFormat="1" ht="15" customHeight="1">
      <c r="A65" s="677"/>
      <c r="B65" s="677"/>
      <c r="C65" s="677"/>
      <c r="D65" s="677"/>
      <c r="E65" s="677"/>
      <c r="F65" s="677"/>
      <c r="G65" s="677"/>
      <c r="H65" s="677"/>
      <c r="I65" s="677"/>
      <c r="J65" s="677"/>
      <c r="K65" s="677"/>
      <c r="L65" s="677"/>
      <c r="M65" s="677"/>
      <c r="N65" s="677"/>
      <c r="O65" s="677"/>
      <c r="P65" s="677"/>
      <c r="Q65" s="677"/>
      <c r="R65" s="677"/>
      <c r="S65" s="677"/>
      <c r="T65" s="677"/>
      <c r="U65" s="677"/>
      <c r="V65" s="677"/>
      <c r="W65" s="677"/>
      <c r="X65" s="677"/>
      <c r="Y65" s="677"/>
      <c r="Z65" s="680"/>
      <c r="AA65" s="680"/>
      <c r="AB65" s="680"/>
      <c r="AC65" s="680"/>
      <c r="AD65" s="677"/>
      <c r="AE65" s="677"/>
      <c r="AF65" s="677"/>
      <c r="AG65" s="677"/>
      <c r="AH65" s="677"/>
      <c r="AI65" s="677"/>
      <c r="AJ65" s="677"/>
      <c r="AK65" s="677"/>
      <c r="AL65" s="677"/>
      <c r="AM65" s="677"/>
      <c r="AN65" s="677"/>
      <c r="AO65" s="677"/>
      <c r="AP65" s="677"/>
      <c r="AQ65" s="677"/>
      <c r="AR65" s="677"/>
      <c r="AS65" s="677"/>
      <c r="AT65" s="677"/>
      <c r="AU65" s="677"/>
      <c r="AV65" s="677"/>
      <c r="AW65" s="677"/>
      <c r="AX65" s="677"/>
      <c r="AY65" s="677"/>
      <c r="AZ65" s="677"/>
      <c r="BA65" s="677"/>
      <c r="BB65" s="677"/>
      <c r="BC65" s="677"/>
      <c r="BD65" s="677"/>
      <c r="BE65" s="677"/>
      <c r="BF65" s="677"/>
      <c r="BG65" s="677"/>
      <c r="BH65" s="677"/>
      <c r="BI65" s="677"/>
      <c r="BJ65" s="677"/>
      <c r="BK65" s="677"/>
      <c r="BL65" s="677"/>
      <c r="BM65" s="677"/>
      <c r="BN65" s="677"/>
      <c r="BO65" s="677"/>
      <c r="BP65" s="677"/>
      <c r="BQ65" s="677"/>
      <c r="BR65" s="677"/>
      <c r="BS65" s="677"/>
      <c r="BT65" s="677"/>
      <c r="BU65" s="677"/>
      <c r="BV65" s="677"/>
      <c r="BW65" s="677"/>
    </row>
    <row r="66" spans="1:75" s="678" customFormat="1" ht="15" customHeight="1">
      <c r="A66" s="677"/>
      <c r="B66" s="677"/>
      <c r="C66" s="677"/>
      <c r="D66" s="677"/>
      <c r="E66" s="677"/>
      <c r="F66" s="677"/>
      <c r="G66" s="677"/>
      <c r="H66" s="677"/>
      <c r="I66" s="677"/>
      <c r="J66" s="677"/>
      <c r="K66" s="677"/>
      <c r="L66" s="677"/>
      <c r="M66" s="677"/>
      <c r="N66" s="677"/>
      <c r="O66" s="677"/>
      <c r="P66" s="677"/>
      <c r="Q66" s="677"/>
      <c r="R66" s="677"/>
      <c r="S66" s="677"/>
      <c r="T66" s="677"/>
      <c r="U66" s="677"/>
      <c r="V66" s="677"/>
      <c r="W66" s="677"/>
      <c r="X66" s="677"/>
      <c r="Y66" s="677"/>
      <c r="Z66" s="680"/>
      <c r="AA66" s="680"/>
      <c r="AB66" s="680"/>
      <c r="AC66" s="680"/>
      <c r="AD66" s="677"/>
      <c r="AE66" s="677"/>
      <c r="AF66" s="677"/>
      <c r="AG66" s="677"/>
      <c r="AH66" s="677"/>
      <c r="AI66" s="677"/>
      <c r="AJ66" s="677"/>
      <c r="AK66" s="677"/>
      <c r="AL66" s="677"/>
      <c r="AM66" s="677"/>
      <c r="AN66" s="677"/>
      <c r="AO66" s="677"/>
      <c r="AP66" s="677"/>
      <c r="AQ66" s="677"/>
      <c r="AR66" s="677"/>
      <c r="AS66" s="677"/>
      <c r="AT66" s="677"/>
      <c r="AU66" s="677"/>
      <c r="AV66" s="677"/>
      <c r="AW66" s="677"/>
      <c r="AX66" s="677"/>
      <c r="AY66" s="677"/>
      <c r="AZ66" s="677"/>
      <c r="BA66" s="677"/>
      <c r="BB66" s="677"/>
      <c r="BC66" s="677"/>
      <c r="BD66" s="677"/>
      <c r="BE66" s="677"/>
      <c r="BF66" s="677"/>
      <c r="BG66" s="677"/>
      <c r="BH66" s="677"/>
      <c r="BI66" s="677"/>
      <c r="BJ66" s="677"/>
      <c r="BK66" s="677"/>
      <c r="BL66" s="677"/>
      <c r="BM66" s="677"/>
      <c r="BN66" s="677"/>
      <c r="BO66" s="677"/>
      <c r="BP66" s="677"/>
      <c r="BQ66" s="677"/>
      <c r="BR66" s="677"/>
      <c r="BS66" s="677"/>
      <c r="BT66" s="677"/>
      <c r="BU66" s="677"/>
      <c r="BV66" s="677"/>
      <c r="BW66" s="677"/>
    </row>
    <row r="67" spans="1:75" s="678" customFormat="1" ht="15" customHeight="1">
      <c r="A67" s="677"/>
      <c r="B67" s="677"/>
      <c r="C67" s="677"/>
      <c r="D67" s="677"/>
      <c r="E67" s="677"/>
      <c r="F67" s="677"/>
      <c r="G67" s="677"/>
      <c r="H67" s="677"/>
      <c r="I67" s="677"/>
      <c r="J67" s="677"/>
      <c r="K67" s="677"/>
      <c r="L67" s="677"/>
      <c r="M67" s="677"/>
      <c r="N67" s="677"/>
      <c r="O67" s="677"/>
      <c r="P67" s="677"/>
      <c r="Q67" s="677"/>
      <c r="R67" s="677"/>
      <c r="S67" s="677"/>
      <c r="T67" s="677"/>
      <c r="U67" s="677"/>
      <c r="V67" s="677"/>
      <c r="W67" s="677"/>
      <c r="X67" s="677"/>
      <c r="Y67" s="677"/>
      <c r="Z67" s="680"/>
      <c r="AA67" s="680"/>
      <c r="AB67" s="680"/>
      <c r="AC67" s="680"/>
      <c r="AD67" s="677"/>
      <c r="AE67" s="677"/>
      <c r="AF67" s="677"/>
      <c r="AG67" s="677"/>
      <c r="AH67" s="677"/>
      <c r="AI67" s="677"/>
      <c r="AJ67" s="677"/>
      <c r="AK67" s="677"/>
      <c r="AL67" s="677"/>
      <c r="AM67" s="677"/>
      <c r="AN67" s="677"/>
      <c r="AO67" s="677"/>
      <c r="AP67" s="677"/>
      <c r="AQ67" s="677"/>
      <c r="AR67" s="677"/>
      <c r="AS67" s="677"/>
      <c r="AT67" s="677"/>
      <c r="AU67" s="677"/>
      <c r="AV67" s="677"/>
      <c r="AW67" s="677"/>
      <c r="AX67" s="677"/>
      <c r="AY67" s="677"/>
      <c r="AZ67" s="677"/>
      <c r="BA67" s="677"/>
      <c r="BB67" s="677"/>
      <c r="BC67" s="677"/>
      <c r="BD67" s="677"/>
      <c r="BE67" s="677"/>
      <c r="BF67" s="677"/>
      <c r="BG67" s="677"/>
      <c r="BH67" s="677"/>
      <c r="BI67" s="677"/>
      <c r="BJ67" s="677"/>
      <c r="BK67" s="677"/>
      <c r="BL67" s="677"/>
      <c r="BM67" s="677"/>
      <c r="BN67" s="677"/>
      <c r="BO67" s="677"/>
      <c r="BP67" s="677"/>
      <c r="BQ67" s="677"/>
      <c r="BR67" s="677"/>
      <c r="BS67" s="677"/>
      <c r="BT67" s="677"/>
      <c r="BU67" s="677"/>
      <c r="BV67" s="677"/>
      <c r="BW67" s="677"/>
    </row>
    <row r="68" spans="1:75" s="678" customFormat="1" ht="15" customHeight="1">
      <c r="A68" s="677"/>
      <c r="B68" s="677"/>
      <c r="C68" s="677"/>
      <c r="D68" s="677"/>
      <c r="E68" s="677"/>
      <c r="F68" s="677"/>
      <c r="G68" s="677"/>
      <c r="H68" s="677"/>
      <c r="I68" s="677"/>
      <c r="J68" s="677"/>
      <c r="K68" s="677"/>
      <c r="L68" s="677"/>
      <c r="M68" s="677"/>
      <c r="N68" s="677"/>
      <c r="O68" s="677"/>
      <c r="P68" s="677"/>
      <c r="Q68" s="677"/>
      <c r="R68" s="677"/>
      <c r="S68" s="677"/>
      <c r="T68" s="677"/>
      <c r="U68" s="677"/>
      <c r="V68" s="677"/>
      <c r="W68" s="677"/>
      <c r="X68" s="677"/>
      <c r="Y68" s="677"/>
      <c r="Z68" s="680"/>
      <c r="AA68" s="680"/>
      <c r="AB68" s="680"/>
      <c r="AC68" s="680"/>
      <c r="AD68" s="677"/>
      <c r="AE68" s="677"/>
      <c r="AF68" s="677"/>
      <c r="AG68" s="677"/>
      <c r="AH68" s="677"/>
      <c r="AI68" s="677"/>
      <c r="AJ68" s="677"/>
      <c r="AK68" s="677"/>
      <c r="AL68" s="677"/>
      <c r="AM68" s="677"/>
      <c r="AN68" s="677"/>
      <c r="AO68" s="677"/>
      <c r="AP68" s="677"/>
      <c r="AQ68" s="677"/>
      <c r="AR68" s="677"/>
      <c r="AS68" s="677"/>
      <c r="AT68" s="677"/>
      <c r="AU68" s="677"/>
      <c r="AV68" s="677"/>
      <c r="AW68" s="677"/>
      <c r="AX68" s="677"/>
      <c r="AY68" s="677"/>
      <c r="AZ68" s="677"/>
      <c r="BA68" s="677"/>
      <c r="BB68" s="677"/>
      <c r="BC68" s="677"/>
      <c r="BD68" s="677"/>
      <c r="BE68" s="677"/>
      <c r="BF68" s="677"/>
      <c r="BG68" s="677"/>
      <c r="BH68" s="677"/>
      <c r="BI68" s="677"/>
      <c r="BJ68" s="677"/>
      <c r="BK68" s="677"/>
      <c r="BL68" s="677"/>
      <c r="BM68" s="677"/>
      <c r="BN68" s="677"/>
      <c r="BO68" s="677"/>
      <c r="BP68" s="677"/>
      <c r="BQ68" s="677"/>
      <c r="BR68" s="677"/>
      <c r="BS68" s="677"/>
      <c r="BT68" s="677"/>
      <c r="BU68" s="677"/>
      <c r="BV68" s="677"/>
      <c r="BW68" s="677"/>
    </row>
    <row r="69" spans="1:75" s="678" customFormat="1" ht="15" customHeight="1">
      <c r="A69" s="677"/>
      <c r="B69" s="677"/>
      <c r="C69" s="677"/>
      <c r="D69" s="677"/>
      <c r="E69" s="677"/>
      <c r="F69" s="677"/>
      <c r="G69" s="677"/>
      <c r="H69" s="677"/>
      <c r="I69" s="677"/>
      <c r="J69" s="677"/>
      <c r="K69" s="677"/>
      <c r="L69" s="677"/>
      <c r="M69" s="677"/>
      <c r="N69" s="677"/>
      <c r="O69" s="677"/>
      <c r="P69" s="677"/>
      <c r="Q69" s="677"/>
      <c r="R69" s="677"/>
      <c r="S69" s="677"/>
      <c r="T69" s="677"/>
      <c r="U69" s="677"/>
      <c r="V69" s="677"/>
      <c r="W69" s="677"/>
      <c r="X69" s="677"/>
      <c r="Y69" s="677"/>
      <c r="Z69" s="680"/>
      <c r="AA69" s="680"/>
      <c r="AB69" s="680"/>
      <c r="AC69" s="680"/>
      <c r="AD69" s="677"/>
      <c r="AE69" s="677"/>
      <c r="AF69" s="677"/>
      <c r="AG69" s="677"/>
      <c r="AH69" s="677"/>
      <c r="AI69" s="677"/>
      <c r="AJ69" s="677"/>
      <c r="AK69" s="677"/>
      <c r="AL69" s="677"/>
      <c r="AM69" s="677"/>
      <c r="AN69" s="677"/>
      <c r="AO69" s="677"/>
      <c r="AP69" s="677"/>
      <c r="AQ69" s="677"/>
      <c r="AR69" s="677"/>
      <c r="AS69" s="677"/>
      <c r="AT69" s="677"/>
      <c r="AU69" s="677"/>
      <c r="AV69" s="677"/>
      <c r="AW69" s="677"/>
      <c r="AX69" s="677"/>
      <c r="AY69" s="677"/>
      <c r="AZ69" s="677"/>
      <c r="BA69" s="677"/>
      <c r="BB69" s="677"/>
      <c r="BC69" s="677"/>
      <c r="BD69" s="677"/>
      <c r="BE69" s="677"/>
      <c r="BF69" s="677"/>
      <c r="BG69" s="677"/>
      <c r="BH69" s="677"/>
      <c r="BI69" s="677"/>
      <c r="BJ69" s="677"/>
      <c r="BK69" s="677"/>
      <c r="BL69" s="677"/>
      <c r="BM69" s="677"/>
      <c r="BN69" s="677"/>
      <c r="BO69" s="677"/>
      <c r="BP69" s="677"/>
      <c r="BQ69" s="677"/>
      <c r="BR69" s="677"/>
      <c r="BS69" s="677"/>
      <c r="BT69" s="677"/>
      <c r="BU69" s="677"/>
      <c r="BV69" s="677"/>
      <c r="BW69" s="677"/>
    </row>
    <row r="70" spans="1:75" s="678" customFormat="1" ht="15" customHeight="1">
      <c r="A70" s="677"/>
      <c r="B70" s="677"/>
      <c r="C70" s="677"/>
      <c r="D70" s="677"/>
      <c r="E70" s="677"/>
      <c r="F70" s="677"/>
      <c r="G70" s="677"/>
      <c r="H70" s="677"/>
      <c r="I70" s="677"/>
      <c r="J70" s="677"/>
      <c r="K70" s="677"/>
      <c r="L70" s="677"/>
      <c r="M70" s="677"/>
      <c r="N70" s="677"/>
      <c r="O70" s="677"/>
      <c r="P70" s="677"/>
      <c r="Q70" s="677"/>
      <c r="R70" s="677"/>
      <c r="S70" s="677"/>
      <c r="T70" s="677"/>
      <c r="U70" s="677"/>
      <c r="V70" s="677"/>
      <c r="W70" s="677"/>
      <c r="X70" s="677"/>
      <c r="Y70" s="677"/>
      <c r="Z70" s="680"/>
      <c r="AA70" s="680"/>
      <c r="AB70" s="680"/>
      <c r="AC70" s="680"/>
      <c r="AD70" s="677"/>
      <c r="AE70" s="677"/>
      <c r="AF70" s="677"/>
      <c r="AG70" s="677"/>
      <c r="AH70" s="677"/>
      <c r="AI70" s="677"/>
      <c r="AJ70" s="677"/>
      <c r="AK70" s="677"/>
      <c r="AL70" s="677"/>
      <c r="AM70" s="677"/>
      <c r="AN70" s="677"/>
      <c r="AO70" s="677"/>
      <c r="AP70" s="677"/>
      <c r="AQ70" s="677"/>
      <c r="AR70" s="677"/>
      <c r="AS70" s="677"/>
      <c r="AT70" s="677"/>
      <c r="AU70" s="677"/>
      <c r="AV70" s="677"/>
      <c r="AW70" s="677"/>
      <c r="AX70" s="677"/>
      <c r="AY70" s="677"/>
      <c r="AZ70" s="677"/>
      <c r="BA70" s="677"/>
      <c r="BB70" s="677"/>
      <c r="BC70" s="677"/>
      <c r="BD70" s="677"/>
      <c r="BE70" s="677"/>
      <c r="BF70" s="677"/>
      <c r="BG70" s="677"/>
      <c r="BH70" s="677"/>
      <c r="BI70" s="677"/>
      <c r="BJ70" s="677"/>
      <c r="BK70" s="677"/>
      <c r="BL70" s="677"/>
      <c r="BM70" s="677"/>
      <c r="BN70" s="677"/>
      <c r="BO70" s="677"/>
      <c r="BP70" s="677"/>
      <c r="BQ70" s="677"/>
      <c r="BR70" s="677"/>
      <c r="BS70" s="677"/>
      <c r="BT70" s="677"/>
      <c r="BU70" s="677"/>
      <c r="BV70" s="677"/>
      <c r="BW70" s="677"/>
    </row>
    <row r="71" spans="1:75" s="678" customFormat="1" ht="15" customHeight="1">
      <c r="A71" s="677"/>
      <c r="B71" s="677"/>
      <c r="C71" s="677"/>
      <c r="D71" s="677"/>
      <c r="E71" s="677"/>
      <c r="F71" s="677"/>
      <c r="G71" s="677"/>
      <c r="H71" s="677"/>
      <c r="I71" s="677"/>
      <c r="J71" s="677"/>
      <c r="K71" s="677"/>
      <c r="L71" s="677"/>
      <c r="M71" s="677"/>
      <c r="N71" s="677"/>
      <c r="O71" s="677"/>
      <c r="P71" s="677"/>
      <c r="Q71" s="677"/>
      <c r="R71" s="677"/>
      <c r="S71" s="677"/>
      <c r="T71" s="677"/>
      <c r="U71" s="677"/>
      <c r="V71" s="677"/>
      <c r="W71" s="677"/>
      <c r="X71" s="677"/>
      <c r="Y71" s="677"/>
      <c r="Z71" s="680"/>
      <c r="AA71" s="680"/>
      <c r="AB71" s="680"/>
      <c r="AC71" s="680"/>
      <c r="AD71" s="677"/>
      <c r="AE71" s="677"/>
      <c r="AF71" s="677"/>
      <c r="AG71" s="677"/>
      <c r="AH71" s="677"/>
      <c r="AI71" s="677"/>
      <c r="AJ71" s="677"/>
      <c r="AK71" s="677"/>
      <c r="AL71" s="677"/>
      <c r="AM71" s="677"/>
      <c r="AN71" s="677"/>
      <c r="AO71" s="677"/>
      <c r="AP71" s="677"/>
      <c r="AQ71" s="677"/>
      <c r="AR71" s="677"/>
      <c r="AS71" s="677"/>
      <c r="AT71" s="677"/>
      <c r="AU71" s="677"/>
      <c r="AV71" s="677"/>
      <c r="AW71" s="677"/>
      <c r="AX71" s="677"/>
      <c r="AY71" s="677"/>
      <c r="AZ71" s="677"/>
      <c r="BA71" s="677"/>
      <c r="BB71" s="677"/>
      <c r="BC71" s="677"/>
      <c r="BD71" s="677"/>
      <c r="BE71" s="677"/>
      <c r="BF71" s="677"/>
      <c r="BG71" s="677"/>
      <c r="BH71" s="677"/>
      <c r="BI71" s="677"/>
      <c r="BJ71" s="677"/>
      <c r="BK71" s="677"/>
      <c r="BL71" s="677"/>
      <c r="BM71" s="677"/>
      <c r="BN71" s="677"/>
      <c r="BO71" s="677"/>
      <c r="BP71" s="677"/>
      <c r="BQ71" s="677"/>
      <c r="BR71" s="677"/>
      <c r="BS71" s="677"/>
      <c r="BT71" s="677"/>
      <c r="BU71" s="677"/>
      <c r="BV71" s="677"/>
      <c r="BW71" s="677"/>
    </row>
    <row r="72" spans="1:75" s="678" customFormat="1" ht="15" customHeight="1">
      <c r="A72" s="677"/>
      <c r="B72" s="677"/>
      <c r="C72" s="677"/>
      <c r="D72" s="677"/>
      <c r="E72" s="677"/>
      <c r="F72" s="677"/>
      <c r="G72" s="677"/>
      <c r="H72" s="677"/>
      <c r="I72" s="677"/>
      <c r="J72" s="677"/>
      <c r="K72" s="677"/>
      <c r="L72" s="677"/>
      <c r="M72" s="677"/>
      <c r="N72" s="677"/>
      <c r="O72" s="677"/>
      <c r="P72" s="677"/>
      <c r="Q72" s="677"/>
      <c r="R72" s="677"/>
      <c r="S72" s="677"/>
      <c r="T72" s="677"/>
      <c r="U72" s="677"/>
      <c r="V72" s="677"/>
      <c r="W72" s="677"/>
      <c r="X72" s="677"/>
      <c r="Y72" s="677"/>
      <c r="Z72" s="680"/>
      <c r="AA72" s="680"/>
      <c r="AB72" s="680"/>
      <c r="AC72" s="680"/>
      <c r="AD72" s="677"/>
      <c r="AE72" s="677"/>
      <c r="AF72" s="677"/>
      <c r="AG72" s="677"/>
      <c r="AH72" s="677"/>
      <c r="AI72" s="677"/>
      <c r="AJ72" s="677"/>
      <c r="AK72" s="677"/>
      <c r="AL72" s="677"/>
      <c r="AM72" s="677"/>
      <c r="AN72" s="677"/>
      <c r="AO72" s="677"/>
      <c r="AP72" s="677"/>
      <c r="AQ72" s="677"/>
      <c r="AR72" s="677"/>
      <c r="AS72" s="677"/>
      <c r="AT72" s="677"/>
      <c r="AU72" s="677"/>
      <c r="AV72" s="677"/>
      <c r="AW72" s="677"/>
      <c r="AX72" s="677"/>
      <c r="AY72" s="677"/>
      <c r="AZ72" s="677"/>
      <c r="BA72" s="677"/>
      <c r="BB72" s="677"/>
      <c r="BC72" s="677"/>
      <c r="BD72" s="677"/>
      <c r="BE72" s="677"/>
      <c r="BF72" s="677"/>
      <c r="BG72" s="677"/>
      <c r="BH72" s="677"/>
      <c r="BI72" s="677"/>
      <c r="BJ72" s="677"/>
      <c r="BK72" s="677"/>
      <c r="BL72" s="677"/>
      <c r="BM72" s="677"/>
      <c r="BN72" s="677"/>
      <c r="BO72" s="677"/>
      <c r="BP72" s="677"/>
      <c r="BQ72" s="677"/>
      <c r="BR72" s="677"/>
      <c r="BS72" s="677"/>
      <c r="BT72" s="677"/>
      <c r="BU72" s="677"/>
      <c r="BV72" s="677"/>
      <c r="BW72" s="677"/>
    </row>
    <row r="73" spans="1:75" s="678" customFormat="1" ht="15" customHeight="1">
      <c r="A73" s="677"/>
      <c r="B73" s="677"/>
      <c r="C73" s="677"/>
      <c r="D73" s="677"/>
      <c r="E73" s="677"/>
      <c r="F73" s="677"/>
      <c r="G73" s="677"/>
      <c r="H73" s="677"/>
      <c r="I73" s="677"/>
      <c r="J73" s="677"/>
      <c r="K73" s="677"/>
      <c r="L73" s="677"/>
      <c r="M73" s="677"/>
      <c r="N73" s="677"/>
      <c r="O73" s="677"/>
      <c r="P73" s="677"/>
      <c r="Q73" s="677"/>
      <c r="R73" s="677"/>
      <c r="S73" s="677"/>
      <c r="T73" s="677"/>
      <c r="U73" s="677"/>
      <c r="V73" s="677"/>
      <c r="W73" s="677"/>
      <c r="X73" s="677"/>
      <c r="Y73" s="677"/>
      <c r="Z73" s="680"/>
      <c r="AA73" s="680"/>
      <c r="AB73" s="680"/>
      <c r="AC73" s="680"/>
      <c r="AD73" s="677"/>
      <c r="AE73" s="677"/>
      <c r="AF73" s="677"/>
      <c r="AG73" s="677"/>
      <c r="AH73" s="677"/>
      <c r="AI73" s="677"/>
      <c r="AJ73" s="677"/>
      <c r="AK73" s="677"/>
      <c r="AL73" s="677"/>
      <c r="AM73" s="677"/>
      <c r="AN73" s="677"/>
      <c r="AO73" s="677"/>
      <c r="AP73" s="677"/>
      <c r="AQ73" s="677"/>
      <c r="AR73" s="677"/>
      <c r="AS73" s="677"/>
      <c r="AT73" s="677"/>
      <c r="AU73" s="677"/>
      <c r="AV73" s="677"/>
      <c r="AW73" s="677"/>
      <c r="AX73" s="677"/>
      <c r="AY73" s="677"/>
      <c r="AZ73" s="677"/>
      <c r="BA73" s="677"/>
      <c r="BB73" s="677"/>
      <c r="BC73" s="677"/>
      <c r="BD73" s="677"/>
      <c r="BE73" s="677"/>
      <c r="BF73" s="677"/>
      <c r="BG73" s="677"/>
      <c r="BH73" s="677"/>
      <c r="BI73" s="677"/>
      <c r="BJ73" s="677"/>
      <c r="BK73" s="677"/>
      <c r="BL73" s="677"/>
      <c r="BM73" s="677"/>
      <c r="BN73" s="677"/>
      <c r="BO73" s="677"/>
      <c r="BP73" s="677"/>
      <c r="BQ73" s="677"/>
      <c r="BR73" s="677"/>
      <c r="BS73" s="677"/>
      <c r="BT73" s="677"/>
      <c r="BU73" s="677"/>
      <c r="BV73" s="677"/>
      <c r="BW73" s="677"/>
    </row>
    <row r="74" spans="1:75" s="678" customFormat="1" ht="15" customHeight="1">
      <c r="A74" s="677"/>
      <c r="B74" s="677"/>
      <c r="C74" s="677"/>
      <c r="D74" s="677"/>
      <c r="E74" s="677"/>
      <c r="F74" s="677"/>
      <c r="G74" s="677"/>
      <c r="H74" s="677"/>
      <c r="I74" s="677"/>
      <c r="J74" s="677"/>
      <c r="K74" s="677"/>
      <c r="L74" s="677"/>
      <c r="M74" s="677"/>
      <c r="N74" s="677"/>
      <c r="O74" s="677"/>
      <c r="P74" s="677"/>
      <c r="Q74" s="677"/>
      <c r="R74" s="677"/>
      <c r="S74" s="677"/>
      <c r="T74" s="677"/>
      <c r="U74" s="677"/>
      <c r="V74" s="677"/>
      <c r="W74" s="677"/>
      <c r="X74" s="677"/>
      <c r="Y74" s="677"/>
      <c r="Z74" s="680"/>
      <c r="AA74" s="680"/>
      <c r="AB74" s="680"/>
      <c r="AC74" s="680"/>
      <c r="AD74" s="677"/>
      <c r="AE74" s="677"/>
      <c r="AF74" s="677"/>
      <c r="AG74" s="677"/>
      <c r="AH74" s="677"/>
      <c r="AI74" s="677"/>
      <c r="AJ74" s="677"/>
      <c r="AK74" s="677"/>
      <c r="AL74" s="677"/>
      <c r="AM74" s="677"/>
      <c r="AN74" s="677"/>
      <c r="AO74" s="677"/>
      <c r="AP74" s="677"/>
      <c r="AQ74" s="677"/>
      <c r="AR74" s="677"/>
      <c r="AS74" s="677"/>
      <c r="AT74" s="677"/>
      <c r="AU74" s="677"/>
      <c r="AV74" s="677"/>
      <c r="AW74" s="677"/>
      <c r="AX74" s="677"/>
      <c r="AY74" s="677"/>
      <c r="AZ74" s="677"/>
      <c r="BA74" s="677"/>
      <c r="BB74" s="677"/>
      <c r="BC74" s="677"/>
      <c r="BD74" s="677"/>
      <c r="BE74" s="677"/>
      <c r="BF74" s="677"/>
      <c r="BG74" s="677"/>
      <c r="BH74" s="677"/>
      <c r="BI74" s="677"/>
      <c r="BJ74" s="677"/>
      <c r="BK74" s="677"/>
      <c r="BL74" s="677"/>
      <c r="BM74" s="677"/>
      <c r="BN74" s="677"/>
      <c r="BO74" s="677"/>
      <c r="BP74" s="677"/>
      <c r="BQ74" s="677"/>
      <c r="BR74" s="677"/>
      <c r="BS74" s="677"/>
      <c r="BT74" s="677"/>
      <c r="BU74" s="677"/>
      <c r="BV74" s="677"/>
      <c r="BW74" s="677"/>
    </row>
    <row r="75" spans="1:75" s="678" customFormat="1" ht="15" customHeight="1">
      <c r="A75" s="677"/>
      <c r="B75" s="677"/>
      <c r="C75" s="677"/>
      <c r="D75" s="677"/>
      <c r="E75" s="677"/>
      <c r="F75" s="677"/>
      <c r="G75" s="677"/>
      <c r="H75" s="677"/>
      <c r="I75" s="677"/>
      <c r="J75" s="677"/>
      <c r="K75" s="677"/>
      <c r="L75" s="677"/>
      <c r="M75" s="677"/>
      <c r="N75" s="677"/>
      <c r="O75" s="677"/>
      <c r="P75" s="677"/>
      <c r="Q75" s="677"/>
      <c r="R75" s="677"/>
      <c r="S75" s="677"/>
      <c r="T75" s="677"/>
      <c r="U75" s="677"/>
      <c r="V75" s="677"/>
      <c r="W75" s="677"/>
      <c r="X75" s="677"/>
      <c r="Y75" s="677"/>
      <c r="Z75" s="680"/>
      <c r="AA75" s="680"/>
      <c r="AB75" s="680"/>
      <c r="AC75" s="680"/>
      <c r="AD75" s="677"/>
      <c r="AE75" s="677"/>
      <c r="AF75" s="677"/>
      <c r="AG75" s="677"/>
      <c r="AH75" s="677"/>
      <c r="AI75" s="677"/>
      <c r="AJ75" s="677"/>
      <c r="AK75" s="677"/>
      <c r="AL75" s="677"/>
      <c r="AM75" s="677"/>
      <c r="AN75" s="677"/>
      <c r="AO75" s="677"/>
      <c r="AP75" s="677"/>
      <c r="AQ75" s="677"/>
      <c r="AR75" s="677"/>
      <c r="AS75" s="677"/>
      <c r="AT75" s="677"/>
      <c r="AU75" s="677"/>
      <c r="AV75" s="677"/>
      <c r="AW75" s="677"/>
      <c r="AX75" s="677"/>
      <c r="AY75" s="677"/>
      <c r="AZ75" s="677"/>
      <c r="BA75" s="677"/>
      <c r="BB75" s="677"/>
      <c r="BC75" s="677"/>
      <c r="BD75" s="677"/>
      <c r="BE75" s="677"/>
      <c r="BF75" s="677"/>
      <c r="BG75" s="677"/>
      <c r="BH75" s="677"/>
      <c r="BI75" s="677"/>
      <c r="BJ75" s="677"/>
      <c r="BK75" s="677"/>
      <c r="BL75" s="677"/>
      <c r="BM75" s="677"/>
      <c r="BN75" s="677"/>
      <c r="BO75" s="677"/>
      <c r="BP75" s="677"/>
      <c r="BQ75" s="677"/>
      <c r="BR75" s="677"/>
      <c r="BS75" s="677"/>
      <c r="BT75" s="677"/>
      <c r="BU75" s="677"/>
      <c r="BV75" s="677"/>
      <c r="BW75" s="677"/>
    </row>
    <row r="76" spans="1:75" s="678" customFormat="1" ht="15" customHeight="1">
      <c r="A76" s="677"/>
      <c r="B76" s="677"/>
      <c r="C76" s="677"/>
      <c r="D76" s="677"/>
      <c r="E76" s="677"/>
      <c r="F76" s="677"/>
      <c r="G76" s="677"/>
      <c r="H76" s="677"/>
      <c r="I76" s="677"/>
      <c r="J76" s="677"/>
      <c r="K76" s="677"/>
      <c r="L76" s="677"/>
      <c r="M76" s="677"/>
      <c r="N76" s="677"/>
      <c r="O76" s="677"/>
      <c r="P76" s="677"/>
      <c r="Q76" s="677"/>
      <c r="R76" s="677"/>
      <c r="S76" s="677"/>
      <c r="T76" s="677"/>
      <c r="U76" s="677"/>
      <c r="V76" s="677"/>
      <c r="W76" s="677"/>
      <c r="X76" s="677"/>
      <c r="Y76" s="677"/>
      <c r="Z76" s="680"/>
      <c r="AA76" s="680"/>
      <c r="AB76" s="680"/>
      <c r="AC76" s="680"/>
      <c r="AD76" s="677"/>
      <c r="AE76" s="677"/>
      <c r="AF76" s="677"/>
      <c r="AG76" s="677"/>
      <c r="AH76" s="677"/>
      <c r="AI76" s="677"/>
      <c r="AJ76" s="677"/>
      <c r="AK76" s="677"/>
      <c r="AL76" s="677"/>
      <c r="AM76" s="677"/>
      <c r="AN76" s="677"/>
      <c r="AO76" s="677"/>
      <c r="AP76" s="677"/>
      <c r="AQ76" s="677"/>
      <c r="AR76" s="677"/>
      <c r="AS76" s="677"/>
      <c r="AT76" s="677"/>
      <c r="AU76" s="677"/>
      <c r="AV76" s="677"/>
      <c r="AW76" s="677"/>
      <c r="AX76" s="677"/>
      <c r="AY76" s="677"/>
      <c r="AZ76" s="677"/>
      <c r="BA76" s="677"/>
      <c r="BB76" s="677"/>
      <c r="BC76" s="677"/>
      <c r="BD76" s="677"/>
      <c r="BE76" s="677"/>
      <c r="BF76" s="677"/>
      <c r="BG76" s="677"/>
      <c r="BH76" s="677"/>
      <c r="BI76" s="677"/>
      <c r="BJ76" s="677"/>
      <c r="BK76" s="677"/>
      <c r="BL76" s="677"/>
      <c r="BM76" s="677"/>
      <c r="BN76" s="677"/>
      <c r="BO76" s="677"/>
      <c r="BP76" s="677"/>
      <c r="BQ76" s="677"/>
      <c r="BR76" s="677"/>
      <c r="BS76" s="677"/>
      <c r="BT76" s="677"/>
      <c r="BU76" s="677"/>
      <c r="BV76" s="677"/>
      <c r="BW76" s="677"/>
    </row>
    <row r="77" spans="1:75" s="678" customFormat="1" ht="15" customHeight="1">
      <c r="A77" s="677"/>
      <c r="B77" s="677"/>
      <c r="C77" s="677"/>
      <c r="D77" s="677"/>
      <c r="E77" s="677"/>
      <c r="F77" s="677"/>
      <c r="G77" s="677"/>
      <c r="H77" s="677"/>
      <c r="I77" s="677"/>
      <c r="J77" s="677"/>
      <c r="K77" s="677"/>
      <c r="L77" s="677"/>
      <c r="M77" s="677"/>
      <c r="N77" s="677"/>
      <c r="O77" s="677"/>
      <c r="P77" s="677"/>
      <c r="Q77" s="677"/>
      <c r="R77" s="677"/>
      <c r="S77" s="677"/>
      <c r="T77" s="677"/>
      <c r="U77" s="677"/>
      <c r="V77" s="677"/>
      <c r="W77" s="677"/>
      <c r="X77" s="677"/>
      <c r="Y77" s="677"/>
      <c r="Z77" s="680"/>
      <c r="AA77" s="680"/>
      <c r="AB77" s="680"/>
      <c r="AC77" s="680"/>
      <c r="AD77" s="677"/>
      <c r="AE77" s="677"/>
      <c r="AF77" s="677"/>
      <c r="AG77" s="677"/>
      <c r="AH77" s="677"/>
      <c r="AI77" s="677"/>
      <c r="AJ77" s="677"/>
      <c r="AK77" s="677"/>
      <c r="AL77" s="677"/>
      <c r="AM77" s="677"/>
      <c r="AN77" s="677"/>
      <c r="AO77" s="677"/>
      <c r="AP77" s="677"/>
      <c r="AQ77" s="677"/>
      <c r="AR77" s="677"/>
      <c r="AS77" s="677"/>
      <c r="AT77" s="677"/>
      <c r="AU77" s="677"/>
      <c r="AV77" s="677"/>
      <c r="AW77" s="677"/>
      <c r="AX77" s="677"/>
      <c r="AY77" s="677"/>
      <c r="AZ77" s="677"/>
      <c r="BA77" s="677"/>
      <c r="BB77" s="677"/>
      <c r="BC77" s="677"/>
      <c r="BD77" s="677"/>
      <c r="BE77" s="677"/>
      <c r="BF77" s="677"/>
      <c r="BG77" s="677"/>
      <c r="BH77" s="677"/>
      <c r="BI77" s="677"/>
      <c r="BJ77" s="677"/>
      <c r="BK77" s="677"/>
      <c r="BL77" s="677"/>
      <c r="BM77" s="677"/>
      <c r="BN77" s="677"/>
      <c r="BO77" s="677"/>
      <c r="BP77" s="677"/>
      <c r="BQ77" s="677"/>
      <c r="BR77" s="677"/>
      <c r="BS77" s="677"/>
      <c r="BT77" s="677"/>
      <c r="BU77" s="677"/>
      <c r="BV77" s="677"/>
      <c r="BW77" s="677"/>
    </row>
    <row r="78" spans="1:75" s="678" customFormat="1" ht="15" customHeight="1">
      <c r="A78" s="677"/>
      <c r="B78" s="677"/>
      <c r="C78" s="677"/>
      <c r="D78" s="677"/>
      <c r="E78" s="677"/>
      <c r="F78" s="677"/>
      <c r="G78" s="677"/>
      <c r="H78" s="677"/>
      <c r="I78" s="677"/>
      <c r="J78" s="677"/>
      <c r="K78" s="677"/>
      <c r="L78" s="677"/>
      <c r="M78" s="677"/>
      <c r="N78" s="677"/>
      <c r="O78" s="677"/>
      <c r="P78" s="677"/>
      <c r="Q78" s="677"/>
      <c r="R78" s="677"/>
      <c r="S78" s="677"/>
      <c r="T78" s="677"/>
      <c r="U78" s="677"/>
      <c r="V78" s="677"/>
      <c r="W78" s="677"/>
      <c r="X78" s="677"/>
      <c r="Y78" s="677"/>
      <c r="Z78" s="680"/>
      <c r="AA78" s="680"/>
      <c r="AB78" s="680"/>
      <c r="AC78" s="680"/>
      <c r="AD78" s="677"/>
      <c r="AE78" s="677"/>
      <c r="AF78" s="677"/>
      <c r="AG78" s="677"/>
      <c r="AH78" s="677"/>
      <c r="AI78" s="677"/>
      <c r="AJ78" s="677"/>
      <c r="AK78" s="677"/>
      <c r="AL78" s="677"/>
      <c r="AM78" s="677"/>
      <c r="AN78" s="677"/>
      <c r="AO78" s="677"/>
      <c r="AP78" s="677"/>
      <c r="AQ78" s="677"/>
      <c r="AR78" s="677"/>
      <c r="AS78" s="677"/>
      <c r="AT78" s="677"/>
      <c r="AU78" s="677"/>
      <c r="AV78" s="677"/>
      <c r="AW78" s="677"/>
      <c r="AX78" s="677"/>
      <c r="AY78" s="677"/>
      <c r="AZ78" s="677"/>
      <c r="BA78" s="677"/>
      <c r="BB78" s="677"/>
      <c r="BC78" s="677"/>
      <c r="BD78" s="677"/>
      <c r="BE78" s="677"/>
      <c r="BF78" s="677"/>
      <c r="BG78" s="677"/>
      <c r="BH78" s="677"/>
      <c r="BI78" s="677"/>
      <c r="BJ78" s="677"/>
      <c r="BK78" s="677"/>
      <c r="BL78" s="677"/>
      <c r="BM78" s="677"/>
      <c r="BN78" s="677"/>
      <c r="BO78" s="677"/>
      <c r="BP78" s="677"/>
      <c r="BQ78" s="677"/>
      <c r="BR78" s="677"/>
      <c r="BS78" s="677"/>
      <c r="BT78" s="677"/>
      <c r="BU78" s="677"/>
      <c r="BV78" s="677"/>
      <c r="BW78" s="677"/>
    </row>
    <row r="79" spans="1:75" s="678" customFormat="1" ht="15" customHeight="1">
      <c r="A79" s="677"/>
      <c r="B79" s="677"/>
      <c r="C79" s="677"/>
      <c r="D79" s="677"/>
      <c r="E79" s="677"/>
      <c r="F79" s="677"/>
      <c r="G79" s="677"/>
      <c r="H79" s="677"/>
      <c r="I79" s="677"/>
      <c r="J79" s="677"/>
      <c r="K79" s="677"/>
      <c r="L79" s="677"/>
      <c r="M79" s="677"/>
      <c r="N79" s="677"/>
      <c r="O79" s="677"/>
      <c r="P79" s="677"/>
      <c r="Q79" s="677"/>
      <c r="R79" s="677"/>
      <c r="S79" s="677"/>
      <c r="T79" s="677"/>
      <c r="U79" s="677"/>
      <c r="V79" s="677"/>
      <c r="W79" s="677"/>
      <c r="X79" s="677"/>
      <c r="Y79" s="677"/>
      <c r="Z79" s="680"/>
      <c r="AA79" s="680"/>
      <c r="AB79" s="680"/>
      <c r="AC79" s="680"/>
      <c r="AD79" s="677"/>
      <c r="AE79" s="677"/>
      <c r="AF79" s="677"/>
      <c r="AG79" s="677"/>
      <c r="AH79" s="677"/>
      <c r="AI79" s="677"/>
      <c r="AJ79" s="677"/>
      <c r="AK79" s="677"/>
      <c r="AL79" s="677"/>
      <c r="AM79" s="677"/>
      <c r="AN79" s="677"/>
      <c r="AO79" s="677"/>
      <c r="AP79" s="677"/>
      <c r="AQ79" s="677"/>
      <c r="AR79" s="677"/>
      <c r="AS79" s="677"/>
      <c r="AT79" s="677"/>
      <c r="AU79" s="677"/>
      <c r="AV79" s="677"/>
      <c r="AW79" s="677"/>
      <c r="AX79" s="677"/>
      <c r="AY79" s="677"/>
      <c r="AZ79" s="677"/>
      <c r="BA79" s="677"/>
      <c r="BB79" s="677"/>
      <c r="BC79" s="677"/>
      <c r="BD79" s="677"/>
      <c r="BE79" s="677"/>
      <c r="BF79" s="677"/>
      <c r="BG79" s="677"/>
      <c r="BH79" s="677"/>
      <c r="BI79" s="677"/>
      <c r="BJ79" s="677"/>
      <c r="BK79" s="677"/>
      <c r="BL79" s="677"/>
      <c r="BM79" s="677"/>
      <c r="BN79" s="677"/>
      <c r="BO79" s="677"/>
      <c r="BP79" s="677"/>
      <c r="BQ79" s="677"/>
      <c r="BR79" s="677"/>
      <c r="BS79" s="677"/>
      <c r="BT79" s="677"/>
      <c r="BU79" s="677"/>
      <c r="BV79" s="677"/>
      <c r="BW79" s="677"/>
    </row>
    <row r="80" spans="1:75" s="678" customFormat="1" ht="15" customHeight="1">
      <c r="A80" s="677"/>
      <c r="B80" s="677"/>
      <c r="C80" s="677"/>
      <c r="D80" s="677"/>
      <c r="E80" s="677"/>
      <c r="F80" s="677"/>
      <c r="G80" s="677"/>
      <c r="H80" s="677"/>
      <c r="I80" s="677"/>
      <c r="J80" s="677"/>
      <c r="K80" s="677"/>
      <c r="L80" s="677"/>
      <c r="M80" s="677"/>
      <c r="N80" s="677"/>
      <c r="O80" s="677"/>
      <c r="P80" s="677"/>
      <c r="Q80" s="677"/>
      <c r="R80" s="677"/>
      <c r="S80" s="677"/>
      <c r="T80" s="677"/>
      <c r="U80" s="677"/>
      <c r="V80" s="677"/>
      <c r="W80" s="677"/>
      <c r="X80" s="677"/>
      <c r="Y80" s="677"/>
      <c r="Z80" s="680"/>
      <c r="AA80" s="680"/>
      <c r="AB80" s="680"/>
      <c r="AC80" s="680"/>
      <c r="AD80" s="677"/>
      <c r="AE80" s="677"/>
      <c r="AF80" s="677"/>
      <c r="AG80" s="677"/>
      <c r="AH80" s="677"/>
      <c r="AI80" s="677"/>
      <c r="AJ80" s="677"/>
      <c r="AK80" s="677"/>
      <c r="AL80" s="677"/>
      <c r="AM80" s="677"/>
      <c r="AN80" s="677"/>
      <c r="AO80" s="677"/>
      <c r="AP80" s="677"/>
      <c r="AQ80" s="677"/>
      <c r="AR80" s="677"/>
      <c r="AS80" s="677"/>
      <c r="AT80" s="677"/>
      <c r="AU80" s="677"/>
      <c r="AV80" s="677"/>
      <c r="AW80" s="677"/>
      <c r="AX80" s="677"/>
      <c r="AY80" s="677"/>
      <c r="AZ80" s="677"/>
      <c r="BA80" s="677"/>
      <c r="BB80" s="677"/>
      <c r="BC80" s="677"/>
      <c r="BD80" s="677"/>
      <c r="BE80" s="677"/>
      <c r="BF80" s="677"/>
      <c r="BG80" s="677"/>
      <c r="BH80" s="677"/>
      <c r="BI80" s="677"/>
      <c r="BJ80" s="677"/>
      <c r="BK80" s="677"/>
      <c r="BL80" s="677"/>
      <c r="BM80" s="677"/>
      <c r="BN80" s="677"/>
      <c r="BO80" s="677"/>
      <c r="BP80" s="677"/>
      <c r="BQ80" s="677"/>
      <c r="BR80" s="677"/>
      <c r="BS80" s="677"/>
      <c r="BT80" s="677"/>
      <c r="BU80" s="677"/>
      <c r="BV80" s="677"/>
      <c r="BW80" s="677"/>
    </row>
    <row r="81" spans="1:75" s="678" customFormat="1" ht="15" customHeight="1">
      <c r="A81" s="677"/>
      <c r="B81" s="677"/>
      <c r="C81" s="677"/>
      <c r="D81" s="677"/>
      <c r="E81" s="677"/>
      <c r="F81" s="677"/>
      <c r="G81" s="677"/>
      <c r="H81" s="677"/>
      <c r="I81" s="677"/>
      <c r="J81" s="677"/>
      <c r="K81" s="677"/>
      <c r="L81" s="677"/>
      <c r="M81" s="677"/>
      <c r="N81" s="677"/>
      <c r="O81" s="677"/>
      <c r="P81" s="677"/>
      <c r="Q81" s="677"/>
      <c r="R81" s="677"/>
      <c r="S81" s="677"/>
      <c r="T81" s="677"/>
      <c r="U81" s="677"/>
      <c r="V81" s="677"/>
      <c r="W81" s="677"/>
      <c r="X81" s="677"/>
      <c r="Y81" s="677"/>
      <c r="Z81" s="680"/>
      <c r="AA81" s="680"/>
      <c r="AB81" s="680"/>
      <c r="AC81" s="680"/>
      <c r="AD81" s="677"/>
      <c r="AE81" s="677"/>
      <c r="AF81" s="677"/>
      <c r="AG81" s="677"/>
      <c r="AH81" s="677"/>
      <c r="AI81" s="677"/>
      <c r="AJ81" s="677"/>
      <c r="AK81" s="677"/>
      <c r="AL81" s="677"/>
      <c r="AM81" s="677"/>
      <c r="AN81" s="677"/>
      <c r="AO81" s="677"/>
      <c r="AP81" s="677"/>
      <c r="AQ81" s="677"/>
      <c r="AR81" s="677"/>
      <c r="AS81" s="677"/>
      <c r="AT81" s="677"/>
      <c r="AU81" s="677"/>
      <c r="AV81" s="677"/>
      <c r="AW81" s="677"/>
      <c r="AX81" s="677"/>
      <c r="AY81" s="677"/>
      <c r="AZ81" s="677"/>
      <c r="BA81" s="677"/>
      <c r="BB81" s="677"/>
      <c r="BC81" s="677"/>
      <c r="BD81" s="677"/>
      <c r="BE81" s="677"/>
      <c r="BF81" s="677"/>
      <c r="BG81" s="677"/>
      <c r="BH81" s="677"/>
      <c r="BI81" s="677"/>
      <c r="BJ81" s="677"/>
      <c r="BK81" s="677"/>
      <c r="BL81" s="677"/>
      <c r="BM81" s="677"/>
      <c r="BN81" s="677"/>
      <c r="BO81" s="677"/>
      <c r="BP81" s="677"/>
      <c r="BQ81" s="677"/>
      <c r="BR81" s="677"/>
      <c r="BS81" s="677"/>
      <c r="BT81" s="677"/>
      <c r="BU81" s="677"/>
      <c r="BV81" s="677"/>
      <c r="BW81" s="677"/>
    </row>
    <row r="82" spans="1:75" s="678" customFormat="1" ht="15" customHeight="1">
      <c r="A82" s="677"/>
      <c r="B82" s="677"/>
      <c r="C82" s="677"/>
      <c r="D82" s="677"/>
      <c r="E82" s="677"/>
      <c r="F82" s="677"/>
      <c r="G82" s="677"/>
      <c r="H82" s="677"/>
      <c r="I82" s="677"/>
      <c r="J82" s="677"/>
      <c r="K82" s="677"/>
      <c r="L82" s="677"/>
      <c r="M82" s="677"/>
      <c r="N82" s="677"/>
      <c r="O82" s="677"/>
      <c r="P82" s="677"/>
      <c r="Q82" s="677"/>
      <c r="R82" s="677"/>
      <c r="S82" s="677"/>
      <c r="T82" s="677"/>
      <c r="U82" s="677"/>
      <c r="V82" s="677"/>
      <c r="W82" s="677"/>
      <c r="X82" s="677"/>
      <c r="Y82" s="677"/>
      <c r="Z82" s="680"/>
      <c r="AA82" s="680"/>
      <c r="AB82" s="680"/>
      <c r="AC82" s="680"/>
      <c r="AD82" s="677"/>
      <c r="AE82" s="677"/>
      <c r="AF82" s="677"/>
      <c r="AG82" s="677"/>
      <c r="AH82" s="677"/>
      <c r="AI82" s="677"/>
      <c r="AJ82" s="677"/>
      <c r="AK82" s="677"/>
      <c r="AL82" s="677"/>
      <c r="AM82" s="677"/>
      <c r="AN82" s="677"/>
      <c r="AO82" s="677"/>
      <c r="AP82" s="677"/>
      <c r="AQ82" s="677"/>
      <c r="AR82" s="677"/>
      <c r="AS82" s="677"/>
      <c r="AT82" s="677"/>
      <c r="AU82" s="677"/>
      <c r="AV82" s="677"/>
      <c r="AW82" s="677"/>
      <c r="AX82" s="677"/>
      <c r="AY82" s="677"/>
      <c r="AZ82" s="677"/>
      <c r="BA82" s="677"/>
      <c r="BB82" s="677"/>
      <c r="BC82" s="677"/>
      <c r="BD82" s="677"/>
      <c r="BE82" s="677"/>
      <c r="BF82" s="677"/>
      <c r="BG82" s="677"/>
      <c r="BH82" s="677"/>
      <c r="BI82" s="677"/>
      <c r="BJ82" s="677"/>
      <c r="BK82" s="677"/>
      <c r="BL82" s="677"/>
      <c r="BM82" s="677"/>
      <c r="BN82" s="677"/>
      <c r="BO82" s="677"/>
      <c r="BP82" s="677"/>
      <c r="BQ82" s="677"/>
      <c r="BR82" s="677"/>
      <c r="BS82" s="677"/>
      <c r="BT82" s="677"/>
      <c r="BU82" s="677"/>
      <c r="BV82" s="677"/>
      <c r="BW82" s="677"/>
    </row>
    <row r="83" spans="1:75" s="678" customFormat="1" ht="15" customHeight="1">
      <c r="A83" s="677"/>
      <c r="B83" s="677"/>
      <c r="C83" s="677"/>
      <c r="D83" s="677"/>
      <c r="E83" s="677"/>
      <c r="F83" s="677"/>
      <c r="G83" s="677"/>
      <c r="H83" s="677"/>
      <c r="I83" s="677"/>
      <c r="J83" s="677"/>
      <c r="K83" s="677"/>
      <c r="L83" s="677"/>
      <c r="M83" s="677"/>
      <c r="N83" s="677"/>
      <c r="O83" s="677"/>
      <c r="P83" s="677"/>
      <c r="Q83" s="677"/>
      <c r="R83" s="677"/>
      <c r="S83" s="677"/>
      <c r="T83" s="677"/>
      <c r="U83" s="677"/>
      <c r="V83" s="677"/>
      <c r="W83" s="677"/>
      <c r="X83" s="677"/>
      <c r="Y83" s="677"/>
      <c r="Z83" s="680"/>
      <c r="AA83" s="680"/>
      <c r="AB83" s="680"/>
      <c r="AC83" s="680"/>
      <c r="AD83" s="677"/>
      <c r="AE83" s="677"/>
      <c r="AF83" s="677"/>
      <c r="AG83" s="677"/>
      <c r="AH83" s="677"/>
      <c r="AI83" s="677"/>
      <c r="AJ83" s="677"/>
      <c r="AK83" s="677"/>
      <c r="AL83" s="677"/>
      <c r="AM83" s="677"/>
      <c r="AN83" s="677"/>
      <c r="AO83" s="677"/>
      <c r="AP83" s="677"/>
      <c r="AQ83" s="677"/>
      <c r="AR83" s="677"/>
      <c r="AS83" s="677"/>
      <c r="AT83" s="677"/>
      <c r="AU83" s="677"/>
      <c r="AV83" s="677"/>
      <c r="AW83" s="677"/>
      <c r="AX83" s="677"/>
      <c r="AY83" s="677"/>
      <c r="AZ83" s="677"/>
      <c r="BA83" s="677"/>
      <c r="BB83" s="677"/>
      <c r="BC83" s="677"/>
      <c r="BD83" s="677"/>
      <c r="BE83" s="677"/>
      <c r="BF83" s="677"/>
      <c r="BG83" s="677"/>
      <c r="BH83" s="677"/>
      <c r="BI83" s="677"/>
      <c r="BJ83" s="677"/>
      <c r="BK83" s="677"/>
      <c r="BL83" s="677"/>
      <c r="BM83" s="677"/>
      <c r="BN83" s="677"/>
      <c r="BO83" s="677"/>
      <c r="BP83" s="677"/>
      <c r="BQ83" s="677"/>
      <c r="BR83" s="677"/>
      <c r="BS83" s="677"/>
      <c r="BT83" s="677"/>
      <c r="BU83" s="677"/>
      <c r="BV83" s="677"/>
      <c r="BW83" s="677"/>
    </row>
    <row r="84" spans="1:75" s="678" customFormat="1" ht="15" customHeight="1">
      <c r="A84" s="677"/>
      <c r="B84" s="677"/>
      <c r="C84" s="677"/>
      <c r="D84" s="677"/>
      <c r="E84" s="677"/>
      <c r="F84" s="677"/>
      <c r="G84" s="677"/>
      <c r="H84" s="677"/>
      <c r="I84" s="677"/>
      <c r="J84" s="677"/>
      <c r="K84" s="677"/>
      <c r="L84" s="677"/>
      <c r="M84" s="677"/>
      <c r="N84" s="677"/>
      <c r="O84" s="677"/>
      <c r="P84" s="677"/>
      <c r="Q84" s="677"/>
      <c r="R84" s="677"/>
      <c r="S84" s="677"/>
      <c r="T84" s="677"/>
      <c r="U84" s="677"/>
      <c r="V84" s="677"/>
      <c r="W84" s="677"/>
      <c r="X84" s="677"/>
      <c r="Y84" s="677"/>
      <c r="Z84" s="680"/>
      <c r="AA84" s="680"/>
      <c r="AB84" s="680"/>
      <c r="AC84" s="680"/>
      <c r="AD84" s="677"/>
      <c r="AE84" s="677"/>
      <c r="AF84" s="677"/>
      <c r="AG84" s="677"/>
      <c r="AH84" s="677"/>
      <c r="AI84" s="677"/>
      <c r="AJ84" s="677"/>
      <c r="AK84" s="677"/>
      <c r="AL84" s="677"/>
      <c r="AM84" s="677"/>
      <c r="AN84" s="677"/>
      <c r="AO84" s="677"/>
      <c r="AP84" s="677"/>
      <c r="AQ84" s="677"/>
      <c r="AR84" s="677"/>
      <c r="AS84" s="677"/>
      <c r="AT84" s="677"/>
      <c r="AU84" s="677"/>
      <c r="AV84" s="677"/>
      <c r="AW84" s="677"/>
      <c r="AX84" s="677"/>
      <c r="AY84" s="677"/>
      <c r="AZ84" s="677"/>
      <c r="BA84" s="677"/>
      <c r="BB84" s="677"/>
      <c r="BC84" s="677"/>
      <c r="BD84" s="677"/>
      <c r="BE84" s="677"/>
      <c r="BF84" s="677"/>
      <c r="BG84" s="677"/>
      <c r="BH84" s="677"/>
      <c r="BI84" s="677"/>
      <c r="BJ84" s="677"/>
      <c r="BK84" s="677"/>
      <c r="BL84" s="677"/>
      <c r="BM84" s="677"/>
      <c r="BN84" s="677"/>
      <c r="BO84" s="677"/>
      <c r="BP84" s="677"/>
      <c r="BQ84" s="677"/>
      <c r="BR84" s="677"/>
      <c r="BS84" s="677"/>
      <c r="BT84" s="677"/>
      <c r="BU84" s="677"/>
      <c r="BV84" s="677"/>
      <c r="BW84" s="677"/>
    </row>
    <row r="85" spans="1:75" s="678" customFormat="1" ht="15" customHeight="1">
      <c r="A85" s="677"/>
      <c r="B85" s="677"/>
      <c r="C85" s="677"/>
      <c r="D85" s="677"/>
      <c r="E85" s="677"/>
      <c r="F85" s="677"/>
      <c r="G85" s="677"/>
      <c r="H85" s="677"/>
      <c r="I85" s="677"/>
      <c r="J85" s="677"/>
      <c r="K85" s="677"/>
      <c r="L85" s="677"/>
      <c r="M85" s="677"/>
      <c r="N85" s="677"/>
      <c r="O85" s="677"/>
      <c r="P85" s="677"/>
      <c r="Q85" s="677"/>
      <c r="R85" s="677"/>
      <c r="S85" s="677"/>
      <c r="T85" s="677"/>
      <c r="U85" s="677"/>
      <c r="V85" s="677"/>
      <c r="W85" s="677"/>
      <c r="X85" s="677"/>
      <c r="Y85" s="677"/>
      <c r="Z85" s="680"/>
      <c r="AA85" s="680"/>
      <c r="AB85" s="680"/>
      <c r="AC85" s="680"/>
      <c r="AD85" s="677"/>
      <c r="AE85" s="677"/>
      <c r="AF85" s="677"/>
      <c r="AG85" s="677"/>
      <c r="AH85" s="677"/>
      <c r="AI85" s="677"/>
      <c r="AJ85" s="677"/>
      <c r="AK85" s="677"/>
      <c r="AL85" s="677"/>
      <c r="AM85" s="677"/>
      <c r="AN85" s="677"/>
      <c r="AO85" s="677"/>
      <c r="AP85" s="677"/>
      <c r="AQ85" s="677"/>
      <c r="AR85" s="677"/>
      <c r="AS85" s="677"/>
      <c r="AT85" s="677"/>
      <c r="AU85" s="677"/>
      <c r="AV85" s="677"/>
      <c r="AW85" s="677"/>
      <c r="AX85" s="677"/>
      <c r="AY85" s="677"/>
      <c r="AZ85" s="677"/>
      <c r="BA85" s="677"/>
      <c r="BB85" s="677"/>
      <c r="BC85" s="677"/>
      <c r="BD85" s="677"/>
      <c r="BE85" s="677"/>
      <c r="BF85" s="677"/>
      <c r="BG85" s="677"/>
      <c r="BH85" s="677"/>
      <c r="BI85" s="677"/>
      <c r="BJ85" s="677"/>
      <c r="BK85" s="677"/>
      <c r="BL85" s="677"/>
      <c r="BM85" s="677"/>
      <c r="BN85" s="677"/>
      <c r="BO85" s="677"/>
      <c r="BP85" s="677"/>
      <c r="BQ85" s="677"/>
      <c r="BR85" s="677"/>
      <c r="BS85" s="677"/>
      <c r="BT85" s="677"/>
      <c r="BU85" s="677"/>
      <c r="BV85" s="677"/>
      <c r="BW85" s="677"/>
    </row>
    <row r="86" spans="1:75" s="678" customFormat="1" ht="15" customHeight="1">
      <c r="A86" s="677"/>
      <c r="B86" s="677"/>
      <c r="C86" s="677"/>
      <c r="D86" s="677"/>
      <c r="E86" s="677"/>
      <c r="F86" s="677"/>
      <c r="G86" s="677"/>
      <c r="H86" s="677"/>
      <c r="I86" s="677"/>
      <c r="J86" s="677"/>
      <c r="K86" s="677"/>
      <c r="L86" s="677"/>
      <c r="M86" s="677"/>
      <c r="N86" s="677"/>
      <c r="O86" s="677"/>
      <c r="P86" s="677"/>
      <c r="Q86" s="677"/>
      <c r="R86" s="677"/>
      <c r="S86" s="677"/>
      <c r="T86" s="677"/>
      <c r="U86" s="677"/>
      <c r="V86" s="677"/>
      <c r="W86" s="677"/>
      <c r="X86" s="677"/>
      <c r="Y86" s="677"/>
      <c r="Z86" s="680"/>
      <c r="AA86" s="680"/>
      <c r="AB86" s="680"/>
      <c r="AC86" s="680"/>
      <c r="AD86" s="677"/>
      <c r="AE86" s="677"/>
      <c r="AF86" s="677"/>
      <c r="AG86" s="677"/>
      <c r="AH86" s="677"/>
      <c r="AI86" s="677"/>
      <c r="AJ86" s="677"/>
      <c r="AK86" s="677"/>
      <c r="AL86" s="677"/>
      <c r="AM86" s="677"/>
      <c r="AN86" s="677"/>
      <c r="AO86" s="677"/>
      <c r="AP86" s="677"/>
      <c r="AQ86" s="677"/>
      <c r="AR86" s="677"/>
      <c r="AS86" s="677"/>
      <c r="AT86" s="677"/>
      <c r="AU86" s="677"/>
      <c r="AV86" s="677"/>
      <c r="AW86" s="677"/>
      <c r="AX86" s="677"/>
      <c r="AY86" s="677"/>
      <c r="AZ86" s="677"/>
      <c r="BA86" s="677"/>
      <c r="BB86" s="677"/>
      <c r="BC86" s="677"/>
      <c r="BD86" s="677"/>
      <c r="BE86" s="677"/>
      <c r="BF86" s="677"/>
      <c r="BG86" s="677"/>
      <c r="BH86" s="677"/>
      <c r="BI86" s="677"/>
      <c r="BJ86" s="677"/>
      <c r="BK86" s="677"/>
      <c r="BL86" s="677"/>
      <c r="BM86" s="677"/>
      <c r="BN86" s="677"/>
      <c r="BO86" s="677"/>
      <c r="BP86" s="677"/>
      <c r="BQ86" s="677"/>
      <c r="BR86" s="677"/>
      <c r="BS86" s="677"/>
      <c r="BT86" s="677"/>
      <c r="BU86" s="677"/>
      <c r="BV86" s="677"/>
      <c r="BW86" s="677"/>
    </row>
    <row r="87" spans="1:75" s="678" customFormat="1" ht="15" customHeight="1">
      <c r="A87" s="677"/>
      <c r="B87" s="677"/>
      <c r="C87" s="677"/>
      <c r="D87" s="677"/>
      <c r="E87" s="677"/>
      <c r="F87" s="677"/>
      <c r="G87" s="677"/>
      <c r="H87" s="677"/>
      <c r="I87" s="677"/>
      <c r="J87" s="677"/>
      <c r="K87" s="677"/>
      <c r="L87" s="677"/>
      <c r="M87" s="677"/>
      <c r="N87" s="677"/>
      <c r="O87" s="677"/>
      <c r="P87" s="677"/>
      <c r="Q87" s="677"/>
      <c r="R87" s="677"/>
      <c r="S87" s="677"/>
      <c r="T87" s="677"/>
      <c r="U87" s="677"/>
      <c r="V87" s="677"/>
      <c r="W87" s="677"/>
      <c r="X87" s="677"/>
      <c r="Y87" s="677"/>
      <c r="Z87" s="680"/>
      <c r="AA87" s="680"/>
      <c r="AB87" s="680"/>
      <c r="AC87" s="680"/>
      <c r="AD87" s="677"/>
      <c r="AE87" s="677"/>
      <c r="AF87" s="677"/>
      <c r="AG87" s="677"/>
      <c r="AH87" s="677"/>
      <c r="AI87" s="677"/>
      <c r="AJ87" s="677"/>
      <c r="AK87" s="677"/>
      <c r="AL87" s="677"/>
      <c r="AM87" s="677"/>
      <c r="AN87" s="677"/>
      <c r="AO87" s="677"/>
      <c r="AP87" s="677"/>
      <c r="AQ87" s="677"/>
      <c r="AR87" s="677"/>
      <c r="AS87" s="677"/>
      <c r="AT87" s="677"/>
      <c r="AU87" s="677"/>
      <c r="AV87" s="677"/>
      <c r="AW87" s="677"/>
      <c r="AX87" s="677"/>
      <c r="AY87" s="677"/>
      <c r="AZ87" s="677"/>
      <c r="BA87" s="677"/>
      <c r="BB87" s="677"/>
      <c r="BC87" s="677"/>
      <c r="BD87" s="677"/>
      <c r="BE87" s="677"/>
      <c r="BF87" s="677"/>
      <c r="BG87" s="677"/>
      <c r="BH87" s="677"/>
      <c r="BI87" s="677"/>
      <c r="BJ87" s="677"/>
      <c r="BK87" s="677"/>
      <c r="BL87" s="677"/>
      <c r="BM87" s="677"/>
      <c r="BN87" s="677"/>
      <c r="BO87" s="677"/>
      <c r="BP87" s="677"/>
      <c r="BQ87" s="677"/>
      <c r="BR87" s="677"/>
      <c r="BS87" s="677"/>
      <c r="BT87" s="677"/>
      <c r="BU87" s="677"/>
      <c r="BV87" s="677"/>
      <c r="BW87" s="677"/>
    </row>
    <row r="88" spans="1:75" s="678" customFormat="1" ht="15" customHeight="1">
      <c r="A88" s="677"/>
      <c r="B88" s="677"/>
      <c r="C88" s="677"/>
      <c r="D88" s="677"/>
      <c r="E88" s="677"/>
      <c r="F88" s="677"/>
      <c r="G88" s="677"/>
      <c r="H88" s="677"/>
      <c r="I88" s="677"/>
      <c r="J88" s="677"/>
      <c r="K88" s="677"/>
      <c r="L88" s="677"/>
      <c r="M88" s="677"/>
      <c r="N88" s="677"/>
      <c r="O88" s="677"/>
      <c r="P88" s="677"/>
      <c r="Q88" s="677"/>
      <c r="R88" s="677"/>
      <c r="S88" s="677"/>
      <c r="T88" s="677"/>
      <c r="U88" s="677"/>
      <c r="V88" s="677"/>
      <c r="W88" s="677"/>
      <c r="X88" s="677"/>
      <c r="Y88" s="677"/>
      <c r="Z88" s="680"/>
      <c r="AA88" s="680"/>
      <c r="AB88" s="680"/>
      <c r="AC88" s="680"/>
      <c r="AD88" s="677"/>
      <c r="AE88" s="677"/>
      <c r="AF88" s="677"/>
      <c r="AG88" s="677"/>
      <c r="AH88" s="677"/>
      <c r="AI88" s="677"/>
      <c r="AJ88" s="677"/>
      <c r="AK88" s="677"/>
      <c r="AL88" s="677"/>
      <c r="AM88" s="677"/>
      <c r="AN88" s="677"/>
      <c r="AO88" s="677"/>
      <c r="AP88" s="677"/>
      <c r="AQ88" s="677"/>
      <c r="AR88" s="677"/>
      <c r="AS88" s="677"/>
      <c r="AT88" s="677"/>
      <c r="AU88" s="677"/>
      <c r="AV88" s="677"/>
      <c r="AW88" s="677"/>
      <c r="AX88" s="677"/>
      <c r="AY88" s="677"/>
      <c r="AZ88" s="677"/>
      <c r="BA88" s="677"/>
      <c r="BB88" s="677"/>
      <c r="BC88" s="677"/>
      <c r="BD88" s="677"/>
      <c r="BE88" s="677"/>
      <c r="BF88" s="677"/>
      <c r="BG88" s="677"/>
      <c r="BH88" s="677"/>
      <c r="BI88" s="677"/>
      <c r="BJ88" s="677"/>
      <c r="BK88" s="677"/>
      <c r="BL88" s="677"/>
      <c r="BM88" s="677"/>
      <c r="BN88" s="677"/>
      <c r="BO88" s="677"/>
      <c r="BP88" s="677"/>
      <c r="BQ88" s="677"/>
      <c r="BR88" s="677"/>
      <c r="BS88" s="677"/>
      <c r="BT88" s="677"/>
      <c r="BU88" s="677"/>
      <c r="BV88" s="677"/>
      <c r="BW88" s="677"/>
    </row>
    <row r="89" spans="1:75" s="678" customFormat="1" ht="15" customHeight="1">
      <c r="A89" s="677"/>
      <c r="B89" s="677"/>
      <c r="C89" s="677"/>
      <c r="D89" s="677"/>
      <c r="E89" s="677"/>
      <c r="F89" s="677"/>
      <c r="G89" s="677"/>
      <c r="H89" s="677"/>
      <c r="I89" s="677"/>
      <c r="J89" s="677"/>
      <c r="K89" s="677"/>
      <c r="L89" s="677"/>
      <c r="M89" s="677"/>
      <c r="N89" s="677"/>
      <c r="O89" s="677"/>
      <c r="P89" s="677"/>
      <c r="Q89" s="677"/>
      <c r="R89" s="677"/>
      <c r="S89" s="677"/>
      <c r="T89" s="677"/>
      <c r="U89" s="677"/>
      <c r="V89" s="677"/>
      <c r="W89" s="677"/>
      <c r="X89" s="677"/>
      <c r="Y89" s="677"/>
      <c r="Z89" s="680"/>
      <c r="AA89" s="680"/>
      <c r="AB89" s="680"/>
      <c r="AC89" s="680"/>
      <c r="AD89" s="677"/>
      <c r="AE89" s="677"/>
      <c r="AF89" s="677"/>
      <c r="AG89" s="677"/>
      <c r="AH89" s="677"/>
      <c r="AI89" s="677"/>
      <c r="AJ89" s="677"/>
      <c r="AK89" s="677"/>
      <c r="AL89" s="677"/>
      <c r="AM89" s="677"/>
      <c r="AN89" s="677"/>
      <c r="AO89" s="677"/>
      <c r="AP89" s="677"/>
      <c r="AQ89" s="677"/>
      <c r="AR89" s="677"/>
      <c r="AS89" s="677"/>
      <c r="AT89" s="677"/>
      <c r="AU89" s="677"/>
      <c r="AV89" s="677"/>
      <c r="AW89" s="677"/>
      <c r="AX89" s="677"/>
      <c r="AY89" s="677"/>
      <c r="AZ89" s="677"/>
      <c r="BA89" s="677"/>
      <c r="BB89" s="677"/>
      <c r="BC89" s="677"/>
      <c r="BD89" s="677"/>
      <c r="BE89" s="677"/>
      <c r="BF89" s="677"/>
      <c r="BG89" s="677"/>
      <c r="BH89" s="677"/>
      <c r="BI89" s="677"/>
      <c r="BJ89" s="677"/>
      <c r="BK89" s="677"/>
      <c r="BL89" s="677"/>
      <c r="BM89" s="677"/>
      <c r="BN89" s="677"/>
      <c r="BO89" s="677"/>
      <c r="BP89" s="677"/>
      <c r="BQ89" s="677"/>
      <c r="BR89" s="677"/>
      <c r="BS89" s="677"/>
      <c r="BT89" s="677"/>
      <c r="BU89" s="677"/>
      <c r="BV89" s="677"/>
      <c r="BW89" s="677"/>
    </row>
    <row r="90" spans="1:75" s="678" customFormat="1" ht="15" customHeight="1">
      <c r="A90" s="677"/>
      <c r="B90" s="677"/>
      <c r="C90" s="677"/>
      <c r="D90" s="677"/>
      <c r="E90" s="677"/>
      <c r="F90" s="677"/>
      <c r="G90" s="677"/>
      <c r="H90" s="677"/>
      <c r="I90" s="677"/>
      <c r="J90" s="677"/>
      <c r="K90" s="677"/>
      <c r="L90" s="677"/>
      <c r="M90" s="677"/>
      <c r="N90" s="677"/>
      <c r="O90" s="677"/>
      <c r="P90" s="677"/>
      <c r="Q90" s="677"/>
      <c r="R90" s="677"/>
      <c r="S90" s="677"/>
      <c r="T90" s="677"/>
      <c r="U90" s="677"/>
      <c r="V90" s="677"/>
      <c r="W90" s="677"/>
      <c r="X90" s="677"/>
      <c r="Y90" s="677"/>
      <c r="Z90" s="680"/>
      <c r="AA90" s="680"/>
      <c r="AB90" s="680"/>
      <c r="AC90" s="680"/>
      <c r="AD90" s="677"/>
      <c r="AE90" s="677"/>
      <c r="AF90" s="677"/>
      <c r="AG90" s="677"/>
      <c r="AH90" s="677"/>
      <c r="AI90" s="677"/>
      <c r="AJ90" s="677"/>
      <c r="AK90" s="677"/>
      <c r="AL90" s="677"/>
      <c r="AM90" s="677"/>
      <c r="AN90" s="677"/>
      <c r="AO90" s="677"/>
      <c r="AP90" s="677"/>
      <c r="AQ90" s="677"/>
      <c r="AR90" s="677"/>
      <c r="AS90" s="677"/>
      <c r="AT90" s="677"/>
      <c r="AU90" s="677"/>
      <c r="AV90" s="677"/>
      <c r="AW90" s="677"/>
      <c r="AX90" s="677"/>
      <c r="AY90" s="677"/>
      <c r="AZ90" s="677"/>
      <c r="BA90" s="677"/>
      <c r="BB90" s="677"/>
      <c r="BC90" s="677"/>
      <c r="BD90" s="677"/>
      <c r="BE90" s="677"/>
      <c r="BF90" s="677"/>
      <c r="BG90" s="677"/>
      <c r="BH90" s="677"/>
      <c r="BI90" s="677"/>
      <c r="BJ90" s="677"/>
      <c r="BK90" s="677"/>
      <c r="BL90" s="677"/>
      <c r="BM90" s="677"/>
      <c r="BN90" s="677"/>
      <c r="BO90" s="677"/>
      <c r="BP90" s="677"/>
      <c r="BQ90" s="677"/>
      <c r="BR90" s="677"/>
      <c r="BS90" s="677"/>
      <c r="BT90" s="677"/>
      <c r="BU90" s="677"/>
      <c r="BV90" s="677"/>
      <c r="BW90" s="677"/>
    </row>
    <row r="91" spans="1:75" s="678" customFormat="1" ht="15" customHeight="1">
      <c r="A91" s="677"/>
      <c r="B91" s="677"/>
      <c r="C91" s="677"/>
      <c r="D91" s="677"/>
      <c r="E91" s="677"/>
      <c r="F91" s="677"/>
      <c r="G91" s="677"/>
      <c r="H91" s="677"/>
      <c r="I91" s="677"/>
      <c r="J91" s="677"/>
      <c r="K91" s="677"/>
      <c r="L91" s="677"/>
      <c r="M91" s="677"/>
      <c r="N91" s="677"/>
      <c r="O91" s="677"/>
      <c r="P91" s="677"/>
      <c r="Q91" s="677"/>
      <c r="R91" s="677"/>
      <c r="S91" s="677"/>
      <c r="T91" s="677"/>
      <c r="U91" s="677"/>
      <c r="V91" s="677"/>
      <c r="W91" s="677"/>
      <c r="X91" s="677"/>
      <c r="Y91" s="677"/>
      <c r="Z91" s="680"/>
      <c r="AA91" s="680"/>
      <c r="AB91" s="680"/>
      <c r="AC91" s="680"/>
      <c r="AD91" s="677"/>
      <c r="AE91" s="677"/>
      <c r="AF91" s="677"/>
      <c r="AG91" s="677"/>
      <c r="AH91" s="677"/>
      <c r="AI91" s="677"/>
      <c r="AJ91" s="677"/>
      <c r="AK91" s="677"/>
      <c r="AL91" s="677"/>
      <c r="AM91" s="677"/>
      <c r="AN91" s="677"/>
      <c r="AO91" s="677"/>
      <c r="AP91" s="677"/>
      <c r="AQ91" s="677"/>
      <c r="AR91" s="677"/>
      <c r="AS91" s="677"/>
      <c r="AT91" s="677"/>
      <c r="AU91" s="677"/>
      <c r="AV91" s="677"/>
      <c r="AW91" s="677"/>
      <c r="AX91" s="677"/>
      <c r="AY91" s="677"/>
      <c r="AZ91" s="677"/>
      <c r="BA91" s="677"/>
      <c r="BB91" s="677"/>
      <c r="BC91" s="677"/>
      <c r="BD91" s="677"/>
      <c r="BE91" s="677"/>
      <c r="BF91" s="677"/>
      <c r="BG91" s="677"/>
      <c r="BH91" s="677"/>
      <c r="BI91" s="677"/>
      <c r="BJ91" s="677"/>
      <c r="BK91" s="677"/>
      <c r="BL91" s="677"/>
      <c r="BM91" s="677"/>
      <c r="BN91" s="677"/>
      <c r="BO91" s="677"/>
      <c r="BP91" s="677"/>
      <c r="BQ91" s="677"/>
      <c r="BR91" s="677"/>
      <c r="BS91" s="677"/>
      <c r="BT91" s="677"/>
      <c r="BU91" s="677"/>
      <c r="BV91" s="677"/>
      <c r="BW91" s="677"/>
    </row>
    <row r="92" spans="1:75" s="678" customFormat="1" ht="15" customHeight="1">
      <c r="A92" s="677"/>
      <c r="B92" s="677"/>
      <c r="C92" s="677"/>
      <c r="D92" s="677"/>
      <c r="E92" s="677"/>
      <c r="F92" s="677"/>
      <c r="G92" s="677"/>
      <c r="H92" s="677"/>
      <c r="I92" s="677"/>
      <c r="J92" s="677"/>
      <c r="K92" s="677"/>
      <c r="L92" s="677"/>
      <c r="M92" s="677"/>
      <c r="N92" s="677"/>
      <c r="O92" s="677"/>
      <c r="P92" s="677"/>
      <c r="Q92" s="677"/>
      <c r="R92" s="677"/>
      <c r="S92" s="677"/>
      <c r="T92" s="677"/>
      <c r="U92" s="677"/>
      <c r="V92" s="677"/>
      <c r="W92" s="677"/>
      <c r="X92" s="677"/>
      <c r="Y92" s="677"/>
      <c r="Z92" s="680"/>
      <c r="AA92" s="680"/>
      <c r="AB92" s="680"/>
      <c r="AC92" s="680"/>
      <c r="AD92" s="677"/>
      <c r="AE92" s="677"/>
      <c r="AF92" s="677"/>
      <c r="AG92" s="677"/>
      <c r="AH92" s="677"/>
      <c r="AI92" s="677"/>
      <c r="AJ92" s="677"/>
      <c r="AK92" s="677"/>
      <c r="AL92" s="677"/>
      <c r="AM92" s="677"/>
      <c r="AN92" s="677"/>
      <c r="AO92" s="677"/>
      <c r="AP92" s="677"/>
      <c r="AQ92" s="677"/>
      <c r="AR92" s="677"/>
      <c r="AS92" s="677"/>
      <c r="AT92" s="677"/>
      <c r="AU92" s="677"/>
      <c r="AV92" s="677"/>
      <c r="AW92" s="677"/>
      <c r="AX92" s="677"/>
      <c r="AY92" s="677"/>
      <c r="AZ92" s="677"/>
      <c r="BA92" s="677"/>
      <c r="BB92" s="677"/>
      <c r="BC92" s="677"/>
      <c r="BD92" s="677"/>
      <c r="BE92" s="677"/>
      <c r="BF92" s="677"/>
      <c r="BG92" s="677"/>
      <c r="BH92" s="677"/>
      <c r="BI92" s="677"/>
      <c r="BJ92" s="677"/>
      <c r="BK92" s="677"/>
      <c r="BL92" s="677"/>
      <c r="BM92" s="677"/>
      <c r="BN92" s="677"/>
      <c r="BO92" s="677"/>
      <c r="BP92" s="677"/>
      <c r="BQ92" s="677"/>
      <c r="BR92" s="677"/>
      <c r="BS92" s="677"/>
      <c r="BT92" s="677"/>
      <c r="BU92" s="677"/>
      <c r="BV92" s="677"/>
      <c r="BW92" s="677"/>
    </row>
    <row r="93" spans="1:75" s="678" customFormat="1" ht="15" customHeight="1">
      <c r="A93" s="677"/>
      <c r="B93" s="677"/>
      <c r="C93" s="677"/>
      <c r="D93" s="677"/>
      <c r="E93" s="677"/>
      <c r="F93" s="677"/>
      <c r="G93" s="677"/>
      <c r="H93" s="677"/>
      <c r="I93" s="677"/>
      <c r="J93" s="677"/>
      <c r="K93" s="677"/>
      <c r="L93" s="677"/>
      <c r="M93" s="677"/>
      <c r="N93" s="677"/>
      <c r="O93" s="677"/>
      <c r="P93" s="677"/>
      <c r="Q93" s="677"/>
      <c r="R93" s="677"/>
      <c r="S93" s="677"/>
      <c r="T93" s="677"/>
      <c r="U93" s="677"/>
      <c r="V93" s="677"/>
      <c r="W93" s="677"/>
      <c r="X93" s="677"/>
      <c r="Y93" s="677"/>
      <c r="Z93" s="680"/>
      <c r="AA93" s="680"/>
      <c r="AB93" s="680"/>
      <c r="AC93" s="680"/>
      <c r="AD93" s="677"/>
      <c r="AE93" s="677"/>
      <c r="AF93" s="677"/>
      <c r="AG93" s="677"/>
      <c r="AH93" s="677"/>
      <c r="AI93" s="677"/>
      <c r="AJ93" s="677"/>
      <c r="AK93" s="677"/>
      <c r="AL93" s="677"/>
      <c r="AM93" s="677"/>
      <c r="AN93" s="677"/>
      <c r="AO93" s="677"/>
      <c r="AP93" s="677"/>
      <c r="AQ93" s="677"/>
      <c r="AR93" s="677"/>
      <c r="AS93" s="677"/>
      <c r="AT93" s="677"/>
      <c r="AU93" s="677"/>
      <c r="AV93" s="677"/>
      <c r="AW93" s="677"/>
      <c r="AX93" s="677"/>
      <c r="AY93" s="677"/>
      <c r="AZ93" s="677"/>
      <c r="BA93" s="677"/>
      <c r="BB93" s="677"/>
      <c r="BC93" s="677"/>
      <c r="BD93" s="677"/>
      <c r="BE93" s="677"/>
      <c r="BF93" s="677"/>
      <c r="BG93" s="677"/>
      <c r="BH93" s="677"/>
      <c r="BI93" s="677"/>
      <c r="BJ93" s="677"/>
      <c r="BK93" s="677"/>
      <c r="BL93" s="677"/>
      <c r="BM93" s="677"/>
      <c r="BN93" s="677"/>
      <c r="BO93" s="677"/>
      <c r="BP93" s="677"/>
      <c r="BQ93" s="677"/>
      <c r="BR93" s="677"/>
      <c r="BS93" s="677"/>
      <c r="BT93" s="677"/>
      <c r="BU93" s="677"/>
      <c r="BV93" s="677"/>
      <c r="BW93" s="677"/>
    </row>
    <row r="94" spans="1:75" s="678" customFormat="1" ht="15" customHeight="1">
      <c r="A94" s="677"/>
      <c r="B94" s="677"/>
      <c r="C94" s="677"/>
      <c r="D94" s="677"/>
      <c r="E94" s="677"/>
      <c r="F94" s="677"/>
      <c r="G94" s="677"/>
      <c r="H94" s="677"/>
      <c r="I94" s="677"/>
      <c r="J94" s="677"/>
      <c r="K94" s="677"/>
      <c r="L94" s="677"/>
      <c r="M94" s="677"/>
      <c r="N94" s="677"/>
      <c r="O94" s="677"/>
      <c r="P94" s="677"/>
      <c r="Q94" s="677"/>
      <c r="R94" s="677"/>
      <c r="S94" s="677"/>
      <c r="T94" s="677"/>
      <c r="U94" s="677"/>
      <c r="V94" s="677"/>
      <c r="W94" s="677"/>
      <c r="X94" s="677"/>
      <c r="Y94" s="677"/>
      <c r="Z94" s="680"/>
      <c r="AA94" s="680"/>
      <c r="AB94" s="680"/>
      <c r="AC94" s="680"/>
      <c r="AD94" s="677"/>
      <c r="AE94" s="677"/>
      <c r="AF94" s="677"/>
      <c r="AG94" s="677"/>
      <c r="AH94" s="677"/>
      <c r="AI94" s="677"/>
      <c r="AJ94" s="677"/>
      <c r="AK94" s="677"/>
      <c r="AL94" s="677"/>
      <c r="AM94" s="677"/>
      <c r="AN94" s="677"/>
      <c r="AO94" s="677"/>
      <c r="AP94" s="677"/>
      <c r="AQ94" s="677"/>
      <c r="AR94" s="677"/>
      <c r="AS94" s="677"/>
      <c r="AT94" s="677"/>
      <c r="AU94" s="677"/>
      <c r="AV94" s="677"/>
      <c r="AW94" s="677"/>
      <c r="AX94" s="677"/>
      <c r="AY94" s="677"/>
      <c r="AZ94" s="677"/>
      <c r="BA94" s="677"/>
      <c r="BB94" s="677"/>
      <c r="BC94" s="677"/>
      <c r="BD94" s="677"/>
      <c r="BE94" s="677"/>
      <c r="BF94" s="677"/>
      <c r="BG94" s="677"/>
      <c r="BH94" s="677"/>
      <c r="BI94" s="677"/>
      <c r="BJ94" s="677"/>
      <c r="BK94" s="677"/>
      <c r="BL94" s="677"/>
      <c r="BM94" s="677"/>
      <c r="BN94" s="677"/>
      <c r="BO94" s="677"/>
      <c r="BP94" s="677"/>
      <c r="BQ94" s="677"/>
      <c r="BR94" s="677"/>
      <c r="BS94" s="677"/>
      <c r="BT94" s="677"/>
      <c r="BU94" s="677"/>
      <c r="BV94" s="677"/>
      <c r="BW94" s="677"/>
    </row>
    <row r="95" spans="1:75" s="678" customFormat="1" ht="15" customHeight="1">
      <c r="A95" s="677"/>
      <c r="B95" s="677"/>
      <c r="C95" s="677"/>
      <c r="D95" s="677"/>
      <c r="E95" s="677"/>
      <c r="F95" s="677"/>
      <c r="G95" s="677"/>
      <c r="H95" s="677"/>
      <c r="I95" s="677"/>
      <c r="J95" s="677"/>
      <c r="K95" s="677"/>
      <c r="L95" s="677"/>
      <c r="M95" s="677"/>
      <c r="N95" s="677"/>
      <c r="O95" s="677"/>
      <c r="P95" s="677"/>
      <c r="Q95" s="677"/>
      <c r="R95" s="677"/>
      <c r="S95" s="677"/>
      <c r="T95" s="677"/>
      <c r="U95" s="677"/>
      <c r="V95" s="677"/>
      <c r="W95" s="677"/>
      <c r="X95" s="677"/>
      <c r="Y95" s="677"/>
      <c r="Z95" s="680"/>
      <c r="AA95" s="680"/>
      <c r="AB95" s="680"/>
      <c r="AC95" s="680"/>
      <c r="AD95" s="677"/>
      <c r="AE95" s="677"/>
      <c r="AF95" s="677"/>
      <c r="AG95" s="677"/>
      <c r="AH95" s="677"/>
      <c r="AI95" s="677"/>
      <c r="AJ95" s="677"/>
      <c r="AK95" s="677"/>
      <c r="AL95" s="677"/>
      <c r="AM95" s="677"/>
      <c r="AN95" s="677"/>
      <c r="AO95" s="677"/>
      <c r="AP95" s="677"/>
      <c r="AQ95" s="677"/>
      <c r="AR95" s="677"/>
      <c r="AS95" s="677"/>
      <c r="AT95" s="677"/>
      <c r="AU95" s="677"/>
      <c r="AV95" s="677"/>
      <c r="AW95" s="677"/>
      <c r="AX95" s="677"/>
      <c r="AY95" s="677"/>
      <c r="AZ95" s="677"/>
      <c r="BA95" s="677"/>
      <c r="BB95" s="677"/>
      <c r="BC95" s="677"/>
      <c r="BD95" s="677"/>
      <c r="BE95" s="677"/>
      <c r="BF95" s="677"/>
      <c r="BG95" s="677"/>
      <c r="BH95" s="677"/>
      <c r="BI95" s="677"/>
      <c r="BJ95" s="677"/>
      <c r="BK95" s="677"/>
      <c r="BL95" s="677"/>
      <c r="BM95" s="677"/>
      <c r="BN95" s="677"/>
      <c r="BO95" s="677"/>
      <c r="BP95" s="677"/>
      <c r="BQ95" s="677"/>
      <c r="BR95" s="677"/>
      <c r="BS95" s="677"/>
      <c r="BT95" s="677"/>
      <c r="BU95" s="677"/>
      <c r="BV95" s="677"/>
      <c r="BW95" s="677"/>
    </row>
    <row r="96" spans="1:75" s="678" customFormat="1" ht="15" customHeight="1">
      <c r="A96" s="677"/>
      <c r="B96" s="677"/>
      <c r="C96" s="677"/>
      <c r="D96" s="677"/>
      <c r="E96" s="677"/>
      <c r="F96" s="677"/>
      <c r="G96" s="677"/>
      <c r="H96" s="677"/>
      <c r="I96" s="677"/>
      <c r="J96" s="677"/>
      <c r="K96" s="677"/>
      <c r="L96" s="677"/>
      <c r="M96" s="677"/>
      <c r="N96" s="677"/>
      <c r="O96" s="677"/>
      <c r="P96" s="677"/>
      <c r="Q96" s="677"/>
      <c r="R96" s="677"/>
      <c r="S96" s="677"/>
      <c r="T96" s="677"/>
      <c r="U96" s="677"/>
      <c r="V96" s="677"/>
      <c r="W96" s="677"/>
      <c r="X96" s="677"/>
      <c r="Y96" s="677"/>
      <c r="Z96" s="680"/>
      <c r="AA96" s="680"/>
      <c r="AB96" s="680"/>
      <c r="AC96" s="680"/>
      <c r="AD96" s="677"/>
      <c r="AE96" s="677"/>
      <c r="AF96" s="677"/>
      <c r="AG96" s="677"/>
      <c r="AH96" s="677"/>
      <c r="AI96" s="677"/>
      <c r="AJ96" s="677"/>
      <c r="AK96" s="677"/>
      <c r="AL96" s="677"/>
      <c r="AM96" s="677"/>
      <c r="AN96" s="677"/>
      <c r="AO96" s="677"/>
      <c r="AP96" s="677"/>
      <c r="AQ96" s="677"/>
      <c r="AR96" s="677"/>
      <c r="AS96" s="677"/>
      <c r="AT96" s="677"/>
      <c r="AU96" s="677"/>
      <c r="AV96" s="677"/>
      <c r="AW96" s="677"/>
      <c r="AX96" s="677"/>
      <c r="AY96" s="677"/>
      <c r="AZ96" s="677"/>
      <c r="BA96" s="677"/>
      <c r="BB96" s="677"/>
      <c r="BC96" s="677"/>
      <c r="BD96" s="677"/>
      <c r="BE96" s="677"/>
      <c r="BF96" s="677"/>
      <c r="BG96" s="677"/>
      <c r="BH96" s="677"/>
      <c r="BI96" s="677"/>
      <c r="BJ96" s="677"/>
      <c r="BK96" s="677"/>
      <c r="BL96" s="677"/>
      <c r="BM96" s="677"/>
      <c r="BN96" s="677"/>
      <c r="BO96" s="677"/>
      <c r="BP96" s="677"/>
      <c r="BQ96" s="677"/>
      <c r="BR96" s="677"/>
      <c r="BS96" s="677"/>
      <c r="BT96" s="677"/>
      <c r="BU96" s="677"/>
      <c r="BV96" s="677"/>
      <c r="BW96" s="677"/>
    </row>
    <row r="97" spans="1:75" s="678" customFormat="1" ht="15" customHeight="1">
      <c r="A97" s="677"/>
      <c r="B97" s="677"/>
      <c r="C97" s="677"/>
      <c r="D97" s="677"/>
      <c r="E97" s="677"/>
      <c r="F97" s="677"/>
      <c r="G97" s="677"/>
      <c r="H97" s="677"/>
      <c r="I97" s="677"/>
      <c r="J97" s="677"/>
      <c r="K97" s="677"/>
      <c r="L97" s="677"/>
      <c r="M97" s="677"/>
      <c r="N97" s="677"/>
      <c r="O97" s="677"/>
      <c r="P97" s="677"/>
      <c r="Q97" s="677"/>
      <c r="R97" s="677"/>
      <c r="S97" s="677"/>
      <c r="T97" s="677"/>
      <c r="U97" s="677"/>
      <c r="V97" s="677"/>
      <c r="W97" s="677"/>
      <c r="X97" s="677"/>
      <c r="Y97" s="677"/>
      <c r="Z97" s="680"/>
      <c r="AA97" s="680"/>
      <c r="AB97" s="680"/>
      <c r="AC97" s="680"/>
      <c r="AD97" s="677"/>
      <c r="AE97" s="677"/>
      <c r="AF97" s="677"/>
      <c r="AG97" s="677"/>
      <c r="AH97" s="677"/>
      <c r="AI97" s="677"/>
      <c r="AJ97" s="677"/>
      <c r="AK97" s="677"/>
      <c r="AL97" s="677"/>
      <c r="AM97" s="677"/>
      <c r="AN97" s="677"/>
      <c r="AO97" s="677"/>
      <c r="AP97" s="677"/>
      <c r="AQ97" s="677"/>
      <c r="AR97" s="677"/>
      <c r="AS97" s="677"/>
      <c r="AT97" s="677"/>
      <c r="AU97" s="677"/>
      <c r="AV97" s="677"/>
      <c r="AW97" s="677"/>
      <c r="AX97" s="677"/>
      <c r="AY97" s="677"/>
      <c r="AZ97" s="677"/>
      <c r="BA97" s="677"/>
      <c r="BB97" s="677"/>
      <c r="BC97" s="677"/>
      <c r="BD97" s="677"/>
      <c r="BE97" s="677"/>
      <c r="BF97" s="677"/>
      <c r="BG97" s="677"/>
      <c r="BH97" s="677"/>
      <c r="BI97" s="677"/>
      <c r="BJ97" s="677"/>
      <c r="BK97" s="677"/>
      <c r="BL97" s="677"/>
      <c r="BM97" s="677"/>
      <c r="BN97" s="677"/>
      <c r="BO97" s="677"/>
      <c r="BP97" s="677"/>
      <c r="BQ97" s="677"/>
      <c r="BR97" s="677"/>
      <c r="BS97" s="677"/>
      <c r="BT97" s="677"/>
      <c r="BU97" s="677"/>
      <c r="BV97" s="677"/>
      <c r="BW97" s="677"/>
    </row>
    <row r="98" spans="1:75" s="678" customFormat="1" ht="15" customHeight="1">
      <c r="A98" s="677"/>
      <c r="B98" s="677"/>
      <c r="C98" s="677"/>
      <c r="D98" s="677"/>
      <c r="E98" s="677"/>
      <c r="F98" s="677"/>
      <c r="G98" s="677"/>
      <c r="H98" s="677"/>
      <c r="I98" s="677"/>
      <c r="J98" s="677"/>
      <c r="K98" s="677"/>
      <c r="L98" s="677"/>
      <c r="M98" s="677"/>
      <c r="N98" s="677"/>
      <c r="O98" s="677"/>
      <c r="P98" s="677"/>
      <c r="Q98" s="677"/>
      <c r="R98" s="677"/>
      <c r="S98" s="677"/>
      <c r="T98" s="677"/>
      <c r="U98" s="677"/>
      <c r="V98" s="677"/>
      <c r="W98" s="677"/>
      <c r="X98" s="677"/>
      <c r="Y98" s="677"/>
      <c r="Z98" s="680"/>
      <c r="AA98" s="680"/>
      <c r="AB98" s="680"/>
      <c r="AC98" s="680"/>
      <c r="AD98" s="677"/>
      <c r="AE98" s="677"/>
      <c r="AF98" s="677"/>
      <c r="AG98" s="677"/>
      <c r="AH98" s="677"/>
      <c r="AI98" s="677"/>
      <c r="AJ98" s="677"/>
      <c r="AK98" s="677"/>
      <c r="AL98" s="677"/>
      <c r="AM98" s="677"/>
      <c r="AN98" s="677"/>
      <c r="AO98" s="677"/>
      <c r="AP98" s="677"/>
      <c r="AQ98" s="677"/>
      <c r="AR98" s="677"/>
      <c r="AS98" s="677"/>
      <c r="AT98" s="677"/>
      <c r="AU98" s="677"/>
      <c r="AV98" s="677"/>
      <c r="AW98" s="677"/>
      <c r="AX98" s="677"/>
      <c r="AY98" s="677"/>
      <c r="AZ98" s="677"/>
      <c r="BA98" s="677"/>
      <c r="BB98" s="677"/>
      <c r="BC98" s="677"/>
      <c r="BD98" s="677"/>
      <c r="BE98" s="677"/>
      <c r="BF98" s="677"/>
      <c r="BG98" s="677"/>
      <c r="BH98" s="677"/>
      <c r="BI98" s="677"/>
      <c r="BJ98" s="677"/>
      <c r="BK98" s="677"/>
      <c r="BL98" s="677"/>
      <c r="BM98" s="677"/>
      <c r="BN98" s="677"/>
      <c r="BO98" s="677"/>
      <c r="BP98" s="677"/>
      <c r="BQ98" s="677"/>
      <c r="BR98" s="677"/>
      <c r="BS98" s="677"/>
      <c r="BT98" s="677"/>
      <c r="BU98" s="677"/>
      <c r="BV98" s="677"/>
      <c r="BW98" s="677"/>
    </row>
    <row r="99" spans="1:75" s="678" customFormat="1" ht="15" customHeight="1">
      <c r="A99" s="677"/>
      <c r="B99" s="677"/>
      <c r="C99" s="677"/>
      <c r="D99" s="677"/>
      <c r="E99" s="677"/>
      <c r="F99" s="677"/>
      <c r="G99" s="677"/>
      <c r="H99" s="677"/>
      <c r="I99" s="677"/>
      <c r="J99" s="677"/>
      <c r="K99" s="677"/>
      <c r="L99" s="677"/>
      <c r="M99" s="677"/>
      <c r="N99" s="677"/>
      <c r="O99" s="677"/>
      <c r="P99" s="677"/>
      <c r="Q99" s="677"/>
      <c r="R99" s="677"/>
      <c r="S99" s="677"/>
      <c r="T99" s="677"/>
      <c r="U99" s="677"/>
      <c r="V99" s="677"/>
      <c r="W99" s="677"/>
      <c r="X99" s="677"/>
      <c r="Y99" s="677"/>
      <c r="Z99" s="680"/>
      <c r="AA99" s="680"/>
      <c r="AB99" s="680"/>
      <c r="AC99" s="680"/>
      <c r="AD99" s="677"/>
      <c r="AE99" s="677"/>
      <c r="AF99" s="677"/>
      <c r="AG99" s="677"/>
      <c r="AH99" s="677"/>
      <c r="AI99" s="677"/>
      <c r="AJ99" s="677"/>
      <c r="AK99" s="677"/>
      <c r="AL99" s="677"/>
      <c r="AM99" s="677"/>
      <c r="AN99" s="677"/>
      <c r="AO99" s="677"/>
      <c r="AP99" s="677"/>
      <c r="AQ99" s="677"/>
      <c r="AR99" s="677"/>
      <c r="AS99" s="677"/>
      <c r="AT99" s="677"/>
      <c r="AU99" s="677"/>
      <c r="AV99" s="677"/>
      <c r="AW99" s="677"/>
      <c r="AX99" s="677"/>
      <c r="AY99" s="677"/>
      <c r="AZ99" s="677"/>
      <c r="BA99" s="677"/>
      <c r="BB99" s="677"/>
      <c r="BC99" s="677"/>
      <c r="BD99" s="677"/>
      <c r="BE99" s="677"/>
      <c r="BF99" s="677"/>
      <c r="BG99" s="677"/>
      <c r="BH99" s="677"/>
      <c r="BI99" s="677"/>
      <c r="BJ99" s="677"/>
      <c r="BK99" s="677"/>
      <c r="BL99" s="677"/>
      <c r="BM99" s="677"/>
      <c r="BN99" s="677"/>
      <c r="BO99" s="677"/>
      <c r="BP99" s="677"/>
      <c r="BQ99" s="677"/>
      <c r="BR99" s="677"/>
      <c r="BS99" s="677"/>
      <c r="BT99" s="677"/>
      <c r="BU99" s="677"/>
      <c r="BV99" s="677"/>
      <c r="BW99" s="677"/>
    </row>
    <row r="100" spans="1:75" s="678" customFormat="1" ht="15" customHeight="1">
      <c r="A100" s="677"/>
      <c r="B100" s="677"/>
      <c r="C100" s="677"/>
      <c r="D100" s="677"/>
      <c r="E100" s="677"/>
      <c r="F100" s="677"/>
      <c r="G100" s="677"/>
      <c r="H100" s="677"/>
      <c r="I100" s="677"/>
      <c r="J100" s="677"/>
      <c r="K100" s="677"/>
      <c r="L100" s="677"/>
      <c r="M100" s="677"/>
      <c r="N100" s="677"/>
      <c r="O100" s="677"/>
      <c r="P100" s="677"/>
      <c r="Q100" s="677"/>
      <c r="R100" s="677"/>
      <c r="S100" s="677"/>
      <c r="T100" s="677"/>
      <c r="U100" s="677"/>
      <c r="V100" s="677"/>
      <c r="W100" s="677"/>
      <c r="X100" s="677"/>
      <c r="Y100" s="677"/>
      <c r="Z100" s="680"/>
      <c r="AA100" s="680"/>
      <c r="AB100" s="680"/>
      <c r="AC100" s="680"/>
      <c r="AD100" s="677"/>
      <c r="AE100" s="677"/>
      <c r="AF100" s="677"/>
      <c r="AG100" s="677"/>
      <c r="AH100" s="677"/>
      <c r="AI100" s="677"/>
      <c r="AJ100" s="677"/>
      <c r="AK100" s="677"/>
      <c r="AL100" s="677"/>
      <c r="AM100" s="677"/>
      <c r="AN100" s="677"/>
      <c r="AO100" s="677"/>
      <c r="AP100" s="677"/>
      <c r="AQ100" s="677"/>
      <c r="AR100" s="677"/>
      <c r="AS100" s="677"/>
      <c r="AT100" s="677"/>
      <c r="AU100" s="677"/>
      <c r="AV100" s="677"/>
      <c r="AW100" s="677"/>
      <c r="AX100" s="677"/>
      <c r="AY100" s="677"/>
      <c r="AZ100" s="677"/>
      <c r="BA100" s="677"/>
      <c r="BB100" s="677"/>
      <c r="BC100" s="677"/>
      <c r="BD100" s="677"/>
      <c r="BE100" s="677"/>
      <c r="BF100" s="677"/>
      <c r="BG100" s="677"/>
      <c r="BH100" s="677"/>
      <c r="BI100" s="677"/>
      <c r="BJ100" s="677"/>
      <c r="BK100" s="677"/>
      <c r="BL100" s="677"/>
      <c r="BM100" s="677"/>
      <c r="BN100" s="677"/>
      <c r="BO100" s="677"/>
      <c r="BP100" s="677"/>
      <c r="BQ100" s="677"/>
      <c r="BR100" s="677"/>
      <c r="BS100" s="677"/>
      <c r="BT100" s="677"/>
      <c r="BU100" s="677"/>
      <c r="BV100" s="677"/>
      <c r="BW100" s="677"/>
    </row>
    <row r="101" spans="1:75" s="678" customFormat="1" ht="15" customHeight="1">
      <c r="A101" s="677"/>
      <c r="B101" s="677"/>
      <c r="C101" s="677"/>
      <c r="D101" s="677"/>
      <c r="E101" s="677"/>
      <c r="F101" s="677"/>
      <c r="G101" s="677"/>
      <c r="H101" s="677"/>
      <c r="I101" s="677"/>
      <c r="J101" s="677"/>
      <c r="K101" s="677"/>
      <c r="L101" s="677"/>
      <c r="M101" s="677"/>
      <c r="N101" s="677"/>
      <c r="O101" s="677"/>
      <c r="P101" s="677"/>
      <c r="Q101" s="677"/>
      <c r="R101" s="677"/>
      <c r="S101" s="677"/>
      <c r="T101" s="677"/>
      <c r="U101" s="677"/>
      <c r="V101" s="677"/>
      <c r="W101" s="677"/>
      <c r="X101" s="677"/>
      <c r="Y101" s="677"/>
      <c r="Z101" s="680"/>
      <c r="AA101" s="680"/>
      <c r="AB101" s="680"/>
      <c r="AC101" s="680"/>
      <c r="AD101" s="677"/>
      <c r="AE101" s="677"/>
      <c r="AF101" s="677"/>
      <c r="AG101" s="677"/>
      <c r="AH101" s="677"/>
      <c r="AI101" s="677"/>
      <c r="AJ101" s="677"/>
      <c r="AK101" s="677"/>
      <c r="AL101" s="677"/>
      <c r="AM101" s="677"/>
      <c r="AN101" s="677"/>
      <c r="AO101" s="677"/>
      <c r="AP101" s="677"/>
      <c r="AQ101" s="677"/>
      <c r="AR101" s="677"/>
      <c r="AS101" s="677"/>
      <c r="AT101" s="677"/>
      <c r="AU101" s="677"/>
      <c r="AV101" s="677"/>
      <c r="AW101" s="677"/>
      <c r="AX101" s="677"/>
      <c r="AY101" s="677"/>
      <c r="AZ101" s="677"/>
      <c r="BA101" s="677"/>
      <c r="BB101" s="677"/>
      <c r="BC101" s="677"/>
      <c r="BD101" s="677"/>
      <c r="BE101" s="677"/>
      <c r="BF101" s="677"/>
      <c r="BG101" s="677"/>
      <c r="BH101" s="677"/>
      <c r="BI101" s="677"/>
      <c r="BJ101" s="677"/>
      <c r="BK101" s="677"/>
      <c r="BL101" s="677"/>
      <c r="BM101" s="677"/>
      <c r="BN101" s="677"/>
      <c r="BO101" s="677"/>
      <c r="BP101" s="677"/>
      <c r="BQ101" s="677"/>
      <c r="BR101" s="677"/>
      <c r="BS101" s="677"/>
      <c r="BT101" s="677"/>
      <c r="BU101" s="677"/>
      <c r="BV101" s="677"/>
      <c r="BW101" s="677"/>
    </row>
    <row r="102" spans="1:75" s="678" customFormat="1" ht="15" customHeight="1">
      <c r="A102" s="677"/>
      <c r="B102" s="677"/>
      <c r="C102" s="677"/>
      <c r="D102" s="677"/>
      <c r="E102" s="677"/>
      <c r="F102" s="677"/>
      <c r="G102" s="677"/>
      <c r="H102" s="677"/>
      <c r="I102" s="677"/>
      <c r="J102" s="677"/>
      <c r="K102" s="677"/>
      <c r="L102" s="677"/>
      <c r="M102" s="677"/>
      <c r="N102" s="677"/>
      <c r="O102" s="677"/>
      <c r="P102" s="677"/>
      <c r="Q102" s="677"/>
      <c r="R102" s="677"/>
      <c r="S102" s="677"/>
      <c r="T102" s="677"/>
      <c r="U102" s="677"/>
      <c r="V102" s="677"/>
      <c r="W102" s="677"/>
      <c r="X102" s="677"/>
      <c r="Y102" s="677"/>
      <c r="Z102" s="680"/>
      <c r="AA102" s="680"/>
      <c r="AB102" s="680"/>
      <c r="AC102" s="680"/>
      <c r="AD102" s="677"/>
      <c r="AE102" s="677"/>
      <c r="AF102" s="677"/>
      <c r="AG102" s="677"/>
      <c r="AH102" s="677"/>
      <c r="AI102" s="677"/>
      <c r="AJ102" s="677"/>
      <c r="AK102" s="677"/>
      <c r="AL102" s="677"/>
      <c r="AM102" s="677"/>
      <c r="AN102" s="677"/>
      <c r="AO102" s="677"/>
      <c r="AP102" s="677"/>
      <c r="AQ102" s="677"/>
      <c r="AR102" s="677"/>
      <c r="AS102" s="677"/>
      <c r="AT102" s="677"/>
      <c r="AU102" s="677"/>
      <c r="AV102" s="677"/>
      <c r="AW102" s="677"/>
      <c r="AX102" s="677"/>
      <c r="AY102" s="677"/>
      <c r="AZ102" s="677"/>
      <c r="BA102" s="677"/>
      <c r="BB102" s="677"/>
      <c r="BC102" s="677"/>
      <c r="BD102" s="677"/>
      <c r="BE102" s="677"/>
      <c r="BF102" s="677"/>
      <c r="BG102" s="677"/>
      <c r="BH102" s="677"/>
      <c r="BI102" s="677"/>
      <c r="BJ102" s="677"/>
      <c r="BK102" s="677"/>
      <c r="BL102" s="677"/>
      <c r="BM102" s="677"/>
      <c r="BN102" s="677"/>
      <c r="BO102" s="677"/>
      <c r="BP102" s="677"/>
      <c r="BQ102" s="677"/>
      <c r="BR102" s="677"/>
      <c r="BS102" s="677"/>
      <c r="BT102" s="677"/>
      <c r="BU102" s="677"/>
      <c r="BV102" s="677"/>
      <c r="BW102" s="677"/>
    </row>
    <row r="103" spans="1:75" s="678" customFormat="1" ht="15" customHeight="1">
      <c r="A103" s="677"/>
      <c r="B103" s="677"/>
      <c r="C103" s="677"/>
      <c r="D103" s="677"/>
      <c r="E103" s="677"/>
      <c r="F103" s="677"/>
      <c r="G103" s="677"/>
      <c r="H103" s="677"/>
      <c r="I103" s="677"/>
      <c r="J103" s="677"/>
      <c r="K103" s="677"/>
      <c r="L103" s="677"/>
      <c r="M103" s="677"/>
      <c r="N103" s="677"/>
      <c r="O103" s="677"/>
      <c r="P103" s="677"/>
      <c r="Q103" s="677"/>
      <c r="R103" s="677"/>
      <c r="S103" s="677"/>
      <c r="T103" s="677"/>
      <c r="U103" s="677"/>
      <c r="V103" s="677"/>
      <c r="W103" s="677"/>
      <c r="X103" s="677"/>
      <c r="Y103" s="677"/>
      <c r="Z103" s="680"/>
      <c r="AA103" s="680"/>
      <c r="AB103" s="680"/>
      <c r="AC103" s="680"/>
      <c r="AD103" s="677"/>
      <c r="AE103" s="677"/>
      <c r="AF103" s="677"/>
      <c r="AG103" s="677"/>
      <c r="AH103" s="677"/>
      <c r="AI103" s="677"/>
      <c r="AJ103" s="677"/>
      <c r="AK103" s="677"/>
      <c r="AL103" s="677"/>
      <c r="AM103" s="677"/>
      <c r="AN103" s="677"/>
      <c r="AO103" s="677"/>
      <c r="AP103" s="677"/>
      <c r="AQ103" s="677"/>
      <c r="AR103" s="677"/>
      <c r="AS103" s="677"/>
      <c r="AT103" s="677"/>
      <c r="AU103" s="677"/>
      <c r="AV103" s="677"/>
      <c r="AW103" s="677"/>
      <c r="AX103" s="677"/>
      <c r="AY103" s="677"/>
      <c r="AZ103" s="677"/>
      <c r="BA103" s="677"/>
      <c r="BB103" s="677"/>
      <c r="BC103" s="677"/>
      <c r="BD103" s="677"/>
      <c r="BE103" s="677"/>
      <c r="BF103" s="677"/>
      <c r="BG103" s="677"/>
      <c r="BH103" s="677"/>
      <c r="BI103" s="677"/>
      <c r="BJ103" s="677"/>
      <c r="BK103" s="677"/>
      <c r="BL103" s="677"/>
      <c r="BM103" s="677"/>
      <c r="BN103" s="677"/>
      <c r="BO103" s="677"/>
      <c r="BP103" s="677"/>
      <c r="BQ103" s="677"/>
      <c r="BR103" s="677"/>
      <c r="BS103" s="677"/>
      <c r="BT103" s="677"/>
      <c r="BU103" s="677"/>
      <c r="BV103" s="677"/>
      <c r="BW103" s="677"/>
    </row>
    <row r="104" spans="1:75" s="678" customFormat="1" ht="15" customHeight="1">
      <c r="A104" s="677"/>
      <c r="B104" s="677"/>
      <c r="C104" s="677"/>
      <c r="D104" s="677"/>
      <c r="E104" s="677"/>
      <c r="F104" s="677"/>
      <c r="G104" s="677"/>
      <c r="H104" s="677"/>
      <c r="I104" s="677"/>
      <c r="J104" s="677"/>
      <c r="K104" s="677"/>
      <c r="L104" s="677"/>
      <c r="M104" s="677"/>
      <c r="N104" s="677"/>
      <c r="O104" s="677"/>
      <c r="P104" s="677"/>
      <c r="Q104" s="677"/>
      <c r="R104" s="677"/>
      <c r="S104" s="677"/>
      <c r="T104" s="677"/>
      <c r="U104" s="677"/>
      <c r="V104" s="677"/>
      <c r="W104" s="677"/>
      <c r="X104" s="677"/>
      <c r="Y104" s="677"/>
      <c r="Z104" s="680"/>
      <c r="AA104" s="680"/>
      <c r="AB104" s="680"/>
      <c r="AC104" s="680"/>
      <c r="AD104" s="677"/>
      <c r="AE104" s="677"/>
      <c r="AF104" s="677"/>
      <c r="AG104" s="677"/>
      <c r="AH104" s="677"/>
      <c r="AI104" s="677"/>
      <c r="AJ104" s="677"/>
      <c r="AK104" s="677"/>
      <c r="AL104" s="677"/>
      <c r="AM104" s="677"/>
      <c r="AN104" s="677"/>
      <c r="AO104" s="677"/>
      <c r="AP104" s="677"/>
      <c r="AQ104" s="677"/>
      <c r="AR104" s="677"/>
      <c r="AS104" s="677"/>
      <c r="AT104" s="677"/>
      <c r="AU104" s="677"/>
      <c r="AV104" s="677"/>
      <c r="AW104" s="677"/>
      <c r="AX104" s="677"/>
      <c r="AY104" s="677"/>
      <c r="AZ104" s="677"/>
      <c r="BA104" s="677"/>
      <c r="BB104" s="677"/>
      <c r="BC104" s="677"/>
      <c r="BD104" s="677"/>
      <c r="BE104" s="677"/>
      <c r="BF104" s="677"/>
      <c r="BG104" s="677"/>
      <c r="BH104" s="677"/>
      <c r="BI104" s="677"/>
      <c r="BJ104" s="677"/>
      <c r="BK104" s="677"/>
      <c r="BL104" s="677"/>
      <c r="BM104" s="677"/>
      <c r="BN104" s="677"/>
      <c r="BO104" s="677"/>
      <c r="BP104" s="677"/>
      <c r="BQ104" s="677"/>
      <c r="BR104" s="677"/>
      <c r="BS104" s="677"/>
      <c r="BT104" s="677"/>
      <c r="BU104" s="677"/>
      <c r="BV104" s="677"/>
      <c r="BW104" s="677"/>
    </row>
    <row r="105" spans="1:75" s="678" customFormat="1" ht="15" customHeight="1">
      <c r="A105" s="677"/>
      <c r="B105" s="677"/>
      <c r="C105" s="677"/>
      <c r="D105" s="677"/>
      <c r="E105" s="677"/>
      <c r="F105" s="677"/>
      <c r="G105" s="677"/>
      <c r="H105" s="677"/>
      <c r="I105" s="677"/>
      <c r="J105" s="677"/>
      <c r="K105" s="677"/>
      <c r="L105" s="677"/>
      <c r="M105" s="677"/>
      <c r="N105" s="677"/>
      <c r="O105" s="677"/>
      <c r="P105" s="677"/>
      <c r="Q105" s="677"/>
      <c r="R105" s="677"/>
      <c r="S105" s="677"/>
      <c r="T105" s="677"/>
      <c r="U105" s="677"/>
      <c r="V105" s="677"/>
      <c r="W105" s="677"/>
      <c r="X105" s="677"/>
      <c r="Y105" s="677"/>
      <c r="Z105" s="680"/>
      <c r="AA105" s="680"/>
      <c r="AB105" s="680"/>
      <c r="AC105" s="680"/>
      <c r="AD105" s="677"/>
      <c r="AE105" s="677"/>
      <c r="AF105" s="677"/>
      <c r="AG105" s="677"/>
      <c r="AH105" s="677"/>
      <c r="AI105" s="677"/>
      <c r="AJ105" s="677"/>
      <c r="AK105" s="677"/>
      <c r="AL105" s="677"/>
      <c r="AM105" s="677"/>
      <c r="AN105" s="677"/>
      <c r="AO105" s="677"/>
      <c r="AP105" s="677"/>
      <c r="AQ105" s="677"/>
      <c r="AR105" s="677"/>
      <c r="AS105" s="677"/>
      <c r="AT105" s="677"/>
      <c r="AU105" s="677"/>
      <c r="AV105" s="677"/>
      <c r="AW105" s="677"/>
      <c r="AX105" s="677"/>
      <c r="AY105" s="677"/>
      <c r="AZ105" s="677"/>
      <c r="BA105" s="677"/>
      <c r="BB105" s="677"/>
      <c r="BC105" s="677"/>
      <c r="BD105" s="677"/>
      <c r="BE105" s="677"/>
      <c r="BF105" s="677"/>
      <c r="BG105" s="677"/>
      <c r="BH105" s="677"/>
      <c r="BI105" s="677"/>
      <c r="BJ105" s="677"/>
      <c r="BK105" s="677"/>
      <c r="BL105" s="677"/>
      <c r="BM105" s="677"/>
      <c r="BN105" s="677"/>
      <c r="BO105" s="677"/>
      <c r="BP105" s="677"/>
      <c r="BQ105" s="677"/>
      <c r="BR105" s="677"/>
      <c r="BS105" s="677"/>
      <c r="BT105" s="677"/>
      <c r="BU105" s="677"/>
      <c r="BV105" s="677"/>
      <c r="BW105" s="677"/>
    </row>
    <row r="106" spans="1:75" s="678" customFormat="1" ht="15" customHeight="1">
      <c r="A106" s="677"/>
      <c r="B106" s="677"/>
      <c r="C106" s="677"/>
      <c r="D106" s="677"/>
      <c r="E106" s="677"/>
      <c r="F106" s="677"/>
      <c r="G106" s="677"/>
      <c r="H106" s="677"/>
      <c r="I106" s="677"/>
      <c r="J106" s="677"/>
      <c r="K106" s="677"/>
      <c r="L106" s="677"/>
      <c r="M106" s="677"/>
      <c r="N106" s="677"/>
      <c r="O106" s="677"/>
      <c r="P106" s="677"/>
      <c r="Q106" s="677"/>
      <c r="R106" s="677"/>
      <c r="S106" s="677"/>
      <c r="T106" s="677"/>
      <c r="U106" s="677"/>
      <c r="V106" s="677"/>
      <c r="W106" s="677"/>
      <c r="X106" s="677"/>
      <c r="Y106" s="677"/>
      <c r="Z106" s="680"/>
      <c r="AA106" s="680"/>
      <c r="AB106" s="680"/>
      <c r="AC106" s="680"/>
      <c r="AD106" s="677"/>
      <c r="AE106" s="677"/>
      <c r="AF106" s="677"/>
      <c r="AG106" s="677"/>
      <c r="AH106" s="677"/>
      <c r="AI106" s="677"/>
      <c r="AJ106" s="677"/>
      <c r="AK106" s="677"/>
      <c r="AL106" s="677"/>
      <c r="AM106" s="677"/>
      <c r="AN106" s="677"/>
      <c r="AO106" s="677"/>
      <c r="AP106" s="677"/>
      <c r="AQ106" s="677"/>
      <c r="AR106" s="677"/>
      <c r="AS106" s="677"/>
      <c r="AT106" s="677"/>
      <c r="AU106" s="677"/>
      <c r="AV106" s="677"/>
      <c r="AW106" s="677"/>
      <c r="AX106" s="677"/>
      <c r="AY106" s="677"/>
      <c r="AZ106" s="677"/>
      <c r="BA106" s="677"/>
      <c r="BB106" s="677"/>
      <c r="BC106" s="677"/>
      <c r="BD106" s="677"/>
      <c r="BE106" s="677"/>
      <c r="BF106" s="677"/>
      <c r="BG106" s="677"/>
      <c r="BH106" s="677"/>
      <c r="BI106" s="677"/>
      <c r="BJ106" s="677"/>
      <c r="BK106" s="677"/>
      <c r="BL106" s="677"/>
      <c r="BM106" s="677"/>
      <c r="BN106" s="677"/>
      <c r="BO106" s="677"/>
      <c r="BP106" s="677"/>
      <c r="BQ106" s="677"/>
      <c r="BR106" s="677"/>
      <c r="BS106" s="677"/>
      <c r="BT106" s="677"/>
      <c r="BU106" s="677"/>
      <c r="BV106" s="677"/>
      <c r="BW106" s="677"/>
    </row>
    <row r="107" spans="1:75" s="678" customFormat="1" ht="15" customHeight="1">
      <c r="A107" s="677"/>
      <c r="B107" s="677"/>
      <c r="C107" s="677"/>
      <c r="D107" s="677"/>
      <c r="E107" s="677"/>
      <c r="F107" s="677"/>
      <c r="G107" s="677"/>
      <c r="H107" s="677"/>
      <c r="I107" s="677"/>
      <c r="J107" s="677"/>
      <c r="K107" s="677"/>
      <c r="L107" s="677"/>
      <c r="M107" s="677"/>
      <c r="N107" s="677"/>
      <c r="O107" s="677"/>
      <c r="P107" s="677"/>
      <c r="Q107" s="677"/>
      <c r="R107" s="677"/>
      <c r="S107" s="677"/>
      <c r="T107" s="677"/>
      <c r="U107" s="677"/>
      <c r="V107" s="677"/>
      <c r="W107" s="677"/>
      <c r="X107" s="677"/>
      <c r="Y107" s="677"/>
      <c r="Z107" s="680"/>
      <c r="AA107" s="680"/>
      <c r="AB107" s="680"/>
      <c r="AC107" s="680"/>
      <c r="AD107" s="677"/>
      <c r="AE107" s="677"/>
      <c r="AF107" s="677"/>
      <c r="AG107" s="677"/>
      <c r="AH107" s="677"/>
      <c r="AI107" s="677"/>
      <c r="AJ107" s="677"/>
      <c r="AK107" s="677"/>
      <c r="AL107" s="677"/>
      <c r="AM107" s="677"/>
      <c r="AN107" s="677"/>
      <c r="AO107" s="677"/>
      <c r="AP107" s="677"/>
      <c r="AQ107" s="677"/>
      <c r="AR107" s="677"/>
      <c r="AS107" s="677"/>
      <c r="AT107" s="677"/>
      <c r="AU107" s="677"/>
      <c r="AV107" s="677"/>
      <c r="AW107" s="677"/>
      <c r="AX107" s="677"/>
      <c r="AY107" s="677"/>
      <c r="AZ107" s="677"/>
      <c r="BA107" s="677"/>
      <c r="BB107" s="677"/>
      <c r="BC107" s="677"/>
      <c r="BD107" s="677"/>
      <c r="BE107" s="677"/>
      <c r="BF107" s="677"/>
      <c r="BG107" s="677"/>
      <c r="BH107" s="677"/>
      <c r="BI107" s="677"/>
      <c r="BJ107" s="677"/>
      <c r="BK107" s="677"/>
      <c r="BL107" s="677"/>
      <c r="BM107" s="677"/>
      <c r="BN107" s="677"/>
      <c r="BO107" s="677"/>
      <c r="BP107" s="677"/>
      <c r="BQ107" s="677"/>
      <c r="BR107" s="677"/>
      <c r="BS107" s="677"/>
      <c r="BT107" s="677"/>
      <c r="BU107" s="677"/>
      <c r="BV107" s="677"/>
      <c r="BW107" s="677"/>
    </row>
    <row r="108" spans="1:75" s="678" customFormat="1" ht="15" customHeight="1">
      <c r="A108" s="677"/>
      <c r="B108" s="677"/>
      <c r="C108" s="677"/>
      <c r="D108" s="677"/>
      <c r="E108" s="677"/>
      <c r="F108" s="677"/>
      <c r="G108" s="677"/>
      <c r="H108" s="677"/>
      <c r="I108" s="677"/>
      <c r="J108" s="677"/>
      <c r="K108" s="677"/>
      <c r="L108" s="677"/>
      <c r="M108" s="677"/>
      <c r="N108" s="677"/>
      <c r="O108" s="677"/>
      <c r="P108" s="677"/>
      <c r="Q108" s="677"/>
      <c r="R108" s="677"/>
      <c r="S108" s="677"/>
      <c r="T108" s="677"/>
      <c r="U108" s="677"/>
      <c r="V108" s="677"/>
      <c r="W108" s="677"/>
      <c r="X108" s="677"/>
      <c r="Y108" s="677"/>
      <c r="Z108" s="680"/>
      <c r="AA108" s="680"/>
      <c r="AB108" s="680"/>
      <c r="AC108" s="680"/>
      <c r="AD108" s="677"/>
      <c r="AE108" s="677"/>
      <c r="AF108" s="677"/>
      <c r="AG108" s="677"/>
      <c r="AH108" s="677"/>
      <c r="AI108" s="677"/>
      <c r="AJ108" s="677"/>
      <c r="AK108" s="677"/>
      <c r="AL108" s="677"/>
      <c r="AM108" s="677"/>
      <c r="AN108" s="677"/>
      <c r="AO108" s="677"/>
      <c r="AP108" s="677"/>
      <c r="AQ108" s="677"/>
      <c r="AR108" s="677"/>
      <c r="AS108" s="677"/>
      <c r="AT108" s="677"/>
      <c r="AU108" s="677"/>
      <c r="AV108" s="677"/>
      <c r="AW108" s="677"/>
      <c r="AX108" s="677"/>
      <c r="AY108" s="677"/>
      <c r="AZ108" s="677"/>
      <c r="BA108" s="677"/>
      <c r="BB108" s="677"/>
      <c r="BC108" s="677"/>
      <c r="BD108" s="677"/>
      <c r="BE108" s="677"/>
      <c r="BF108" s="677"/>
      <c r="BG108" s="677"/>
      <c r="BH108" s="677"/>
      <c r="BI108" s="677"/>
      <c r="BJ108" s="677"/>
      <c r="BK108" s="677"/>
      <c r="BL108" s="677"/>
      <c r="BM108" s="677"/>
      <c r="BN108" s="677"/>
      <c r="BO108" s="677"/>
      <c r="BP108" s="677"/>
      <c r="BQ108" s="677"/>
      <c r="BR108" s="677"/>
      <c r="BS108" s="677"/>
      <c r="BT108" s="677"/>
      <c r="BU108" s="677"/>
      <c r="BV108" s="677"/>
      <c r="BW108" s="677"/>
    </row>
    <row r="109" spans="1:75" s="678" customFormat="1" ht="15" customHeight="1">
      <c r="A109" s="677"/>
      <c r="B109" s="677"/>
      <c r="C109" s="677"/>
      <c r="D109" s="677"/>
      <c r="E109" s="677"/>
      <c r="F109" s="677"/>
      <c r="G109" s="677"/>
      <c r="H109" s="677"/>
      <c r="I109" s="677"/>
      <c r="J109" s="677"/>
      <c r="K109" s="677"/>
      <c r="L109" s="677"/>
      <c r="M109" s="677"/>
      <c r="N109" s="677"/>
      <c r="O109" s="677"/>
      <c r="P109" s="677"/>
      <c r="Q109" s="677"/>
      <c r="R109" s="677"/>
      <c r="S109" s="677"/>
      <c r="T109" s="677"/>
      <c r="U109" s="677"/>
      <c r="V109" s="677"/>
      <c r="W109" s="677"/>
      <c r="X109" s="677"/>
      <c r="Y109" s="677"/>
      <c r="Z109" s="680"/>
      <c r="AA109" s="680"/>
      <c r="AB109" s="680"/>
      <c r="AC109" s="680"/>
      <c r="AD109" s="677"/>
      <c r="AE109" s="677"/>
      <c r="AF109" s="677"/>
      <c r="AG109" s="677"/>
      <c r="AH109" s="677"/>
      <c r="AI109" s="677"/>
      <c r="AJ109" s="677"/>
      <c r="AK109" s="677"/>
      <c r="AL109" s="677"/>
      <c r="AM109" s="677"/>
      <c r="AN109" s="677"/>
      <c r="AO109" s="677"/>
      <c r="AP109" s="677"/>
      <c r="AQ109" s="677"/>
      <c r="AR109" s="677"/>
      <c r="AS109" s="677"/>
      <c r="AT109" s="677"/>
      <c r="AU109" s="677"/>
      <c r="AV109" s="677"/>
      <c r="AW109" s="677"/>
      <c r="AX109" s="677"/>
      <c r="AY109" s="677"/>
      <c r="AZ109" s="677"/>
      <c r="BA109" s="677"/>
      <c r="BB109" s="677"/>
      <c r="BC109" s="677"/>
      <c r="BD109" s="677"/>
      <c r="BE109" s="677"/>
      <c r="BF109" s="677"/>
      <c r="BG109" s="677"/>
      <c r="BH109" s="677"/>
      <c r="BI109" s="677"/>
      <c r="BJ109" s="677"/>
      <c r="BK109" s="677"/>
      <c r="BL109" s="677"/>
      <c r="BM109" s="677"/>
      <c r="BN109" s="677"/>
      <c r="BO109" s="677"/>
      <c r="BP109" s="677"/>
      <c r="BQ109" s="677"/>
      <c r="BR109" s="677"/>
      <c r="BS109" s="677"/>
      <c r="BT109" s="677"/>
      <c r="BU109" s="677"/>
      <c r="BV109" s="677"/>
      <c r="BW109" s="677"/>
    </row>
    <row r="110" spans="1:75" s="678" customFormat="1" ht="15" customHeight="1">
      <c r="A110" s="677"/>
      <c r="B110" s="677"/>
      <c r="C110" s="677"/>
      <c r="D110" s="677"/>
      <c r="E110" s="677"/>
      <c r="F110" s="677"/>
      <c r="G110" s="677"/>
      <c r="H110" s="677"/>
      <c r="I110" s="677"/>
      <c r="J110" s="677"/>
      <c r="K110" s="677"/>
      <c r="L110" s="677"/>
      <c r="M110" s="677"/>
      <c r="N110" s="677"/>
      <c r="O110" s="677"/>
      <c r="P110" s="677"/>
      <c r="Q110" s="677"/>
      <c r="R110" s="677"/>
      <c r="S110" s="677"/>
      <c r="T110" s="677"/>
      <c r="U110" s="677"/>
      <c r="V110" s="677"/>
      <c r="W110" s="677"/>
      <c r="X110" s="677"/>
      <c r="Y110" s="677"/>
      <c r="Z110" s="680"/>
      <c r="AA110" s="680"/>
      <c r="AB110" s="680"/>
      <c r="AC110" s="680"/>
      <c r="AD110" s="677"/>
      <c r="AE110" s="677"/>
      <c r="AF110" s="677"/>
      <c r="AG110" s="677"/>
      <c r="AH110" s="677"/>
      <c r="AI110" s="677"/>
      <c r="AJ110" s="677"/>
      <c r="AK110" s="677"/>
      <c r="AL110" s="677"/>
      <c r="AM110" s="677"/>
      <c r="AN110" s="677"/>
      <c r="AO110" s="677"/>
      <c r="AP110" s="677"/>
      <c r="AQ110" s="677"/>
      <c r="AR110" s="677"/>
      <c r="AS110" s="677"/>
      <c r="AT110" s="677"/>
      <c r="AU110" s="677"/>
      <c r="AV110" s="677"/>
      <c r="AW110" s="677"/>
      <c r="AX110" s="677"/>
      <c r="AY110" s="677"/>
      <c r="AZ110" s="677"/>
      <c r="BA110" s="677"/>
      <c r="BB110" s="677"/>
      <c r="BC110" s="677"/>
      <c r="BD110" s="677"/>
      <c r="BE110" s="677"/>
      <c r="BF110" s="677"/>
      <c r="BG110" s="677"/>
      <c r="BH110" s="677"/>
      <c r="BI110" s="677"/>
      <c r="BJ110" s="677"/>
      <c r="BK110" s="677"/>
      <c r="BL110" s="677"/>
      <c r="BM110" s="677"/>
      <c r="BN110" s="677"/>
      <c r="BO110" s="677"/>
      <c r="BP110" s="677"/>
      <c r="BQ110" s="677"/>
      <c r="BR110" s="677"/>
      <c r="BS110" s="677"/>
      <c r="BT110" s="677"/>
      <c r="BU110" s="677"/>
      <c r="BV110" s="677"/>
      <c r="BW110" s="677"/>
    </row>
    <row r="111" spans="1:75" s="678" customFormat="1" ht="15" customHeight="1">
      <c r="A111" s="677"/>
      <c r="B111" s="677"/>
      <c r="C111" s="677"/>
      <c r="D111" s="677"/>
      <c r="E111" s="677"/>
      <c r="F111" s="677"/>
      <c r="G111" s="677"/>
      <c r="H111" s="677"/>
      <c r="I111" s="677"/>
      <c r="J111" s="677"/>
      <c r="K111" s="677"/>
      <c r="L111" s="677"/>
      <c r="M111" s="677"/>
      <c r="N111" s="677"/>
      <c r="O111" s="677"/>
      <c r="P111" s="677"/>
      <c r="Q111" s="677"/>
      <c r="R111" s="677"/>
      <c r="S111" s="677"/>
      <c r="T111" s="677"/>
      <c r="U111" s="677"/>
      <c r="V111" s="677"/>
      <c r="W111" s="677"/>
      <c r="X111" s="677"/>
      <c r="Y111" s="677"/>
      <c r="Z111" s="680"/>
      <c r="AA111" s="680"/>
      <c r="AB111" s="680"/>
      <c r="AC111" s="680"/>
      <c r="AD111" s="677"/>
      <c r="AE111" s="677"/>
      <c r="AF111" s="677"/>
      <c r="AG111" s="677"/>
      <c r="AH111" s="677"/>
      <c r="AI111" s="677"/>
      <c r="AJ111" s="677"/>
      <c r="AK111" s="677"/>
      <c r="AL111" s="677"/>
      <c r="AM111" s="677"/>
      <c r="AN111" s="677"/>
      <c r="AO111" s="677"/>
      <c r="AP111" s="677"/>
      <c r="AQ111" s="677"/>
      <c r="AR111" s="677"/>
      <c r="AS111" s="677"/>
      <c r="AT111" s="677"/>
      <c r="AU111" s="677"/>
      <c r="AV111" s="677"/>
      <c r="AW111" s="677"/>
      <c r="AX111" s="677"/>
      <c r="AY111" s="677"/>
      <c r="AZ111" s="677"/>
      <c r="BA111" s="677"/>
      <c r="BB111" s="677"/>
      <c r="BC111" s="677"/>
      <c r="BD111" s="677"/>
      <c r="BE111" s="677"/>
      <c r="BF111" s="677"/>
      <c r="BG111" s="677"/>
      <c r="BH111" s="677"/>
      <c r="BI111" s="677"/>
      <c r="BJ111" s="677"/>
      <c r="BK111" s="677"/>
      <c r="BL111" s="677"/>
      <c r="BM111" s="677"/>
      <c r="BN111" s="677"/>
      <c r="BO111" s="677"/>
      <c r="BP111" s="677"/>
      <c r="BQ111" s="677"/>
      <c r="BR111" s="677"/>
      <c r="BS111" s="677"/>
      <c r="BT111" s="677"/>
      <c r="BU111" s="677"/>
      <c r="BV111" s="677"/>
      <c r="BW111" s="677"/>
    </row>
    <row r="112" spans="1:75" s="678" customFormat="1" ht="15" customHeight="1">
      <c r="A112" s="677"/>
      <c r="B112" s="677"/>
      <c r="C112" s="677"/>
      <c r="D112" s="677"/>
      <c r="E112" s="677"/>
      <c r="F112" s="677"/>
      <c r="G112" s="677"/>
      <c r="H112" s="677"/>
      <c r="I112" s="677"/>
      <c r="J112" s="677"/>
      <c r="K112" s="677"/>
      <c r="L112" s="677"/>
      <c r="M112" s="677"/>
      <c r="N112" s="677"/>
      <c r="O112" s="677"/>
      <c r="P112" s="677"/>
      <c r="Q112" s="677"/>
      <c r="R112" s="677"/>
      <c r="S112" s="677"/>
      <c r="T112" s="677"/>
      <c r="U112" s="677"/>
      <c r="V112" s="677"/>
      <c r="W112" s="677"/>
      <c r="X112" s="677"/>
      <c r="Y112" s="677"/>
      <c r="Z112" s="680"/>
      <c r="AA112" s="680"/>
      <c r="AB112" s="680"/>
      <c r="AC112" s="680"/>
      <c r="AD112" s="677"/>
      <c r="AE112" s="677"/>
      <c r="AF112" s="677"/>
      <c r="AG112" s="677"/>
      <c r="AH112" s="677"/>
      <c r="AI112" s="677"/>
      <c r="AJ112" s="677"/>
      <c r="AK112" s="677"/>
      <c r="AL112" s="677"/>
      <c r="AM112" s="677"/>
      <c r="AN112" s="677"/>
      <c r="AO112" s="677"/>
      <c r="AP112" s="677"/>
      <c r="AQ112" s="677"/>
      <c r="AR112" s="677"/>
      <c r="AS112" s="677"/>
      <c r="AT112" s="677"/>
      <c r="AU112" s="677"/>
      <c r="AV112" s="677"/>
      <c r="AW112" s="677"/>
      <c r="AX112" s="677"/>
      <c r="AY112" s="677"/>
      <c r="AZ112" s="677"/>
      <c r="BA112" s="677"/>
      <c r="BB112" s="677"/>
      <c r="BC112" s="677"/>
      <c r="BD112" s="677"/>
      <c r="BE112" s="677"/>
      <c r="BF112" s="677"/>
      <c r="BG112" s="677"/>
      <c r="BH112" s="677"/>
      <c r="BI112" s="677"/>
      <c r="BJ112" s="677"/>
      <c r="BK112" s="677"/>
      <c r="BL112" s="677"/>
      <c r="BM112" s="677"/>
      <c r="BN112" s="677"/>
      <c r="BO112" s="677"/>
      <c r="BP112" s="677"/>
      <c r="BQ112" s="677"/>
      <c r="BR112" s="677"/>
      <c r="BS112" s="677"/>
      <c r="BT112" s="677"/>
      <c r="BU112" s="677"/>
      <c r="BV112" s="677"/>
      <c r="BW112" s="677"/>
    </row>
    <row r="113" spans="1:75" s="678" customFormat="1" ht="15" customHeight="1">
      <c r="A113" s="677"/>
      <c r="B113" s="677"/>
      <c r="C113" s="677"/>
      <c r="D113" s="677"/>
      <c r="E113" s="677"/>
      <c r="F113" s="677"/>
      <c r="G113" s="677"/>
      <c r="H113" s="677"/>
      <c r="I113" s="677"/>
      <c r="J113" s="677"/>
      <c r="K113" s="677"/>
      <c r="L113" s="677"/>
      <c r="M113" s="677"/>
      <c r="N113" s="677"/>
      <c r="O113" s="677"/>
      <c r="P113" s="677"/>
      <c r="Q113" s="677"/>
      <c r="R113" s="677"/>
      <c r="S113" s="677"/>
      <c r="T113" s="677"/>
      <c r="U113" s="677"/>
      <c r="V113" s="677"/>
      <c r="W113" s="677"/>
      <c r="X113" s="677"/>
      <c r="Y113" s="677"/>
      <c r="Z113" s="680"/>
      <c r="AA113" s="680"/>
      <c r="AB113" s="680"/>
      <c r="AC113" s="680"/>
      <c r="AD113" s="677"/>
      <c r="AE113" s="677"/>
      <c r="AF113" s="677"/>
      <c r="AG113" s="677"/>
      <c r="AH113" s="677"/>
      <c r="AI113" s="677"/>
      <c r="AJ113" s="677"/>
      <c r="AK113" s="677"/>
      <c r="AL113" s="677"/>
      <c r="AM113" s="677"/>
      <c r="AN113" s="677"/>
      <c r="AO113" s="677"/>
      <c r="AP113" s="677"/>
      <c r="AQ113" s="677"/>
      <c r="AR113" s="677"/>
      <c r="AS113" s="677"/>
      <c r="AT113" s="677"/>
      <c r="AU113" s="677"/>
      <c r="AV113" s="677"/>
      <c r="AW113" s="677"/>
      <c r="AX113" s="677"/>
      <c r="AY113" s="677"/>
      <c r="AZ113" s="677"/>
      <c r="BA113" s="677"/>
      <c r="BB113" s="677"/>
      <c r="BC113" s="677"/>
      <c r="BD113" s="677"/>
      <c r="BE113" s="677"/>
      <c r="BF113" s="677"/>
      <c r="BG113" s="677"/>
      <c r="BH113" s="677"/>
      <c r="BI113" s="677"/>
      <c r="BJ113" s="677"/>
      <c r="BK113" s="677"/>
      <c r="BL113" s="677"/>
      <c r="BM113" s="677"/>
      <c r="BN113" s="677"/>
      <c r="BO113" s="677"/>
      <c r="BP113" s="677"/>
      <c r="BQ113" s="677"/>
      <c r="BR113" s="677"/>
      <c r="BS113" s="677"/>
      <c r="BT113" s="677"/>
      <c r="BU113" s="677"/>
      <c r="BV113" s="677"/>
      <c r="BW113" s="677"/>
    </row>
    <row r="114" spans="1:75" s="678" customFormat="1" ht="15" customHeight="1">
      <c r="A114" s="677"/>
      <c r="B114" s="677"/>
      <c r="C114" s="677"/>
      <c r="D114" s="677"/>
      <c r="E114" s="677"/>
      <c r="F114" s="677"/>
      <c r="G114" s="677"/>
      <c r="H114" s="677"/>
      <c r="I114" s="677"/>
      <c r="J114" s="677"/>
      <c r="K114" s="677"/>
      <c r="L114" s="677"/>
      <c r="M114" s="677"/>
      <c r="N114" s="677"/>
      <c r="O114" s="677"/>
      <c r="P114" s="677"/>
      <c r="Q114" s="677"/>
      <c r="R114" s="677"/>
      <c r="S114" s="677"/>
      <c r="T114" s="677"/>
      <c r="U114" s="677"/>
      <c r="V114" s="677"/>
      <c r="W114" s="677"/>
      <c r="X114" s="677"/>
      <c r="Y114" s="677"/>
      <c r="Z114" s="680"/>
      <c r="AA114" s="680"/>
      <c r="AB114" s="680"/>
      <c r="AC114" s="680"/>
      <c r="AD114" s="677"/>
      <c r="AE114" s="677"/>
      <c r="AF114" s="677"/>
      <c r="AG114" s="677"/>
      <c r="AH114" s="677"/>
      <c r="AI114" s="677"/>
      <c r="AJ114" s="677"/>
      <c r="AK114" s="677"/>
      <c r="AL114" s="677"/>
      <c r="AM114" s="677"/>
      <c r="AN114" s="677"/>
      <c r="AO114" s="677"/>
      <c r="AP114" s="677"/>
      <c r="AQ114" s="677"/>
      <c r="AR114" s="677"/>
      <c r="AS114" s="677"/>
      <c r="AT114" s="677"/>
      <c r="AU114" s="677"/>
      <c r="AV114" s="677"/>
      <c r="AW114" s="677"/>
      <c r="AX114" s="677"/>
      <c r="AY114" s="677"/>
      <c r="AZ114" s="677"/>
      <c r="BA114" s="677"/>
      <c r="BB114" s="677"/>
      <c r="BC114" s="677"/>
      <c r="BD114" s="677"/>
      <c r="BE114" s="677"/>
      <c r="BF114" s="677"/>
      <c r="BG114" s="677"/>
      <c r="BH114" s="677"/>
      <c r="BI114" s="677"/>
      <c r="BJ114" s="677"/>
      <c r="BK114" s="677"/>
      <c r="BL114" s="677"/>
      <c r="BM114" s="677"/>
      <c r="BN114" s="677"/>
      <c r="BO114" s="677"/>
      <c r="BP114" s="677"/>
      <c r="BQ114" s="677"/>
      <c r="BR114" s="677"/>
      <c r="BS114" s="677"/>
      <c r="BT114" s="677"/>
      <c r="BU114" s="677"/>
      <c r="BV114" s="677"/>
      <c r="BW114" s="677"/>
    </row>
  </sheetData>
  <hyperlinks>
    <hyperlink ref="BW6" location="Index!A1" display="Index" xr:uid="{F141E28E-E382-4373-BC26-105B143F19D9}"/>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03BB-B937-4091-8A30-A73E8C416998}">
  <sheetPr>
    <tabColor rgb="FFFF0000"/>
  </sheetPr>
  <dimension ref="A1:IN88"/>
  <sheetViews>
    <sheetView showGridLines="0" zoomScaleNormal="100" workbookViewId="0">
      <pane xSplit="1" topLeftCell="AN1" activePane="topRight" state="frozen"/>
      <selection activeCell="C6" sqref="C6"/>
      <selection pane="topRight" activeCell="AR10" sqref="AR10"/>
    </sheetView>
  </sheetViews>
  <sheetFormatPr defaultColWidth="9.33203125" defaultRowHeight="15" customHeight="1"/>
  <cols>
    <col min="1" max="1" width="81.33203125" style="428" customWidth="1"/>
    <col min="2" max="4" width="9.33203125" style="428"/>
    <col min="5" max="5" width="9.33203125" style="428" customWidth="1"/>
    <col min="6" max="44" width="9.33203125" style="428"/>
    <col min="45" max="16384" width="9.33203125" style="671"/>
  </cols>
  <sheetData>
    <row r="1" spans="1:248" s="25" customFormat="1" ht="15" customHeight="1">
      <c r="A1" s="18"/>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53"/>
      <c r="AT1" s="653"/>
      <c r="AU1" s="653"/>
      <c r="AV1" s="653"/>
      <c r="AW1" s="653"/>
      <c r="AX1" s="653"/>
      <c r="AY1" s="653"/>
      <c r="AZ1" s="653"/>
      <c r="BA1" s="653"/>
      <c r="BB1" s="653"/>
      <c r="BC1" s="653"/>
      <c r="BD1" s="653"/>
      <c r="BE1" s="653"/>
      <c r="BF1" s="653"/>
      <c r="BG1" s="653"/>
      <c r="BH1" s="653"/>
      <c r="BI1" s="653"/>
      <c r="BJ1" s="653"/>
      <c r="BK1" s="653"/>
      <c r="BL1" s="653"/>
      <c r="BM1" s="653"/>
      <c r="BN1" s="653"/>
      <c r="BO1" s="653"/>
      <c r="BP1" s="653"/>
      <c r="BQ1" s="653"/>
      <c r="BR1" s="653"/>
      <c r="BS1" s="653"/>
      <c r="BT1" s="653"/>
      <c r="BU1" s="653"/>
      <c r="BV1" s="653"/>
      <c r="BW1" s="21"/>
      <c r="BX1" s="653"/>
      <c r="BY1" s="21"/>
      <c r="BZ1" s="653"/>
      <c r="CA1" s="21"/>
      <c r="CB1" s="653"/>
      <c r="CC1" s="21"/>
      <c r="CD1" s="653"/>
      <c r="CE1" s="21"/>
      <c r="CF1" s="653"/>
      <c r="CG1" s="21"/>
      <c r="CH1" s="653"/>
      <c r="CI1" s="21"/>
      <c r="CJ1" s="653"/>
      <c r="CK1" s="21"/>
      <c r="CL1" s="653"/>
      <c r="CM1" s="21"/>
      <c r="CN1" s="653"/>
      <c r="CO1" s="21"/>
      <c r="CP1" s="653"/>
      <c r="CQ1" s="21"/>
      <c r="CR1" s="653"/>
      <c r="CS1" s="21"/>
      <c r="CT1" s="653"/>
      <c r="CU1" s="21"/>
      <c r="CV1" s="653"/>
      <c r="CW1" s="21"/>
      <c r="CX1" s="653"/>
      <c r="CY1" s="21"/>
      <c r="CZ1" s="653"/>
      <c r="DA1" s="21"/>
      <c r="DB1" s="653"/>
      <c r="DC1" s="21"/>
      <c r="DD1" s="22"/>
      <c r="DE1" s="22"/>
      <c r="DF1" s="653"/>
      <c r="DG1" s="21"/>
      <c r="DH1" s="610"/>
      <c r="DI1" s="610"/>
      <c r="DJ1" s="610"/>
      <c r="DK1" s="610"/>
      <c r="DL1" s="610"/>
      <c r="DM1" s="21"/>
      <c r="DN1" s="610"/>
      <c r="DO1" s="21"/>
      <c r="DP1" s="610"/>
      <c r="DQ1" s="610"/>
      <c r="DR1" s="610"/>
      <c r="DS1" s="24"/>
      <c r="DT1" s="24"/>
      <c r="DU1" s="653"/>
      <c r="DV1" s="21"/>
      <c r="DW1" s="653"/>
      <c r="DX1" s="21"/>
      <c r="DY1" s="653"/>
      <c r="DZ1" s="21"/>
      <c r="EA1" s="653"/>
      <c r="EB1" s="21"/>
      <c r="EC1" s="653"/>
      <c r="ED1" s="21"/>
      <c r="EE1" s="653"/>
      <c r="EF1" s="21"/>
      <c r="EG1" s="653"/>
      <c r="EH1" s="21"/>
      <c r="EI1" s="653"/>
      <c r="EJ1" s="21"/>
      <c r="EK1" s="653"/>
      <c r="EL1" s="21"/>
      <c r="EM1" s="653"/>
      <c r="EN1" s="21"/>
      <c r="EO1" s="653"/>
      <c r="EP1" s="21"/>
      <c r="EQ1" s="653"/>
      <c r="ER1" s="21"/>
      <c r="ES1" s="653"/>
      <c r="ET1" s="21"/>
      <c r="EU1" s="653"/>
      <c r="EV1" s="21"/>
      <c r="EW1" s="653"/>
      <c r="EX1" s="21"/>
      <c r="EY1" s="653"/>
      <c r="EZ1" s="21"/>
      <c r="FA1" s="653"/>
      <c r="FB1" s="21"/>
      <c r="FC1" s="653"/>
      <c r="FD1" s="21"/>
      <c r="FE1" s="653"/>
      <c r="FF1" s="21"/>
      <c r="FG1" s="653"/>
      <c r="FH1" s="21"/>
      <c r="FI1" s="22"/>
      <c r="FJ1" s="22"/>
      <c r="FK1" s="653"/>
      <c r="FL1" s="21"/>
      <c r="FM1" s="610"/>
      <c r="FN1" s="610"/>
      <c r="FO1" s="610"/>
      <c r="FP1" s="610"/>
      <c r="FQ1" s="610"/>
      <c r="FR1" s="21"/>
      <c r="FS1" s="610"/>
      <c r="FT1" s="21"/>
      <c r="FU1" s="610"/>
      <c r="FV1" s="610"/>
      <c r="FW1" s="610"/>
      <c r="FX1" s="24"/>
      <c r="FY1" s="24"/>
      <c r="FZ1" s="653"/>
      <c r="GA1" s="21"/>
      <c r="GB1" s="653"/>
      <c r="GC1" s="21"/>
      <c r="GD1" s="653"/>
      <c r="GE1" s="21"/>
      <c r="GF1" s="653"/>
      <c r="GG1" s="21"/>
      <c r="GH1" s="653"/>
      <c r="GI1" s="21"/>
      <c r="GJ1" s="653"/>
      <c r="GK1" s="21"/>
      <c r="GL1" s="653"/>
      <c r="GM1" s="21"/>
      <c r="GN1" s="653"/>
      <c r="GO1" s="21"/>
      <c r="GP1" s="653"/>
      <c r="GQ1" s="21"/>
      <c r="GR1" s="653"/>
      <c r="GS1" s="21"/>
      <c r="GT1" s="653"/>
      <c r="GU1" s="21"/>
      <c r="GV1" s="653"/>
      <c r="GW1" s="21"/>
      <c r="GX1" s="653"/>
      <c r="GY1" s="21"/>
      <c r="GZ1" s="653"/>
      <c r="HA1" s="21"/>
      <c r="HB1" s="653"/>
      <c r="HC1" s="21"/>
      <c r="HD1" s="653"/>
      <c r="HE1" s="21"/>
      <c r="HF1" s="653"/>
      <c r="HG1" s="21"/>
      <c r="HH1" s="653"/>
      <c r="HI1" s="21"/>
      <c r="HJ1" s="653"/>
      <c r="HK1" s="21"/>
      <c r="HL1" s="653"/>
      <c r="HM1" s="21"/>
      <c r="HN1" s="22"/>
      <c r="HO1" s="22"/>
      <c r="HP1" s="653"/>
      <c r="HQ1" s="21"/>
      <c r="HR1" s="610"/>
      <c r="HS1" s="610"/>
      <c r="HT1" s="610"/>
      <c r="HU1" s="610"/>
      <c r="HV1" s="610"/>
      <c r="HW1" s="21"/>
      <c r="HX1" s="610"/>
      <c r="HY1" s="21"/>
      <c r="HZ1" s="610"/>
      <c r="IA1" s="610"/>
      <c r="IB1" s="610"/>
      <c r="IC1" s="24"/>
      <c r="ID1" s="24"/>
      <c r="IE1" s="653"/>
      <c r="IF1" s="21"/>
      <c r="IG1" s="653"/>
      <c r="IH1" s="21"/>
      <c r="II1" s="653"/>
      <c r="IJ1" s="21"/>
      <c r="IK1" s="653"/>
      <c r="IL1" s="21"/>
      <c r="IM1" s="653"/>
      <c r="IN1" s="21"/>
    </row>
    <row r="2" spans="1:248" s="25" customFormat="1" ht="15" customHeight="1">
      <c r="A2" s="18"/>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607"/>
      <c r="AO2" s="607"/>
      <c r="AP2" s="607"/>
      <c r="AQ2" s="607"/>
      <c r="AR2" s="607"/>
      <c r="AS2" s="653"/>
      <c r="AT2" s="653"/>
      <c r="AU2" s="653"/>
      <c r="AV2" s="653"/>
      <c r="AW2" s="653"/>
      <c r="AX2" s="653"/>
      <c r="AY2" s="653"/>
      <c r="AZ2" s="653"/>
      <c r="BA2" s="653"/>
      <c r="BB2" s="653"/>
      <c r="BC2" s="653"/>
      <c r="BD2" s="653"/>
      <c r="BE2" s="653"/>
      <c r="BF2" s="653"/>
      <c r="BG2" s="653"/>
      <c r="BH2" s="653"/>
      <c r="BI2" s="653"/>
      <c r="BJ2" s="653"/>
      <c r="BK2" s="653"/>
      <c r="BL2" s="653"/>
      <c r="BM2" s="653"/>
      <c r="BN2" s="653"/>
      <c r="BO2" s="653"/>
      <c r="BP2" s="653"/>
      <c r="BQ2" s="653"/>
      <c r="BR2" s="653"/>
      <c r="BS2" s="653"/>
      <c r="BT2" s="653"/>
      <c r="BU2" s="653"/>
      <c r="BV2" s="653"/>
      <c r="BW2" s="21"/>
      <c r="BX2" s="653"/>
      <c r="BY2" s="21"/>
      <c r="BZ2" s="653"/>
      <c r="CA2" s="21"/>
      <c r="CB2" s="653"/>
      <c r="CC2" s="21"/>
      <c r="CD2" s="653"/>
      <c r="CE2" s="21"/>
      <c r="CF2" s="653"/>
      <c r="CG2" s="21"/>
      <c r="CH2" s="653"/>
      <c r="CI2" s="21"/>
      <c r="CJ2" s="653"/>
      <c r="CK2" s="21"/>
      <c r="CL2" s="653"/>
      <c r="CM2" s="21"/>
      <c r="CN2" s="653"/>
      <c r="CO2" s="21"/>
      <c r="CP2" s="653"/>
      <c r="CQ2" s="21"/>
      <c r="CR2" s="653"/>
      <c r="CS2" s="21"/>
      <c r="CT2" s="653"/>
      <c r="CU2" s="21"/>
      <c r="CV2" s="653"/>
      <c r="CW2" s="21"/>
      <c r="CX2" s="653"/>
      <c r="CY2" s="21"/>
      <c r="CZ2" s="653"/>
      <c r="DA2" s="21"/>
      <c r="DB2" s="653"/>
      <c r="DC2" s="21"/>
      <c r="DD2" s="22"/>
      <c r="DE2" s="22"/>
      <c r="DF2" s="653"/>
      <c r="DG2" s="21"/>
      <c r="DH2" s="610"/>
      <c r="DI2" s="610"/>
      <c r="DJ2" s="610"/>
      <c r="DK2" s="610"/>
      <c r="DL2" s="610"/>
      <c r="DM2" s="21"/>
      <c r="DN2" s="610"/>
      <c r="DO2" s="21"/>
      <c r="DP2" s="610"/>
      <c r="DQ2" s="610"/>
      <c r="DR2" s="610"/>
      <c r="DS2" s="24"/>
      <c r="DT2" s="24"/>
      <c r="DU2" s="653"/>
      <c r="DV2" s="21"/>
      <c r="DW2" s="653"/>
      <c r="DX2" s="21"/>
      <c r="DY2" s="653"/>
      <c r="DZ2" s="21"/>
      <c r="EA2" s="653"/>
      <c r="EB2" s="21"/>
      <c r="EC2" s="653"/>
      <c r="ED2" s="21"/>
      <c r="EE2" s="653"/>
      <c r="EF2" s="21"/>
      <c r="EG2" s="653"/>
      <c r="EH2" s="21"/>
      <c r="EI2" s="653"/>
      <c r="EJ2" s="21"/>
      <c r="EK2" s="653"/>
      <c r="EL2" s="21"/>
      <c r="EM2" s="653"/>
      <c r="EN2" s="21"/>
      <c r="EO2" s="653"/>
      <c r="EP2" s="21"/>
      <c r="EQ2" s="653"/>
      <c r="ER2" s="21"/>
      <c r="ES2" s="653"/>
      <c r="ET2" s="21"/>
      <c r="EU2" s="653"/>
      <c r="EV2" s="21"/>
      <c r="EW2" s="653"/>
      <c r="EX2" s="21"/>
      <c r="EY2" s="653"/>
      <c r="EZ2" s="21"/>
      <c r="FA2" s="653"/>
      <c r="FB2" s="21"/>
      <c r="FC2" s="653"/>
      <c r="FD2" s="21"/>
      <c r="FE2" s="653"/>
      <c r="FF2" s="21"/>
      <c r="FG2" s="653"/>
      <c r="FH2" s="21"/>
      <c r="FI2" s="22"/>
      <c r="FJ2" s="22"/>
      <c r="FK2" s="653"/>
      <c r="FL2" s="21"/>
      <c r="FM2" s="610"/>
      <c r="FN2" s="610"/>
      <c r="FO2" s="610"/>
      <c r="FP2" s="610"/>
      <c r="FQ2" s="610"/>
      <c r="FR2" s="21"/>
      <c r="FS2" s="610"/>
      <c r="FT2" s="21"/>
      <c r="FU2" s="610"/>
      <c r="FV2" s="610"/>
      <c r="FW2" s="610"/>
      <c r="FX2" s="24"/>
      <c r="FY2" s="24"/>
      <c r="FZ2" s="653"/>
      <c r="GA2" s="21"/>
      <c r="GB2" s="653"/>
      <c r="GC2" s="21"/>
      <c r="GD2" s="653"/>
      <c r="GE2" s="21"/>
      <c r="GF2" s="653"/>
      <c r="GG2" s="21"/>
      <c r="GH2" s="653"/>
      <c r="GI2" s="21"/>
      <c r="GJ2" s="653"/>
      <c r="GK2" s="21"/>
      <c r="GL2" s="653"/>
      <c r="GM2" s="21"/>
      <c r="GN2" s="653"/>
      <c r="GO2" s="21"/>
      <c r="GP2" s="653"/>
      <c r="GQ2" s="21"/>
      <c r="GR2" s="653"/>
      <c r="GS2" s="21"/>
      <c r="GT2" s="653"/>
      <c r="GU2" s="21"/>
      <c r="GV2" s="653"/>
      <c r="GW2" s="21"/>
      <c r="GX2" s="653"/>
      <c r="GY2" s="21"/>
      <c r="GZ2" s="653"/>
      <c r="HA2" s="21"/>
      <c r="HB2" s="653"/>
      <c r="HC2" s="21"/>
      <c r="HD2" s="653"/>
      <c r="HE2" s="21"/>
      <c r="HF2" s="653"/>
      <c r="HG2" s="21"/>
      <c r="HH2" s="653"/>
      <c r="HI2" s="21"/>
      <c r="HJ2" s="653"/>
      <c r="HK2" s="21"/>
      <c r="HL2" s="653"/>
      <c r="HM2" s="21"/>
      <c r="HN2" s="22"/>
      <c r="HO2" s="22"/>
      <c r="HP2" s="653"/>
      <c r="HQ2" s="21"/>
      <c r="HR2" s="610"/>
      <c r="HS2" s="610"/>
      <c r="HT2" s="610"/>
      <c r="HU2" s="610"/>
      <c r="HV2" s="610"/>
      <c r="HW2" s="21"/>
      <c r="HX2" s="610"/>
      <c r="HY2" s="21"/>
      <c r="HZ2" s="610"/>
      <c r="IA2" s="610"/>
      <c r="IB2" s="610"/>
      <c r="IC2" s="24"/>
      <c r="ID2" s="24"/>
      <c r="IE2" s="653"/>
      <c r="IF2" s="21"/>
      <c r="IG2" s="653"/>
      <c r="IH2" s="21"/>
      <c r="II2" s="653"/>
      <c r="IJ2" s="21"/>
      <c r="IK2" s="653"/>
      <c r="IL2" s="21"/>
      <c r="IM2" s="653"/>
      <c r="IN2" s="21"/>
    </row>
    <row r="3" spans="1:248" s="25" customFormat="1" ht="15" customHeight="1">
      <c r="A3" s="18"/>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53"/>
      <c r="AT3" s="653"/>
      <c r="AU3" s="653"/>
      <c r="AV3" s="653"/>
      <c r="AW3" s="653"/>
      <c r="AX3" s="653"/>
      <c r="AY3" s="653"/>
      <c r="AZ3" s="653"/>
      <c r="BA3" s="653"/>
      <c r="BB3" s="653"/>
      <c r="BC3" s="653"/>
      <c r="BD3" s="653"/>
      <c r="BE3" s="653"/>
      <c r="BF3" s="653"/>
      <c r="BG3" s="653"/>
      <c r="BH3" s="653"/>
      <c r="BI3" s="653"/>
      <c r="BJ3" s="653"/>
      <c r="BK3" s="653"/>
      <c r="BL3" s="653"/>
      <c r="BM3" s="653"/>
      <c r="BN3" s="653"/>
      <c r="BO3" s="653"/>
      <c r="BP3" s="653"/>
      <c r="BQ3" s="653"/>
      <c r="BR3" s="653"/>
      <c r="BS3" s="653"/>
      <c r="BT3" s="653"/>
      <c r="BU3" s="653"/>
      <c r="BV3" s="653"/>
      <c r="BW3" s="21"/>
      <c r="BX3" s="653"/>
      <c r="BY3" s="21"/>
      <c r="BZ3" s="653"/>
      <c r="CA3" s="21"/>
      <c r="CB3" s="653"/>
      <c r="CC3" s="21"/>
      <c r="CD3" s="653"/>
      <c r="CE3" s="21"/>
      <c r="CF3" s="653"/>
      <c r="CG3" s="21"/>
      <c r="CH3" s="653"/>
      <c r="CI3" s="21"/>
      <c r="CJ3" s="653"/>
      <c r="CK3" s="21"/>
      <c r="CL3" s="653"/>
      <c r="CM3" s="21"/>
      <c r="CN3" s="653"/>
      <c r="CO3" s="21"/>
      <c r="CP3" s="653"/>
      <c r="CQ3" s="21"/>
      <c r="CR3" s="653"/>
      <c r="CS3" s="21"/>
      <c r="CT3" s="653"/>
      <c r="CU3" s="21"/>
      <c r="CV3" s="653"/>
      <c r="CW3" s="21"/>
      <c r="CX3" s="653"/>
      <c r="CY3" s="21"/>
      <c r="CZ3" s="653"/>
      <c r="DA3" s="21"/>
      <c r="DB3" s="653"/>
      <c r="DC3" s="21"/>
      <c r="DD3" s="22"/>
      <c r="DE3" s="22"/>
      <c r="DF3" s="653"/>
      <c r="DG3" s="21"/>
      <c r="DH3" s="610"/>
      <c r="DI3" s="610"/>
      <c r="DJ3" s="610"/>
      <c r="DK3" s="610"/>
      <c r="DL3" s="610"/>
      <c r="DM3" s="21"/>
      <c r="DN3" s="610"/>
      <c r="DO3" s="21"/>
      <c r="DP3" s="610"/>
      <c r="DQ3" s="610"/>
      <c r="DR3" s="610"/>
      <c r="DS3" s="24"/>
      <c r="DT3" s="24"/>
      <c r="DU3" s="653"/>
      <c r="DV3" s="21"/>
      <c r="DW3" s="653"/>
      <c r="DX3" s="21"/>
      <c r="DY3" s="653"/>
      <c r="DZ3" s="21"/>
      <c r="EA3" s="653"/>
      <c r="EB3" s="21"/>
      <c r="EC3" s="653"/>
      <c r="ED3" s="21"/>
      <c r="EE3" s="653"/>
      <c r="EF3" s="21"/>
      <c r="EG3" s="653"/>
      <c r="EH3" s="21"/>
      <c r="EI3" s="653"/>
      <c r="EJ3" s="21"/>
      <c r="EK3" s="653"/>
      <c r="EL3" s="21"/>
      <c r="EM3" s="653"/>
      <c r="EN3" s="21"/>
      <c r="EO3" s="653"/>
      <c r="EP3" s="21"/>
      <c r="EQ3" s="653"/>
      <c r="ER3" s="21"/>
      <c r="ES3" s="653"/>
      <c r="ET3" s="21"/>
      <c r="EU3" s="653"/>
      <c r="EV3" s="21"/>
      <c r="EW3" s="653"/>
      <c r="EX3" s="21"/>
      <c r="EY3" s="653"/>
      <c r="EZ3" s="21"/>
      <c r="FA3" s="653"/>
      <c r="FB3" s="21"/>
      <c r="FC3" s="653"/>
      <c r="FD3" s="21"/>
      <c r="FE3" s="653"/>
      <c r="FF3" s="21"/>
      <c r="FG3" s="653"/>
      <c r="FH3" s="21"/>
      <c r="FI3" s="22"/>
      <c r="FJ3" s="22"/>
      <c r="FK3" s="653"/>
      <c r="FL3" s="21"/>
      <c r="FM3" s="610"/>
      <c r="FN3" s="610"/>
      <c r="FO3" s="610"/>
      <c r="FP3" s="610"/>
      <c r="FQ3" s="610"/>
      <c r="FR3" s="21"/>
      <c r="FS3" s="610"/>
      <c r="FT3" s="21"/>
      <c r="FU3" s="610"/>
      <c r="FV3" s="610"/>
      <c r="FW3" s="610"/>
      <c r="FX3" s="24"/>
      <c r="FY3" s="24"/>
      <c r="FZ3" s="653"/>
      <c r="GA3" s="21"/>
      <c r="GB3" s="653"/>
      <c r="GC3" s="21"/>
      <c r="GD3" s="653"/>
      <c r="GE3" s="21"/>
      <c r="GF3" s="653"/>
      <c r="GG3" s="21"/>
      <c r="GH3" s="653"/>
      <c r="GI3" s="21"/>
      <c r="GJ3" s="653"/>
      <c r="GK3" s="21"/>
      <c r="GL3" s="653"/>
      <c r="GM3" s="21"/>
      <c r="GN3" s="653"/>
      <c r="GO3" s="21"/>
      <c r="GP3" s="653"/>
      <c r="GQ3" s="21"/>
      <c r="GR3" s="653"/>
      <c r="GS3" s="21"/>
      <c r="GT3" s="653"/>
      <c r="GU3" s="21"/>
      <c r="GV3" s="653"/>
      <c r="GW3" s="21"/>
      <c r="GX3" s="653"/>
      <c r="GY3" s="21"/>
      <c r="GZ3" s="653"/>
      <c r="HA3" s="21"/>
      <c r="HB3" s="653"/>
      <c r="HC3" s="21"/>
      <c r="HD3" s="653"/>
      <c r="HE3" s="21"/>
      <c r="HF3" s="653"/>
      <c r="HG3" s="21"/>
      <c r="HH3" s="653"/>
      <c r="HI3" s="21"/>
      <c r="HJ3" s="653"/>
      <c r="HK3" s="21"/>
      <c r="HL3" s="653"/>
      <c r="HM3" s="21"/>
      <c r="HN3" s="22"/>
      <c r="HO3" s="22"/>
      <c r="HP3" s="653"/>
      <c r="HQ3" s="21"/>
      <c r="HR3" s="610"/>
      <c r="HS3" s="610"/>
      <c r="HT3" s="610"/>
      <c r="HU3" s="610"/>
      <c r="HV3" s="610"/>
      <c r="HW3" s="21"/>
      <c r="HX3" s="610"/>
      <c r="HY3" s="21"/>
      <c r="HZ3" s="610"/>
      <c r="IA3" s="610"/>
      <c r="IB3" s="610"/>
      <c r="IC3" s="24"/>
      <c r="ID3" s="24"/>
      <c r="IE3" s="653"/>
      <c r="IF3" s="21"/>
      <c r="IG3" s="653"/>
      <c r="IH3" s="21"/>
      <c r="II3" s="653"/>
      <c r="IJ3" s="21"/>
      <c r="IK3" s="653"/>
      <c r="IL3" s="21"/>
      <c r="IM3" s="653"/>
      <c r="IN3" s="21"/>
    </row>
    <row r="4" spans="1:248" s="25" customFormat="1" ht="15" customHeight="1">
      <c r="A4" s="26"/>
      <c r="B4" s="607"/>
      <c r="C4" s="607"/>
      <c r="D4" s="607"/>
      <c r="E4" s="607"/>
      <c r="F4" s="607"/>
      <c r="G4" s="607"/>
      <c r="H4" s="607"/>
      <c r="I4" s="607"/>
      <c r="J4" s="607"/>
      <c r="K4" s="607"/>
      <c r="L4" s="607"/>
      <c r="M4" s="607"/>
      <c r="N4" s="607"/>
      <c r="O4" s="607"/>
      <c r="P4" s="607"/>
      <c r="Q4" s="607"/>
      <c r="R4" s="607"/>
      <c r="S4" s="607"/>
      <c r="T4" s="607"/>
      <c r="U4" s="55"/>
      <c r="V4" s="55"/>
      <c r="W4" s="55"/>
      <c r="X4" s="55"/>
      <c r="Y4" s="55"/>
      <c r="Z4" s="55"/>
      <c r="AA4" s="55"/>
      <c r="AB4" s="55"/>
      <c r="AC4" s="55"/>
      <c r="AD4" s="55"/>
      <c r="AE4" s="55"/>
      <c r="AF4" s="55"/>
      <c r="AG4" s="55"/>
      <c r="AH4" s="55"/>
      <c r="AI4" s="55"/>
      <c r="AJ4" s="55"/>
      <c r="AK4" s="55"/>
      <c r="AL4" s="55"/>
      <c r="AM4" s="55"/>
      <c r="AN4" s="55"/>
      <c r="AO4" s="55"/>
      <c r="AP4" s="55"/>
      <c r="AQ4" s="607"/>
      <c r="AR4" s="607"/>
      <c r="AS4" s="684"/>
      <c r="AT4" s="684"/>
      <c r="AU4" s="684"/>
      <c r="AV4" s="684"/>
      <c r="AW4" s="684"/>
      <c r="AX4" s="684"/>
      <c r="AY4" s="684"/>
      <c r="AZ4" s="684"/>
      <c r="BA4" s="684"/>
      <c r="BB4" s="684"/>
      <c r="BC4" s="684"/>
      <c r="BD4" s="684"/>
      <c r="BE4" s="684"/>
      <c r="BF4" s="684"/>
      <c r="BG4" s="684"/>
      <c r="BH4" s="684"/>
      <c r="BI4" s="684"/>
      <c r="BJ4" s="684"/>
      <c r="BK4" s="684"/>
      <c r="BO4" s="323"/>
      <c r="BP4" s="323"/>
      <c r="BQ4" s="323"/>
      <c r="BR4" s="323"/>
      <c r="BS4" s="323"/>
      <c r="BT4" s="323"/>
      <c r="BU4" s="323"/>
      <c r="BV4" s="323"/>
    </row>
    <row r="5" spans="1:248" s="79" customFormat="1" ht="18" thickBot="1">
      <c r="A5" s="655" t="s">
        <v>827</v>
      </c>
      <c r="B5" s="91"/>
      <c r="C5" s="91"/>
      <c r="D5" s="91"/>
      <c r="E5" s="91"/>
      <c r="F5" s="91"/>
      <c r="G5" s="91"/>
      <c r="H5" s="91"/>
      <c r="I5" s="91"/>
      <c r="J5" s="91"/>
      <c r="K5" s="91"/>
      <c r="L5" s="91"/>
      <c r="M5" s="91"/>
      <c r="N5" s="91"/>
      <c r="O5" s="91"/>
      <c r="P5" s="91"/>
      <c r="Q5" s="91"/>
      <c r="R5" s="91"/>
      <c r="S5" s="91"/>
      <c r="T5" s="91"/>
      <c r="U5" s="280"/>
      <c r="V5" s="280"/>
      <c r="W5" s="280"/>
      <c r="X5" s="280"/>
      <c r="Y5" s="280"/>
      <c r="Z5" s="280"/>
      <c r="AA5" s="280"/>
      <c r="AB5" s="280"/>
      <c r="AC5" s="280"/>
      <c r="AD5" s="280"/>
      <c r="AE5" s="280"/>
      <c r="AF5" s="280"/>
      <c r="AG5" s="280"/>
      <c r="AH5" s="280"/>
      <c r="AI5" s="280"/>
      <c r="AJ5" s="280"/>
      <c r="AK5" s="280"/>
      <c r="AL5" s="280"/>
      <c r="AM5" s="280"/>
      <c r="AN5" s="280"/>
      <c r="AO5" s="280"/>
      <c r="AP5" s="280"/>
      <c r="AQ5" s="91"/>
      <c r="AR5" s="91"/>
      <c r="AS5" s="92"/>
      <c r="AT5" s="92"/>
      <c r="AU5" s="92"/>
      <c r="AV5" s="92"/>
      <c r="AW5" s="92"/>
      <c r="AX5" s="92"/>
      <c r="AY5" s="92"/>
      <c r="AZ5" s="92"/>
      <c r="BA5" s="92"/>
      <c r="BB5" s="92"/>
      <c r="BC5" s="92"/>
      <c r="BD5" s="92"/>
      <c r="BE5" s="93"/>
      <c r="BF5" s="93"/>
      <c r="BG5" s="93"/>
      <c r="BH5" s="93"/>
      <c r="BI5" s="93"/>
      <c r="BK5" s="94"/>
      <c r="BO5" s="94"/>
      <c r="BQ5" s="95"/>
      <c r="BT5" s="96"/>
      <c r="BU5" s="92"/>
      <c r="BV5" s="92"/>
      <c r="BW5" s="92"/>
      <c r="BX5" s="97"/>
      <c r="BY5" s="92"/>
      <c r="BZ5" s="92"/>
      <c r="CA5" s="92"/>
      <c r="CB5" s="92"/>
    </row>
    <row r="6" spans="1:248" s="125" customFormat="1" ht="15" customHeight="1" thickTop="1">
      <c r="A6" s="124"/>
      <c r="B6" s="31"/>
      <c r="C6" s="31"/>
      <c r="D6" s="31"/>
      <c r="E6" s="31"/>
      <c r="F6" s="31"/>
      <c r="G6" s="137"/>
      <c r="H6" s="31"/>
      <c r="I6" s="31"/>
      <c r="J6" s="31"/>
      <c r="K6" s="137"/>
      <c r="L6" s="31"/>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31"/>
      <c r="AR6" s="31" t="s">
        <v>59</v>
      </c>
    </row>
    <row r="7" spans="1:248" s="125" customFormat="1" ht="15" customHeight="1">
      <c r="A7" s="34"/>
      <c r="B7" s="285" t="s">
        <v>828</v>
      </c>
      <c r="C7" s="285" t="s">
        <v>269</v>
      </c>
      <c r="D7" s="285" t="s">
        <v>270</v>
      </c>
      <c r="E7" s="285" t="s">
        <v>271</v>
      </c>
      <c r="F7" s="285" t="s">
        <v>272</v>
      </c>
      <c r="G7" s="285" t="s">
        <v>550</v>
      </c>
      <c r="H7" s="285" t="s">
        <v>273</v>
      </c>
      <c r="I7" s="285" t="s">
        <v>274</v>
      </c>
      <c r="J7" s="285" t="s">
        <v>275</v>
      </c>
      <c r="K7" s="285" t="s">
        <v>276</v>
      </c>
      <c r="L7" s="285" t="s">
        <v>479</v>
      </c>
      <c r="M7" s="285" t="s">
        <v>277</v>
      </c>
      <c r="N7" s="285" t="s">
        <v>278</v>
      </c>
      <c r="O7" s="285" t="s">
        <v>279</v>
      </c>
      <c r="P7" s="285" t="s">
        <v>280</v>
      </c>
      <c r="Q7" s="285" t="s">
        <v>551</v>
      </c>
      <c r="R7" s="285" t="s">
        <v>281</v>
      </c>
      <c r="S7" s="285" t="s">
        <v>282</v>
      </c>
      <c r="T7" s="285" t="s">
        <v>283</v>
      </c>
      <c r="U7" s="285" t="s">
        <v>284</v>
      </c>
      <c r="V7" s="285" t="s">
        <v>552</v>
      </c>
      <c r="W7" s="285" t="s">
        <v>285</v>
      </c>
      <c r="X7" s="285" t="s">
        <v>286</v>
      </c>
      <c r="Y7" s="285" t="s">
        <v>287</v>
      </c>
      <c r="Z7" s="285" t="s">
        <v>288</v>
      </c>
      <c r="AA7" s="285" t="s">
        <v>553</v>
      </c>
      <c r="AB7" s="285" t="s">
        <v>289</v>
      </c>
      <c r="AC7" s="285" t="s">
        <v>290</v>
      </c>
      <c r="AD7" s="285" t="s">
        <v>291</v>
      </c>
      <c r="AE7" s="285" t="s">
        <v>292</v>
      </c>
      <c r="AF7" s="285" t="s">
        <v>554</v>
      </c>
      <c r="AG7" s="285" t="s">
        <v>293</v>
      </c>
      <c r="AH7" s="285" t="s">
        <v>294</v>
      </c>
      <c r="AI7" s="285" t="s">
        <v>295</v>
      </c>
      <c r="AJ7" s="285" t="s">
        <v>296</v>
      </c>
      <c r="AK7" s="285" t="s">
        <v>555</v>
      </c>
      <c r="AL7" s="285" t="s">
        <v>297</v>
      </c>
      <c r="AM7" s="285" t="s">
        <v>298</v>
      </c>
      <c r="AN7" s="285" t="s">
        <v>299</v>
      </c>
      <c r="AO7" s="285" t="s">
        <v>300</v>
      </c>
      <c r="AP7" s="285" t="s">
        <v>556</v>
      </c>
      <c r="AQ7" s="285" t="s">
        <v>301</v>
      </c>
      <c r="AR7" s="285" t="s">
        <v>302</v>
      </c>
    </row>
    <row r="8" spans="1:248" s="1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row>
    <row r="9" spans="1:248" s="481" customFormat="1" ht="5.0999999999999996" customHeight="1">
      <c r="A9" s="685"/>
      <c r="B9" s="675"/>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5"/>
      <c r="AL9" s="675"/>
      <c r="AM9" s="675"/>
      <c r="AN9" s="675"/>
      <c r="AO9" s="675"/>
      <c r="AP9" s="675"/>
      <c r="AQ9" s="675"/>
      <c r="AR9" s="675"/>
      <c r="AS9" s="686"/>
      <c r="AT9" s="686"/>
      <c r="AU9" s="686"/>
      <c r="AV9" s="686"/>
      <c r="AW9" s="686"/>
      <c r="AX9" s="686"/>
      <c r="AY9" s="686"/>
      <c r="AZ9" s="686"/>
      <c r="BA9" s="686"/>
      <c r="BB9" s="686"/>
      <c r="BC9" s="686"/>
      <c r="BD9" s="686"/>
      <c r="BE9" s="686"/>
      <c r="BF9" s="686"/>
      <c r="BG9" s="686"/>
      <c r="BH9" s="686"/>
      <c r="BI9" s="686"/>
      <c r="BJ9" s="686"/>
      <c r="BK9" s="686"/>
      <c r="BL9" s="686"/>
      <c r="BM9" s="686"/>
      <c r="BN9" s="686"/>
    </row>
    <row r="10" spans="1:248" s="105" customFormat="1" ht="15" customHeight="1">
      <c r="A10" s="102" t="s">
        <v>829</v>
      </c>
      <c r="B10" s="618">
        <v>39025</v>
      </c>
      <c r="C10" s="618">
        <v>10157</v>
      </c>
      <c r="D10" s="618">
        <v>10580</v>
      </c>
      <c r="E10" s="618">
        <v>10373</v>
      </c>
      <c r="F10" s="618">
        <v>10177</v>
      </c>
      <c r="G10" s="618">
        <v>41287</v>
      </c>
      <c r="H10" s="618">
        <v>9860</v>
      </c>
      <c r="I10" s="618">
        <v>11075</v>
      </c>
      <c r="J10" s="618">
        <v>10718</v>
      </c>
      <c r="K10" s="618">
        <v>10899</v>
      </c>
      <c r="L10" s="618">
        <v>42552</v>
      </c>
      <c r="M10" s="618">
        <v>10952</v>
      </c>
      <c r="N10" s="618">
        <v>11219</v>
      </c>
      <c r="O10" s="618">
        <v>11459</v>
      </c>
      <c r="P10" s="618">
        <v>12020.49</v>
      </c>
      <c r="Q10" s="618">
        <v>45650.49</v>
      </c>
      <c r="R10" s="618">
        <v>11400</v>
      </c>
      <c r="S10" s="618">
        <v>10327</v>
      </c>
      <c r="T10" s="618">
        <v>11416</v>
      </c>
      <c r="U10" s="618">
        <v>10544</v>
      </c>
      <c r="V10" s="618">
        <v>43687</v>
      </c>
      <c r="W10" s="618">
        <v>11594</v>
      </c>
      <c r="X10" s="618">
        <v>11642</v>
      </c>
      <c r="Y10" s="618">
        <v>12265</v>
      </c>
      <c r="Z10" s="618">
        <v>12116</v>
      </c>
      <c r="AA10" s="618">
        <v>47616</v>
      </c>
      <c r="AB10" s="618">
        <v>12661</v>
      </c>
      <c r="AC10" s="618">
        <v>14200</v>
      </c>
      <c r="AD10" s="618">
        <v>14410</v>
      </c>
      <c r="AE10" s="618">
        <v>14683</v>
      </c>
      <c r="AF10" s="618">
        <v>55954</v>
      </c>
      <c r="AG10" s="618">
        <v>15046</v>
      </c>
      <c r="AH10" s="618">
        <v>16082</v>
      </c>
      <c r="AI10" s="618">
        <v>16689</v>
      </c>
      <c r="AJ10" s="618">
        <v>16281</v>
      </c>
      <c r="AK10" s="618">
        <v>64098</v>
      </c>
      <c r="AL10" s="618">
        <v>16207</v>
      </c>
      <c r="AM10" s="618">
        <v>16776</v>
      </c>
      <c r="AN10" s="618">
        <v>18054</v>
      </c>
      <c r="AO10" s="618">
        <v>16972</v>
      </c>
      <c r="AP10" s="618">
        <v>68009</v>
      </c>
      <c r="AQ10" s="687">
        <v>17154</v>
      </c>
      <c r="AR10" s="688">
        <v>18099</v>
      </c>
      <c r="AS10" s="689"/>
      <c r="AT10" s="689"/>
    </row>
    <row r="11" spans="1:248" s="105" customFormat="1" ht="15" customHeight="1">
      <c r="A11" s="102" t="s">
        <v>830</v>
      </c>
      <c r="B11" s="618">
        <v>-24379</v>
      </c>
      <c r="C11" s="618">
        <v>-6313</v>
      </c>
      <c r="D11" s="618">
        <v>-6538</v>
      </c>
      <c r="E11" s="618">
        <v>-6559</v>
      </c>
      <c r="F11" s="618">
        <v>-6178</v>
      </c>
      <c r="G11" s="618">
        <v>-25588</v>
      </c>
      <c r="H11" s="618">
        <v>-6253</v>
      </c>
      <c r="I11" s="618">
        <v>-6628</v>
      </c>
      <c r="J11" s="618">
        <v>-6564</v>
      </c>
      <c r="K11" s="618">
        <v>-6574</v>
      </c>
      <c r="L11" s="618">
        <v>-26019</v>
      </c>
      <c r="M11" s="618">
        <v>-6378</v>
      </c>
      <c r="N11" s="618">
        <v>-6880</v>
      </c>
      <c r="O11" s="618">
        <v>-7165</v>
      </c>
      <c r="P11" s="618">
        <v>-7308</v>
      </c>
      <c r="Q11" s="618">
        <v>-27731</v>
      </c>
      <c r="R11" s="618">
        <v>-7139</v>
      </c>
      <c r="S11" s="618">
        <v>-5517</v>
      </c>
      <c r="T11" s="618">
        <v>-7237</v>
      </c>
      <c r="U11" s="618">
        <v>-7824</v>
      </c>
      <c r="V11" s="618">
        <v>-27717</v>
      </c>
      <c r="W11" s="618">
        <v>-7908</v>
      </c>
      <c r="X11" s="618">
        <v>-8722</v>
      </c>
      <c r="Y11" s="618">
        <v>-8967</v>
      </c>
      <c r="Z11" s="618">
        <v>-8623</v>
      </c>
      <c r="AA11" s="618">
        <v>-34220</v>
      </c>
      <c r="AB11" s="618">
        <v>-8791</v>
      </c>
      <c r="AC11" s="618">
        <v>-10256</v>
      </c>
      <c r="AD11" s="618">
        <v>-10002</v>
      </c>
      <c r="AE11" s="618">
        <v>-10367</v>
      </c>
      <c r="AF11" s="618">
        <v>-39417</v>
      </c>
      <c r="AG11" s="618">
        <v>-11076</v>
      </c>
      <c r="AH11" s="618">
        <v>-11090</v>
      </c>
      <c r="AI11" s="618">
        <v>-11555</v>
      </c>
      <c r="AJ11" s="618">
        <v>-11549</v>
      </c>
      <c r="AK11" s="618">
        <v>-45269</v>
      </c>
      <c r="AL11" s="618">
        <v>-11626</v>
      </c>
      <c r="AM11" s="618">
        <v>-11522</v>
      </c>
      <c r="AN11" s="618">
        <v>-12002</v>
      </c>
      <c r="AO11" s="618">
        <v>-10800</v>
      </c>
      <c r="AP11" s="618">
        <v>-45950</v>
      </c>
      <c r="AQ11" s="687">
        <v>-11072</v>
      </c>
      <c r="AR11" s="688">
        <v>-11781</v>
      </c>
      <c r="AS11" s="689"/>
      <c r="AT11" s="689"/>
    </row>
    <row r="12" spans="1:248" s="41" customFormat="1" ht="15" customHeight="1">
      <c r="A12" s="102" t="s">
        <v>831</v>
      </c>
      <c r="B12" s="618">
        <v>-5372</v>
      </c>
      <c r="C12" s="618">
        <v>-1300</v>
      </c>
      <c r="D12" s="618">
        <v>-1409</v>
      </c>
      <c r="E12" s="618">
        <v>-1429</v>
      </c>
      <c r="F12" s="618">
        <v>-1321</v>
      </c>
      <c r="G12" s="618">
        <v>-5459</v>
      </c>
      <c r="H12" s="618">
        <v>-1265</v>
      </c>
      <c r="I12" s="618">
        <v>-1472</v>
      </c>
      <c r="J12" s="618">
        <v>-1357</v>
      </c>
      <c r="K12" s="618">
        <v>-1376</v>
      </c>
      <c r="L12" s="618">
        <v>-5470</v>
      </c>
      <c r="M12" s="618">
        <v>-1305</v>
      </c>
      <c r="N12" s="618">
        <v>-1442</v>
      </c>
      <c r="O12" s="618">
        <v>-1451</v>
      </c>
      <c r="P12" s="618">
        <v>-1479.4</v>
      </c>
      <c r="Q12" s="618">
        <v>-5677.4</v>
      </c>
      <c r="R12" s="618">
        <v>-1302</v>
      </c>
      <c r="S12" s="618">
        <v>-1081</v>
      </c>
      <c r="T12" s="618">
        <v>-1262</v>
      </c>
      <c r="U12" s="618">
        <v>-1064</v>
      </c>
      <c r="V12" s="618">
        <v>-4709</v>
      </c>
      <c r="W12" s="618">
        <v>-1194</v>
      </c>
      <c r="X12" s="618">
        <v>-1225</v>
      </c>
      <c r="Y12" s="618">
        <v>-1335</v>
      </c>
      <c r="Z12" s="618">
        <v>-1112</v>
      </c>
      <c r="AA12" s="618">
        <v>-4866</v>
      </c>
      <c r="AB12" s="618">
        <v>-1382</v>
      </c>
      <c r="AC12" s="618">
        <v>-1359</v>
      </c>
      <c r="AD12" s="618">
        <v>-1482</v>
      </c>
      <c r="AE12" s="618">
        <v>-1277</v>
      </c>
      <c r="AF12" s="618">
        <v>-5500</v>
      </c>
      <c r="AG12" s="618">
        <v>-1361</v>
      </c>
      <c r="AH12" s="618">
        <v>-1253</v>
      </c>
      <c r="AI12" s="618">
        <v>-1442</v>
      </c>
      <c r="AJ12" s="618">
        <v>-1378</v>
      </c>
      <c r="AK12" s="618">
        <v>-5434</v>
      </c>
      <c r="AL12" s="618">
        <v>-1387</v>
      </c>
      <c r="AM12" s="618">
        <v>-1476</v>
      </c>
      <c r="AN12" s="618">
        <v>-1725</v>
      </c>
      <c r="AO12" s="618">
        <v>-1592</v>
      </c>
      <c r="AP12" s="618">
        <v>-6180</v>
      </c>
      <c r="AQ12" s="687">
        <v>-1520</v>
      </c>
      <c r="AR12" s="688">
        <v>-1647</v>
      </c>
      <c r="AS12" s="689"/>
      <c r="AT12" s="689"/>
      <c r="AU12" s="676"/>
      <c r="AV12" s="676"/>
      <c r="AW12" s="676"/>
      <c r="AX12" s="676"/>
      <c r="AY12" s="676"/>
      <c r="AZ12" s="676"/>
      <c r="BA12" s="676"/>
      <c r="BB12" s="676"/>
      <c r="BC12" s="676"/>
      <c r="BD12" s="676"/>
      <c r="BE12" s="676"/>
      <c r="BF12" s="676"/>
      <c r="BG12" s="676"/>
      <c r="BH12" s="676"/>
      <c r="BI12" s="676"/>
      <c r="BJ12" s="676"/>
      <c r="BK12" s="676"/>
      <c r="BL12" s="676"/>
      <c r="BM12" s="676"/>
      <c r="BN12" s="676"/>
      <c r="BO12" s="676"/>
      <c r="BP12" s="676"/>
      <c r="BQ12" s="676"/>
      <c r="BR12" s="676"/>
    </row>
    <row r="13" spans="1:248" s="245" customFormat="1" ht="15" customHeight="1">
      <c r="A13" s="102" t="s">
        <v>832</v>
      </c>
      <c r="B13" s="618">
        <v>-3630</v>
      </c>
      <c r="C13" s="618">
        <v>-917</v>
      </c>
      <c r="D13" s="618">
        <v>-852</v>
      </c>
      <c r="E13" s="618">
        <v>-874</v>
      </c>
      <c r="F13" s="618">
        <v>-805</v>
      </c>
      <c r="G13" s="618">
        <v>-3448</v>
      </c>
      <c r="H13" s="618">
        <v>-827</v>
      </c>
      <c r="I13" s="618">
        <v>-770</v>
      </c>
      <c r="J13" s="618">
        <v>-798</v>
      </c>
      <c r="K13" s="618">
        <v>-830</v>
      </c>
      <c r="L13" s="618">
        <v>-3225</v>
      </c>
      <c r="M13" s="618">
        <v>-778</v>
      </c>
      <c r="N13" s="618">
        <v>-832</v>
      </c>
      <c r="O13" s="618">
        <v>-809</v>
      </c>
      <c r="P13" s="618">
        <v>-887</v>
      </c>
      <c r="Q13" s="618">
        <v>-3306</v>
      </c>
      <c r="R13" s="618">
        <v>-775</v>
      </c>
      <c r="S13" s="618">
        <v>-782</v>
      </c>
      <c r="T13" s="618">
        <v>-795</v>
      </c>
      <c r="U13" s="618">
        <v>-818</v>
      </c>
      <c r="V13" s="618">
        <v>-3170</v>
      </c>
      <c r="W13" s="618">
        <v>-772</v>
      </c>
      <c r="X13" s="618">
        <v>-808</v>
      </c>
      <c r="Y13" s="618">
        <v>-840</v>
      </c>
      <c r="Z13" s="618">
        <v>-919</v>
      </c>
      <c r="AA13" s="618">
        <v>-3339</v>
      </c>
      <c r="AB13" s="618">
        <v>-841</v>
      </c>
      <c r="AC13" s="618">
        <v>-837</v>
      </c>
      <c r="AD13" s="618">
        <v>-917</v>
      </c>
      <c r="AE13" s="618">
        <v>-980</v>
      </c>
      <c r="AF13" s="618">
        <v>-3575</v>
      </c>
      <c r="AG13" s="618">
        <v>-963</v>
      </c>
      <c r="AH13" s="618">
        <v>-973</v>
      </c>
      <c r="AI13" s="618">
        <v>-811</v>
      </c>
      <c r="AJ13" s="618">
        <v>-814</v>
      </c>
      <c r="AK13" s="618">
        <v>-3561</v>
      </c>
      <c r="AL13" s="618">
        <v>-1007</v>
      </c>
      <c r="AM13" s="618">
        <v>-1022</v>
      </c>
      <c r="AN13" s="618">
        <v>-1061</v>
      </c>
      <c r="AO13" s="618">
        <v>-1241</v>
      </c>
      <c r="AP13" s="618">
        <v>-4331</v>
      </c>
      <c r="AQ13" s="687">
        <v>-1218</v>
      </c>
      <c r="AR13" s="688">
        <v>-1059</v>
      </c>
      <c r="AS13" s="689"/>
      <c r="AT13" s="689"/>
    </row>
    <row r="14" spans="1:248" s="669" customFormat="1" ht="15" customHeight="1">
      <c r="A14" s="102" t="s">
        <v>833</v>
      </c>
      <c r="B14" s="618">
        <v>6085</v>
      </c>
      <c r="C14" s="618">
        <v>1499</v>
      </c>
      <c r="D14" s="618">
        <v>1011</v>
      </c>
      <c r="E14" s="618">
        <v>1501</v>
      </c>
      <c r="F14" s="618">
        <v>1474</v>
      </c>
      <c r="G14" s="618">
        <v>5485</v>
      </c>
      <c r="H14" s="618">
        <v>1612</v>
      </c>
      <c r="I14" s="618">
        <v>1016</v>
      </c>
      <c r="J14" s="618">
        <v>1232</v>
      </c>
      <c r="K14" s="618">
        <v>1423</v>
      </c>
      <c r="L14" s="618">
        <v>5283</v>
      </c>
      <c r="M14" s="618">
        <v>1335</v>
      </c>
      <c r="N14" s="618">
        <v>1529</v>
      </c>
      <c r="O14" s="618">
        <v>1439</v>
      </c>
      <c r="P14" s="618">
        <v>1553.49</v>
      </c>
      <c r="Q14" s="618">
        <v>5856.49</v>
      </c>
      <c r="R14" s="618">
        <v>747</v>
      </c>
      <c r="S14" s="618">
        <v>831</v>
      </c>
      <c r="T14" s="618">
        <v>1009</v>
      </c>
      <c r="U14" s="618">
        <v>1443</v>
      </c>
      <c r="V14" s="618">
        <v>4030</v>
      </c>
      <c r="W14" s="618">
        <v>1417</v>
      </c>
      <c r="X14" s="618">
        <v>687</v>
      </c>
      <c r="Y14" s="618">
        <v>2090</v>
      </c>
      <c r="Z14" s="618">
        <v>2065</v>
      </c>
      <c r="AA14" s="618">
        <v>6260</v>
      </c>
      <c r="AB14" s="618">
        <v>1639</v>
      </c>
      <c r="AC14" s="618">
        <v>1959</v>
      </c>
      <c r="AD14" s="618">
        <v>1460</v>
      </c>
      <c r="AE14" s="618">
        <v>2241</v>
      </c>
      <c r="AF14" s="618">
        <v>7299</v>
      </c>
      <c r="AG14" s="618">
        <v>2023</v>
      </c>
      <c r="AH14" s="618">
        <v>2074</v>
      </c>
      <c r="AI14" s="618">
        <v>1744</v>
      </c>
      <c r="AJ14" s="618">
        <v>2204</v>
      </c>
      <c r="AK14" s="618">
        <v>8045</v>
      </c>
      <c r="AL14" s="618">
        <v>1810</v>
      </c>
      <c r="AM14" s="618">
        <v>1888</v>
      </c>
      <c r="AN14" s="618">
        <v>1783</v>
      </c>
      <c r="AO14" s="618">
        <v>2192</v>
      </c>
      <c r="AP14" s="618">
        <v>7673</v>
      </c>
      <c r="AQ14" s="687">
        <v>1959</v>
      </c>
      <c r="AR14" s="688">
        <v>2038</v>
      </c>
      <c r="AS14" s="689"/>
      <c r="AT14" s="689"/>
    </row>
    <row r="15" spans="1:248" s="111" customFormat="1" ht="15" customHeight="1">
      <c r="A15" s="108" t="s">
        <v>29</v>
      </c>
      <c r="B15" s="690">
        <v>11729</v>
      </c>
      <c r="C15" s="690">
        <v>3126</v>
      </c>
      <c r="D15" s="690">
        <v>2792</v>
      </c>
      <c r="E15" s="690">
        <v>3012</v>
      </c>
      <c r="F15" s="690">
        <v>3347</v>
      </c>
      <c r="G15" s="690">
        <v>12277</v>
      </c>
      <c r="H15" s="690">
        <v>3127</v>
      </c>
      <c r="I15" s="690">
        <v>3221</v>
      </c>
      <c r="J15" s="690">
        <v>3231</v>
      </c>
      <c r="K15" s="690">
        <v>3542</v>
      </c>
      <c r="L15" s="690">
        <v>13121</v>
      </c>
      <c r="M15" s="690">
        <v>3826</v>
      </c>
      <c r="N15" s="690">
        <v>3594</v>
      </c>
      <c r="O15" s="690">
        <v>3473</v>
      </c>
      <c r="P15" s="690">
        <v>3899.58</v>
      </c>
      <c r="Q15" s="690">
        <v>14792.58</v>
      </c>
      <c r="R15" s="690">
        <f>+SUM(R10:R14)</f>
        <v>2931</v>
      </c>
      <c r="S15" s="690">
        <f>+SUM(S10:S14)</f>
        <v>3778</v>
      </c>
      <c r="T15" s="690">
        <f>+SUM(T10:T14)</f>
        <v>3131</v>
      </c>
      <c r="U15" s="690">
        <v>2281</v>
      </c>
      <c r="V15" s="690">
        <v>12121</v>
      </c>
      <c r="W15" s="690">
        <v>3137</v>
      </c>
      <c r="X15" s="690">
        <f>+SUM(X10:X14)</f>
        <v>1574</v>
      </c>
      <c r="Y15" s="690">
        <v>3213</v>
      </c>
      <c r="Z15" s="690">
        <v>3527</v>
      </c>
      <c r="AA15" s="690">
        <v>11452</v>
      </c>
      <c r="AB15" s="690">
        <v>3286</v>
      </c>
      <c r="AC15" s="690">
        <v>3707</v>
      </c>
      <c r="AD15" s="690">
        <v>3469</v>
      </c>
      <c r="AE15" s="690">
        <v>4300</v>
      </c>
      <c r="AF15" s="690">
        <v>14762</v>
      </c>
      <c r="AG15" s="690">
        <v>3669</v>
      </c>
      <c r="AH15" s="690">
        <v>4841</v>
      </c>
      <c r="AI15" s="690">
        <v>4624</v>
      </c>
      <c r="AJ15" s="690">
        <v>4745</v>
      </c>
      <c r="AK15" s="690">
        <v>17879</v>
      </c>
      <c r="AL15" s="690">
        <v>3997</v>
      </c>
      <c r="AM15" s="690">
        <v>4644</v>
      </c>
      <c r="AN15" s="690">
        <v>5048</v>
      </c>
      <c r="AO15" s="690">
        <v>5531</v>
      </c>
      <c r="AP15" s="690">
        <v>19220</v>
      </c>
      <c r="AQ15" s="691">
        <v>5303</v>
      </c>
      <c r="AR15" s="692">
        <v>5650</v>
      </c>
      <c r="AS15" s="606"/>
      <c r="AT15" s="606"/>
    </row>
    <row r="16" spans="1:248" s="669" customFormat="1" ht="15" customHeight="1">
      <c r="A16" s="102" t="s">
        <v>834</v>
      </c>
      <c r="B16" s="618">
        <v>1710</v>
      </c>
      <c r="C16" s="618">
        <v>402</v>
      </c>
      <c r="D16" s="618">
        <v>462</v>
      </c>
      <c r="E16" s="618">
        <v>496</v>
      </c>
      <c r="F16" s="618">
        <v>548</v>
      </c>
      <c r="G16" s="618">
        <v>1908</v>
      </c>
      <c r="H16" s="618">
        <v>538</v>
      </c>
      <c r="I16" s="618">
        <v>548</v>
      </c>
      <c r="J16" s="618">
        <v>556</v>
      </c>
      <c r="K16" s="618">
        <v>528</v>
      </c>
      <c r="L16" s="618">
        <v>2170</v>
      </c>
      <c r="M16" s="618">
        <v>536</v>
      </c>
      <c r="N16" s="618">
        <v>491</v>
      </c>
      <c r="O16" s="618">
        <v>508</v>
      </c>
      <c r="P16" s="618">
        <v>493</v>
      </c>
      <c r="Q16" s="618">
        <v>2028</v>
      </c>
      <c r="R16" s="618">
        <v>475</v>
      </c>
      <c r="S16" s="618">
        <v>450</v>
      </c>
      <c r="T16" s="618">
        <v>490</v>
      </c>
      <c r="U16" s="618">
        <v>461</v>
      </c>
      <c r="V16" s="618">
        <v>1876</v>
      </c>
      <c r="W16" s="618">
        <v>442</v>
      </c>
      <c r="X16" s="618">
        <v>441</v>
      </c>
      <c r="Y16" s="618">
        <v>454</v>
      </c>
      <c r="Z16" s="618">
        <v>430</v>
      </c>
      <c r="AA16" s="618">
        <v>1767</v>
      </c>
      <c r="AB16" s="618">
        <v>421</v>
      </c>
      <c r="AC16" s="618">
        <v>418</v>
      </c>
      <c r="AD16" s="618">
        <v>438</v>
      </c>
      <c r="AE16" s="618">
        <v>423</v>
      </c>
      <c r="AF16" s="618">
        <v>1701</v>
      </c>
      <c r="AG16" s="618">
        <v>436</v>
      </c>
      <c r="AH16" s="618">
        <v>427</v>
      </c>
      <c r="AI16" s="618">
        <v>459</v>
      </c>
      <c r="AJ16" s="618">
        <v>442</v>
      </c>
      <c r="AK16" s="618">
        <v>1765</v>
      </c>
      <c r="AL16" s="618">
        <v>455</v>
      </c>
      <c r="AM16" s="618">
        <v>478</v>
      </c>
      <c r="AN16" s="618">
        <v>504</v>
      </c>
      <c r="AO16" s="618">
        <v>486</v>
      </c>
      <c r="AP16" s="618">
        <v>1923</v>
      </c>
      <c r="AQ16" s="687">
        <v>479</v>
      </c>
      <c r="AR16" s="688">
        <v>489</v>
      </c>
      <c r="AS16" s="689"/>
      <c r="AT16" s="689"/>
    </row>
    <row r="17" spans="1:46" s="669" customFormat="1" ht="15" customHeight="1">
      <c r="A17" s="102" t="s">
        <v>41</v>
      </c>
      <c r="B17" s="618">
        <v>-1210</v>
      </c>
      <c r="C17" s="618">
        <v>-222</v>
      </c>
      <c r="D17" s="618">
        <v>-318</v>
      </c>
      <c r="E17" s="618">
        <v>-514</v>
      </c>
      <c r="F17" s="618">
        <v>-387</v>
      </c>
      <c r="G17" s="618">
        <v>-1441</v>
      </c>
      <c r="H17" s="618">
        <v>-345</v>
      </c>
      <c r="I17" s="618">
        <v>-353</v>
      </c>
      <c r="J17" s="618">
        <v>-403</v>
      </c>
      <c r="K17" s="618">
        <v>-438</v>
      </c>
      <c r="L17" s="618">
        <v>-1539</v>
      </c>
      <c r="M17" s="618">
        <v>-414</v>
      </c>
      <c r="N17" s="618">
        <v>-442</v>
      </c>
      <c r="O17" s="618">
        <v>-462</v>
      </c>
      <c r="P17" s="618">
        <v>-503</v>
      </c>
      <c r="Q17" s="618">
        <v>-1821</v>
      </c>
      <c r="R17" s="618">
        <v>-399</v>
      </c>
      <c r="S17" s="618">
        <v>-372</v>
      </c>
      <c r="T17" s="618">
        <v>-381</v>
      </c>
      <c r="U17" s="618">
        <v>-347</v>
      </c>
      <c r="V17" s="618">
        <v>-1499</v>
      </c>
      <c r="W17" s="618">
        <v>-410</v>
      </c>
      <c r="X17" s="618">
        <v>-398</v>
      </c>
      <c r="Y17" s="618">
        <v>-395</v>
      </c>
      <c r="Z17" s="618">
        <v>-447</v>
      </c>
      <c r="AA17" s="618">
        <v>-1649</v>
      </c>
      <c r="AB17" s="618">
        <v>-438</v>
      </c>
      <c r="AC17" s="618">
        <v>-454</v>
      </c>
      <c r="AD17" s="618">
        <v>-466</v>
      </c>
      <c r="AE17" s="618">
        <v>-493</v>
      </c>
      <c r="AF17" s="618">
        <v>-1851</v>
      </c>
      <c r="AG17" s="618">
        <v>-487</v>
      </c>
      <c r="AH17" s="618">
        <v>-519</v>
      </c>
      <c r="AI17" s="618">
        <v>-534</v>
      </c>
      <c r="AJ17" s="618">
        <v>-556</v>
      </c>
      <c r="AK17" s="618">
        <v>-2095</v>
      </c>
      <c r="AL17" s="618">
        <v>-538</v>
      </c>
      <c r="AM17" s="618">
        <v>-553</v>
      </c>
      <c r="AN17" s="618">
        <v>-574</v>
      </c>
      <c r="AO17" s="618">
        <v>-605</v>
      </c>
      <c r="AP17" s="618">
        <v>-2270</v>
      </c>
      <c r="AQ17" s="687">
        <v>-609</v>
      </c>
      <c r="AR17" s="688">
        <v>-671</v>
      </c>
      <c r="AS17" s="689"/>
      <c r="AT17" s="689"/>
    </row>
    <row r="18" spans="1:46" s="669" customFormat="1" ht="15" customHeight="1">
      <c r="A18" s="102" t="s">
        <v>44</v>
      </c>
      <c r="B18" s="618">
        <v>-1763</v>
      </c>
      <c r="C18" s="618">
        <v>-480</v>
      </c>
      <c r="D18" s="618">
        <v>-406</v>
      </c>
      <c r="E18" s="618">
        <v>-297</v>
      </c>
      <c r="F18" s="618">
        <v>-437</v>
      </c>
      <c r="G18" s="618">
        <v>-1620</v>
      </c>
      <c r="H18" s="618">
        <v>-345</v>
      </c>
      <c r="I18" s="618">
        <v>-399</v>
      </c>
      <c r="J18" s="618">
        <v>-411</v>
      </c>
      <c r="K18" s="618">
        <v>-422</v>
      </c>
      <c r="L18" s="618">
        <v>-1577</v>
      </c>
      <c r="M18" s="618">
        <v>-337</v>
      </c>
      <c r="N18" s="618">
        <v>-390</v>
      </c>
      <c r="O18" s="618">
        <v>-382</v>
      </c>
      <c r="P18" s="618">
        <v>-373</v>
      </c>
      <c r="Q18" s="618">
        <v>-1482</v>
      </c>
      <c r="R18" s="618">
        <v>-364</v>
      </c>
      <c r="S18" s="618">
        <v>-355</v>
      </c>
      <c r="T18" s="618">
        <v>-355</v>
      </c>
      <c r="U18" s="618">
        <v>-352</v>
      </c>
      <c r="V18" s="618">
        <v>-1426</v>
      </c>
      <c r="W18" s="618">
        <v>-328</v>
      </c>
      <c r="X18" s="618">
        <v>-354.4</v>
      </c>
      <c r="Y18" s="618">
        <v>-374</v>
      </c>
      <c r="Z18" s="618">
        <v>-367</v>
      </c>
      <c r="AA18" s="618">
        <v>-1423</v>
      </c>
      <c r="AB18" s="618">
        <v>-338</v>
      </c>
      <c r="AC18" s="618">
        <v>-418</v>
      </c>
      <c r="AD18" s="618">
        <v>-410</v>
      </c>
      <c r="AE18" s="618">
        <v>-453</v>
      </c>
      <c r="AF18" s="618">
        <v>-1620</v>
      </c>
      <c r="AG18" s="618">
        <v>-436</v>
      </c>
      <c r="AH18" s="618">
        <v>-502</v>
      </c>
      <c r="AI18" s="618">
        <v>-507</v>
      </c>
      <c r="AJ18" s="618">
        <v>-555</v>
      </c>
      <c r="AK18" s="618">
        <v>-2000</v>
      </c>
      <c r="AL18" s="618">
        <v>-510</v>
      </c>
      <c r="AM18" s="618">
        <v>-555</v>
      </c>
      <c r="AN18" s="618">
        <v>-512</v>
      </c>
      <c r="AO18" s="618">
        <v>-492</v>
      </c>
      <c r="AP18" s="618">
        <v>-2069</v>
      </c>
      <c r="AQ18" s="687">
        <v>-523</v>
      </c>
      <c r="AR18" s="688">
        <v>-518</v>
      </c>
      <c r="AS18" s="689"/>
      <c r="AT18" s="689"/>
    </row>
    <row r="19" spans="1:46" s="669" customFormat="1" ht="23.4">
      <c r="A19" s="693" t="s">
        <v>835</v>
      </c>
      <c r="B19" s="618">
        <v>-856</v>
      </c>
      <c r="C19" s="618">
        <v>-386</v>
      </c>
      <c r="D19" s="618">
        <v>-370</v>
      </c>
      <c r="E19" s="618">
        <v>-151</v>
      </c>
      <c r="F19" s="618">
        <v>-321</v>
      </c>
      <c r="G19" s="618">
        <v>-1228</v>
      </c>
      <c r="H19" s="618">
        <v>-151</v>
      </c>
      <c r="I19" s="618">
        <v>-175</v>
      </c>
      <c r="J19" s="618">
        <v>-407</v>
      </c>
      <c r="K19" s="618">
        <v>-343</v>
      </c>
      <c r="L19" s="618">
        <v>-1076</v>
      </c>
      <c r="M19" s="618">
        <v>-609</v>
      </c>
      <c r="N19" s="618">
        <v>-269</v>
      </c>
      <c r="O19" s="618">
        <v>-139</v>
      </c>
      <c r="P19" s="618">
        <v>-261</v>
      </c>
      <c r="Q19" s="618">
        <v>-1278</v>
      </c>
      <c r="R19" s="618">
        <v>-676</v>
      </c>
      <c r="S19" s="618">
        <v>-1189</v>
      </c>
      <c r="T19" s="618">
        <v>-583</v>
      </c>
      <c r="U19" s="618">
        <v>145</v>
      </c>
      <c r="V19" s="618">
        <v>-2303</v>
      </c>
      <c r="W19" s="618">
        <v>-167</v>
      </c>
      <c r="X19" s="618">
        <v>-184.4</v>
      </c>
      <c r="Y19" s="618">
        <v>-262</v>
      </c>
      <c r="Z19" s="618">
        <v>-512</v>
      </c>
      <c r="AA19" s="618">
        <v>-1125</v>
      </c>
      <c r="AB19" s="618">
        <v>-350</v>
      </c>
      <c r="AC19" s="618">
        <v>-393</v>
      </c>
      <c r="AD19" s="618">
        <v>-605</v>
      </c>
      <c r="AE19" s="618">
        <v>-806</v>
      </c>
      <c r="AF19" s="618">
        <v>-2155</v>
      </c>
      <c r="AG19" s="618">
        <v>-256</v>
      </c>
      <c r="AH19" s="618">
        <v>-460</v>
      </c>
      <c r="AI19" s="618">
        <v>-340</v>
      </c>
      <c r="AJ19" s="618">
        <v>-220</v>
      </c>
      <c r="AK19" s="694">
        <v>-1276</v>
      </c>
      <c r="AL19" s="694">
        <v>-108</v>
      </c>
      <c r="AM19" s="694">
        <v>-300</v>
      </c>
      <c r="AN19" s="694">
        <v>-668</v>
      </c>
      <c r="AO19" s="694">
        <v>-768</v>
      </c>
      <c r="AP19" s="694">
        <v>-1844</v>
      </c>
      <c r="AQ19" s="695">
        <v>-526</v>
      </c>
      <c r="AR19" s="696">
        <v>-931</v>
      </c>
      <c r="AS19" s="689"/>
      <c r="AT19" s="689"/>
    </row>
    <row r="20" spans="1:46" s="697" customFormat="1" ht="15" customHeight="1">
      <c r="A20" s="108" t="s">
        <v>435</v>
      </c>
      <c r="B20" s="690">
        <v>9610</v>
      </c>
      <c r="C20" s="690">
        <v>2440</v>
      </c>
      <c r="D20" s="690">
        <v>2160</v>
      </c>
      <c r="E20" s="690">
        <v>2546</v>
      </c>
      <c r="F20" s="690">
        <v>2750</v>
      </c>
      <c r="G20" s="690">
        <v>9896</v>
      </c>
      <c r="H20" s="690">
        <v>2824</v>
      </c>
      <c r="I20" s="690">
        <v>2842</v>
      </c>
      <c r="J20" s="690">
        <v>2566</v>
      </c>
      <c r="K20" s="690">
        <v>2867</v>
      </c>
      <c r="L20" s="690">
        <v>11099</v>
      </c>
      <c r="M20" s="690">
        <v>3002</v>
      </c>
      <c r="N20" s="690">
        <v>2984</v>
      </c>
      <c r="O20" s="690">
        <v>2998</v>
      </c>
      <c r="P20" s="690">
        <v>3255.58</v>
      </c>
      <c r="Q20" s="690">
        <v>12239.58</v>
      </c>
      <c r="R20" s="690">
        <f>+SUM(R15:R19)</f>
        <v>1967</v>
      </c>
      <c r="S20" s="690">
        <f>+SUM(S15:S19)</f>
        <v>2312</v>
      </c>
      <c r="T20" s="690">
        <f>+SUM(T15:T19)</f>
        <v>2302</v>
      </c>
      <c r="U20" s="690">
        <v>2188</v>
      </c>
      <c r="V20" s="690">
        <v>8769</v>
      </c>
      <c r="W20" s="690">
        <v>2674</v>
      </c>
      <c r="X20" s="690">
        <f>+SUM(X15:X19)</f>
        <v>1078.1999999999998</v>
      </c>
      <c r="Y20" s="690">
        <v>2636</v>
      </c>
      <c r="Z20" s="690">
        <v>2632</v>
      </c>
      <c r="AA20" s="690">
        <v>9021</v>
      </c>
      <c r="AB20" s="690">
        <v>2580</v>
      </c>
      <c r="AC20" s="690">
        <v>2859</v>
      </c>
      <c r="AD20" s="690">
        <v>2426</v>
      </c>
      <c r="AE20" s="690">
        <v>2972</v>
      </c>
      <c r="AF20" s="690">
        <v>10837</v>
      </c>
      <c r="AG20" s="690">
        <v>2926</v>
      </c>
      <c r="AH20" s="690">
        <v>3787</v>
      </c>
      <c r="AI20" s="690">
        <v>3703</v>
      </c>
      <c r="AJ20" s="690">
        <v>3856</v>
      </c>
      <c r="AK20" s="690">
        <v>14273</v>
      </c>
      <c r="AL20" s="690">
        <v>3296</v>
      </c>
      <c r="AM20" s="690">
        <v>3714</v>
      </c>
      <c r="AN20" s="690">
        <v>3799</v>
      </c>
      <c r="AO20" s="690">
        <v>4152</v>
      </c>
      <c r="AP20" s="690">
        <v>14961</v>
      </c>
      <c r="AQ20" s="691">
        <v>4124</v>
      </c>
      <c r="AR20" s="692">
        <v>4019</v>
      </c>
      <c r="AS20" s="606"/>
      <c r="AT20" s="606"/>
    </row>
    <row r="21" spans="1:46" s="669" customFormat="1" ht="15" customHeight="1">
      <c r="A21" s="102" t="s">
        <v>836</v>
      </c>
      <c r="B21" s="618">
        <v>-4059</v>
      </c>
      <c r="C21" s="618">
        <v>-1066</v>
      </c>
      <c r="D21" s="618">
        <v>-890</v>
      </c>
      <c r="E21" s="618">
        <v>-1063</v>
      </c>
      <c r="F21" s="618">
        <v>-1343</v>
      </c>
      <c r="G21" s="618">
        <v>-4362</v>
      </c>
      <c r="H21" s="618">
        <v>-1261</v>
      </c>
      <c r="I21" s="618">
        <v>-1260</v>
      </c>
      <c r="J21" s="618">
        <v>-1104</v>
      </c>
      <c r="K21" s="618">
        <v>-1085</v>
      </c>
      <c r="L21" s="618">
        <v>-4710</v>
      </c>
      <c r="M21" s="618">
        <v>-1188</v>
      </c>
      <c r="N21" s="618">
        <v>-1151</v>
      </c>
      <c r="O21" s="618">
        <v>-1113</v>
      </c>
      <c r="P21" s="618">
        <v>-1337</v>
      </c>
      <c r="Q21" s="618">
        <v>-4789</v>
      </c>
      <c r="R21" s="618">
        <v>-809</v>
      </c>
      <c r="S21" s="618">
        <v>-951</v>
      </c>
      <c r="T21" s="618">
        <v>-977</v>
      </c>
      <c r="U21" s="618">
        <v>-912</v>
      </c>
      <c r="V21" s="618">
        <v>-3649</v>
      </c>
      <c r="W21" s="618">
        <v>-1045</v>
      </c>
      <c r="X21" s="618">
        <v>-423</v>
      </c>
      <c r="Y21" s="618">
        <v>-1094</v>
      </c>
      <c r="Z21" s="618">
        <v>-1116</v>
      </c>
      <c r="AA21" s="618">
        <v>-3677</v>
      </c>
      <c r="AB21" s="618">
        <v>-979</v>
      </c>
      <c r="AC21" s="618">
        <v>-1053</v>
      </c>
      <c r="AD21" s="618">
        <v>-931</v>
      </c>
      <c r="AE21" s="618">
        <v>-1080</v>
      </c>
      <c r="AF21" s="618">
        <v>-4042</v>
      </c>
      <c r="AG21" s="618">
        <v>-1155</v>
      </c>
      <c r="AH21" s="618">
        <v>-1415</v>
      </c>
      <c r="AI21" s="618">
        <v>-1349</v>
      </c>
      <c r="AJ21" s="618">
        <v>-1370</v>
      </c>
      <c r="AK21" s="618">
        <v>-5290</v>
      </c>
      <c r="AL21" s="618">
        <v>-1346</v>
      </c>
      <c r="AM21" s="618">
        <v>-1517</v>
      </c>
      <c r="AN21" s="618">
        <v>-1423</v>
      </c>
      <c r="AO21" s="618">
        <v>-1618</v>
      </c>
      <c r="AP21" s="618">
        <v>-5905</v>
      </c>
      <c r="AQ21" s="687">
        <v>-1681</v>
      </c>
      <c r="AR21" s="688">
        <v>-1725</v>
      </c>
      <c r="AS21" s="689"/>
      <c r="AT21" s="689"/>
    </row>
    <row r="22" spans="1:46" s="425" customFormat="1" ht="3.75" customHeight="1">
      <c r="A22" s="196"/>
      <c r="B22" s="618"/>
      <c r="C22" s="698"/>
      <c r="D22" s="699"/>
      <c r="E22" s="618"/>
      <c r="F22" s="618"/>
      <c r="G22" s="618"/>
      <c r="H22" s="618"/>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618"/>
      <c r="AH22" s="618"/>
      <c r="AI22" s="618"/>
      <c r="AJ22" s="618"/>
      <c r="AK22" s="618">
        <v>0</v>
      </c>
      <c r="AL22" s="618"/>
      <c r="AM22" s="618"/>
      <c r="AN22" s="618"/>
      <c r="AO22" s="618"/>
      <c r="AP22" s="618"/>
      <c r="AQ22" s="618"/>
      <c r="AR22" s="618"/>
      <c r="AS22" s="700"/>
      <c r="AT22" s="700"/>
    </row>
    <row r="23" spans="1:46" s="697" customFormat="1" ht="15" customHeight="1" thickBot="1">
      <c r="A23" s="87" t="s">
        <v>615</v>
      </c>
      <c r="B23" s="623">
        <v>5551</v>
      </c>
      <c r="C23" s="623">
        <v>1374</v>
      </c>
      <c r="D23" s="623">
        <v>1270</v>
      </c>
      <c r="E23" s="623">
        <v>1483</v>
      </c>
      <c r="F23" s="623">
        <v>1407</v>
      </c>
      <c r="G23" s="623">
        <v>5534</v>
      </c>
      <c r="H23" s="623">
        <v>1563</v>
      </c>
      <c r="I23" s="623">
        <v>1582</v>
      </c>
      <c r="J23" s="623">
        <v>1462</v>
      </c>
      <c r="K23" s="623">
        <v>1782</v>
      </c>
      <c r="L23" s="623">
        <v>6389</v>
      </c>
      <c r="M23" s="623">
        <v>1814</v>
      </c>
      <c r="N23" s="623">
        <v>1833</v>
      </c>
      <c r="O23" s="623">
        <v>1885</v>
      </c>
      <c r="P23" s="623">
        <v>1918.58</v>
      </c>
      <c r="Q23" s="623">
        <v>7450.58</v>
      </c>
      <c r="R23" s="623">
        <f>+SUM(R20:R21)</f>
        <v>1158</v>
      </c>
      <c r="S23" s="623">
        <f>+SUM(S20:S21)</f>
        <v>1361</v>
      </c>
      <c r="T23" s="623">
        <f>+T20+T21</f>
        <v>1325</v>
      </c>
      <c r="U23" s="623">
        <v>1276</v>
      </c>
      <c r="V23" s="623">
        <v>5120</v>
      </c>
      <c r="W23" s="623">
        <v>1629</v>
      </c>
      <c r="X23" s="623">
        <f>+SUM(X20:X21)</f>
        <v>655.19999999999982</v>
      </c>
      <c r="Y23" s="623">
        <v>1543</v>
      </c>
      <c r="Z23" s="623">
        <v>1517</v>
      </c>
      <c r="AA23" s="623">
        <v>5344</v>
      </c>
      <c r="AB23" s="623">
        <v>1601</v>
      </c>
      <c r="AC23" s="623">
        <v>1806</v>
      </c>
      <c r="AD23" s="623">
        <v>1495</v>
      </c>
      <c r="AE23" s="623">
        <v>1893</v>
      </c>
      <c r="AF23" s="623">
        <v>6795</v>
      </c>
      <c r="AG23" s="623">
        <v>1770</v>
      </c>
      <c r="AH23" s="623">
        <v>2372</v>
      </c>
      <c r="AI23" s="623">
        <v>2354</v>
      </c>
      <c r="AJ23" s="623">
        <v>2486</v>
      </c>
      <c r="AK23" s="623">
        <v>8983</v>
      </c>
      <c r="AL23" s="623">
        <v>1950</v>
      </c>
      <c r="AM23" s="623">
        <v>2197</v>
      </c>
      <c r="AN23" s="623">
        <v>2376</v>
      </c>
      <c r="AO23" s="623">
        <v>2534</v>
      </c>
      <c r="AP23" s="623">
        <v>9056</v>
      </c>
      <c r="AQ23" s="623">
        <v>2443</v>
      </c>
      <c r="AR23" s="623">
        <v>2294</v>
      </c>
      <c r="AS23" s="606"/>
      <c r="AT23" s="606"/>
    </row>
    <row r="24" spans="1:46" s="669" customFormat="1" ht="12" thickTop="1">
      <c r="A24" s="118" t="s">
        <v>837</v>
      </c>
      <c r="B24" s="424"/>
      <c r="C24" s="424"/>
      <c r="D24" s="424"/>
      <c r="E24" s="424"/>
      <c r="F24" s="424"/>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row>
    <row r="25" spans="1:46" s="669" customFormat="1" ht="11.4">
      <c r="A25" s="118" t="s">
        <v>838</v>
      </c>
      <c r="B25" s="425"/>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c r="AH25" s="425"/>
      <c r="AI25" s="425"/>
      <c r="AJ25" s="425"/>
      <c r="AK25" s="425"/>
      <c r="AL25" s="425"/>
      <c r="AM25" s="425"/>
      <c r="AN25" s="425"/>
      <c r="AO25" s="425"/>
      <c r="AP25" s="425"/>
      <c r="AQ25" s="425"/>
      <c r="AR25" s="425"/>
    </row>
    <row r="26" spans="1:46" s="669" customFormat="1" ht="15" customHeight="1">
      <c r="A26" s="425"/>
      <c r="B26" s="425"/>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5"/>
      <c r="AP26" s="425"/>
      <c r="AQ26" s="425"/>
      <c r="AR26" s="425"/>
    </row>
    <row r="27" spans="1:46" s="669" customFormat="1" ht="15" customHeight="1">
      <c r="A27" s="425"/>
      <c r="B27" s="425"/>
      <c r="C27" s="425"/>
      <c r="D27" s="425"/>
      <c r="E27" s="425"/>
      <c r="F27" s="425"/>
      <c r="G27" s="425"/>
      <c r="H27" s="425"/>
      <c r="I27" s="425"/>
      <c r="J27" s="425"/>
      <c r="K27" s="425"/>
      <c r="L27" s="425"/>
      <c r="M27" s="425"/>
      <c r="N27" s="425"/>
      <c r="O27" s="425"/>
      <c r="P27" s="425"/>
      <c r="Q27" s="425"/>
      <c r="R27" s="425"/>
      <c r="S27" s="425"/>
      <c r="T27" s="425"/>
      <c r="U27" s="425"/>
      <c r="V27" s="425"/>
      <c r="W27" s="425"/>
      <c r="X27" s="425"/>
      <c r="Y27" s="425"/>
      <c r="Z27" s="425"/>
      <c r="AA27" s="425"/>
      <c r="AB27" s="425"/>
      <c r="AC27" s="425"/>
      <c r="AD27" s="425"/>
      <c r="AE27" s="425"/>
      <c r="AF27" s="425"/>
      <c r="AG27" s="425"/>
      <c r="AH27" s="425"/>
      <c r="AI27" s="425"/>
      <c r="AJ27" s="425"/>
      <c r="AK27" s="425"/>
      <c r="AL27" s="425"/>
      <c r="AM27" s="425"/>
      <c r="AN27" s="425"/>
      <c r="AO27" s="425"/>
      <c r="AP27" s="425"/>
      <c r="AQ27" s="425"/>
      <c r="AR27" s="425"/>
    </row>
    <row r="28" spans="1:46" s="669" customFormat="1" ht="15" customHeight="1">
      <c r="A28" s="425"/>
      <c r="B28" s="425"/>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row>
    <row r="29" spans="1:46" s="669" customFormat="1" ht="15" customHeight="1">
      <c r="A29" s="425"/>
      <c r="B29" s="425"/>
      <c r="C29" s="424"/>
      <c r="D29" s="424"/>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row>
    <row r="30" spans="1:46" s="669" customFormat="1" ht="15" customHeight="1">
      <c r="A30" s="425"/>
      <c r="B30" s="425"/>
      <c r="C30" s="424"/>
      <c r="D30" s="424"/>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row>
    <row r="31" spans="1:46" s="669" customFormat="1" ht="15" customHeight="1">
      <c r="A31" s="425"/>
      <c r="B31" s="425"/>
      <c r="C31" s="424"/>
      <c r="D31" s="424"/>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row>
    <row r="32" spans="1:46" s="669" customFormat="1" ht="15" customHeight="1">
      <c r="A32" s="425"/>
      <c r="B32" s="425"/>
      <c r="C32" s="424"/>
      <c r="D32" s="424"/>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row>
    <row r="33" spans="1:44" s="669" customFormat="1" ht="15" customHeight="1">
      <c r="A33" s="425"/>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row>
    <row r="34" spans="1:44" s="669" customFormat="1" ht="15" customHeight="1">
      <c r="A34" s="425"/>
      <c r="B34" s="425"/>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row>
    <row r="35" spans="1:44" s="669" customFormat="1" ht="15" customHeight="1">
      <c r="A35" s="425"/>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row>
    <row r="36" spans="1:44" s="669" customFormat="1" ht="15" customHeight="1">
      <c r="A36" s="425"/>
      <c r="B36" s="425"/>
      <c r="C36" s="425"/>
      <c r="D36" s="425"/>
      <c r="E36" s="425"/>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row>
    <row r="37" spans="1:44" s="669" customFormat="1" ht="15" customHeight="1">
      <c r="A37" s="425"/>
      <c r="B37" s="425"/>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row>
    <row r="38" spans="1:44" s="669" customFormat="1" ht="15" customHeight="1">
      <c r="A38" s="425"/>
      <c r="B38" s="42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row>
    <row r="39" spans="1:44" s="669" customFormat="1" ht="15" customHeight="1">
      <c r="A39" s="425"/>
      <c r="B39" s="425"/>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row>
    <row r="40" spans="1:44" s="669" customFormat="1" ht="15" customHeight="1">
      <c r="A40" s="425"/>
      <c r="B40" s="425"/>
      <c r="C40" s="425"/>
      <c r="D40" s="425"/>
      <c r="E40" s="425"/>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row>
    <row r="41" spans="1:44" s="669" customFormat="1" ht="15" customHeight="1">
      <c r="A41" s="425"/>
      <c r="B41" s="424"/>
      <c r="C41" s="424"/>
      <c r="D41" s="424"/>
      <c r="E41" s="424"/>
      <c r="F41" s="424"/>
      <c r="G41" s="424"/>
      <c r="H41" s="424"/>
      <c r="I41" s="424"/>
      <c r="J41" s="424"/>
      <c r="K41" s="424"/>
      <c r="L41" s="424"/>
      <c r="M41" s="424"/>
      <c r="N41" s="424"/>
      <c r="O41" s="424"/>
      <c r="P41" s="424"/>
      <c r="Q41" s="424"/>
      <c r="R41" s="424"/>
      <c r="S41" s="424"/>
      <c r="T41" s="424"/>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4"/>
      <c r="AR41" s="424"/>
    </row>
    <row r="42" spans="1:44" s="669" customFormat="1" ht="15" customHeight="1">
      <c r="A42" s="425"/>
      <c r="B42" s="424"/>
      <c r="C42" s="424"/>
      <c r="D42" s="424"/>
      <c r="E42" s="424"/>
      <c r="F42" s="424"/>
      <c r="G42" s="424"/>
      <c r="H42" s="424"/>
      <c r="I42" s="424"/>
      <c r="J42" s="424"/>
      <c r="K42" s="424"/>
      <c r="L42" s="424"/>
      <c r="M42" s="424"/>
      <c r="N42" s="424"/>
      <c r="O42" s="424"/>
      <c r="P42" s="424"/>
      <c r="Q42" s="424"/>
      <c r="R42" s="424"/>
      <c r="S42" s="424"/>
      <c r="T42" s="424"/>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4"/>
      <c r="AR42" s="424"/>
    </row>
    <row r="43" spans="1:44" s="669" customFormat="1" ht="15" customHeight="1">
      <c r="A43" s="425"/>
      <c r="B43" s="424"/>
      <c r="C43" s="424"/>
      <c r="D43" s="424"/>
      <c r="E43" s="424"/>
      <c r="F43" s="424"/>
      <c r="G43" s="424"/>
      <c r="H43" s="424"/>
      <c r="I43" s="424"/>
      <c r="J43" s="424"/>
      <c r="K43" s="424"/>
      <c r="L43" s="424"/>
      <c r="M43" s="424"/>
      <c r="N43" s="424"/>
      <c r="O43" s="424"/>
      <c r="P43" s="424"/>
      <c r="Q43" s="424"/>
      <c r="R43" s="424"/>
      <c r="S43" s="424"/>
      <c r="T43" s="424"/>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4"/>
      <c r="AR43" s="424"/>
    </row>
    <row r="44" spans="1:44" s="669" customFormat="1" ht="15" customHeight="1">
      <c r="A44" s="425"/>
      <c r="B44" s="424"/>
      <c r="C44" s="424"/>
      <c r="D44" s="424"/>
      <c r="E44" s="424"/>
      <c r="F44" s="424"/>
      <c r="G44" s="424"/>
      <c r="H44" s="424"/>
      <c r="I44" s="424"/>
      <c r="J44" s="424"/>
      <c r="K44" s="424"/>
      <c r="L44" s="424"/>
      <c r="M44" s="424"/>
      <c r="N44" s="424"/>
      <c r="O44" s="424"/>
      <c r="P44" s="424"/>
      <c r="Q44" s="424"/>
      <c r="R44" s="424"/>
      <c r="S44" s="424"/>
      <c r="T44" s="424"/>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4"/>
      <c r="AR44" s="424"/>
    </row>
    <row r="45" spans="1:44" s="669" customFormat="1" ht="15" customHeight="1">
      <c r="A45" s="425"/>
      <c r="B45" s="424"/>
      <c r="C45" s="424"/>
      <c r="D45" s="424"/>
      <c r="E45" s="424"/>
      <c r="F45" s="424"/>
      <c r="G45" s="424"/>
      <c r="H45" s="424"/>
      <c r="I45" s="424"/>
      <c r="J45" s="424"/>
      <c r="K45" s="424"/>
      <c r="L45" s="424"/>
      <c r="M45" s="424"/>
      <c r="N45" s="424"/>
      <c r="O45" s="424"/>
      <c r="P45" s="424"/>
      <c r="Q45" s="424"/>
      <c r="R45" s="424"/>
      <c r="S45" s="424"/>
      <c r="T45" s="424"/>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4"/>
      <c r="AR45" s="424"/>
    </row>
    <row r="46" spans="1:44" s="669" customFormat="1" ht="15" customHeight="1">
      <c r="A46" s="425"/>
      <c r="B46" s="424"/>
      <c r="C46" s="424"/>
      <c r="D46" s="424"/>
      <c r="E46" s="424"/>
      <c r="F46" s="424"/>
      <c r="G46" s="424"/>
      <c r="H46" s="424"/>
      <c r="I46" s="424"/>
      <c r="J46" s="424"/>
      <c r="K46" s="424"/>
      <c r="L46" s="424"/>
      <c r="M46" s="424"/>
      <c r="N46" s="424"/>
      <c r="O46" s="424"/>
      <c r="P46" s="424"/>
      <c r="Q46" s="424"/>
      <c r="R46" s="424"/>
      <c r="S46" s="424"/>
      <c r="T46" s="424"/>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4"/>
      <c r="AR46" s="424"/>
    </row>
    <row r="47" spans="1:44" s="669" customFormat="1" ht="15" customHeight="1">
      <c r="A47" s="425"/>
      <c r="B47" s="424"/>
      <c r="C47" s="424"/>
      <c r="D47" s="424"/>
      <c r="E47" s="424"/>
      <c r="F47" s="424"/>
      <c r="G47" s="424"/>
      <c r="H47" s="424"/>
      <c r="I47" s="424"/>
      <c r="J47" s="424"/>
      <c r="K47" s="424"/>
      <c r="L47" s="424"/>
      <c r="M47" s="424"/>
      <c r="N47" s="424"/>
      <c r="O47" s="424"/>
      <c r="P47" s="424"/>
      <c r="Q47" s="424"/>
      <c r="R47" s="424"/>
      <c r="S47" s="424"/>
      <c r="T47" s="424"/>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4"/>
      <c r="AR47" s="424"/>
    </row>
    <row r="48" spans="1:44" s="669" customFormat="1" ht="15" customHeight="1">
      <c r="A48" s="425"/>
      <c r="B48" s="424"/>
      <c r="C48" s="424"/>
      <c r="D48" s="424"/>
      <c r="E48" s="424"/>
      <c r="F48" s="424"/>
      <c r="G48" s="424"/>
      <c r="H48" s="424"/>
      <c r="I48" s="424"/>
      <c r="J48" s="424"/>
      <c r="K48" s="424"/>
      <c r="L48" s="424"/>
      <c r="M48" s="424"/>
      <c r="N48" s="424"/>
      <c r="O48" s="424"/>
      <c r="P48" s="424"/>
      <c r="Q48" s="424"/>
      <c r="R48" s="424"/>
      <c r="S48" s="424"/>
      <c r="T48" s="424"/>
      <c r="U48" s="425"/>
      <c r="V48" s="425"/>
      <c r="W48" s="425"/>
      <c r="X48" s="425"/>
      <c r="Y48" s="425"/>
      <c r="Z48" s="425"/>
      <c r="AA48" s="425"/>
      <c r="AB48" s="425"/>
      <c r="AC48" s="425"/>
      <c r="AD48" s="425"/>
      <c r="AE48" s="425"/>
      <c r="AF48" s="425"/>
      <c r="AG48" s="425"/>
      <c r="AH48" s="425"/>
      <c r="AI48" s="425"/>
      <c r="AJ48" s="425"/>
      <c r="AK48" s="425"/>
      <c r="AL48" s="425"/>
      <c r="AM48" s="425"/>
      <c r="AN48" s="425"/>
      <c r="AO48" s="425"/>
      <c r="AP48" s="425"/>
      <c r="AQ48" s="424"/>
      <c r="AR48" s="424"/>
    </row>
    <row r="49" spans="1:44" s="669" customFormat="1" ht="15" customHeight="1">
      <c r="A49" s="425"/>
      <c r="B49" s="424"/>
      <c r="C49" s="424"/>
      <c r="D49" s="424"/>
      <c r="E49" s="424"/>
      <c r="F49" s="424"/>
      <c r="G49" s="424"/>
      <c r="H49" s="424"/>
      <c r="I49" s="424"/>
      <c r="J49" s="424"/>
      <c r="K49" s="424"/>
      <c r="L49" s="424"/>
      <c r="M49" s="424"/>
      <c r="N49" s="424"/>
      <c r="O49" s="424"/>
      <c r="P49" s="424"/>
      <c r="Q49" s="424"/>
      <c r="R49" s="424"/>
      <c r="S49" s="424"/>
      <c r="T49" s="424"/>
      <c r="U49" s="425"/>
      <c r="V49" s="425"/>
      <c r="W49" s="425"/>
      <c r="X49" s="425"/>
      <c r="Y49" s="425"/>
      <c r="Z49" s="425"/>
      <c r="AA49" s="425"/>
      <c r="AB49" s="425"/>
      <c r="AC49" s="425"/>
      <c r="AD49" s="425"/>
      <c r="AE49" s="425"/>
      <c r="AF49" s="425"/>
      <c r="AG49" s="425"/>
      <c r="AH49" s="425"/>
      <c r="AI49" s="425"/>
      <c r="AJ49" s="425"/>
      <c r="AK49" s="425"/>
      <c r="AL49" s="425"/>
      <c r="AM49" s="425"/>
      <c r="AN49" s="425"/>
      <c r="AO49" s="425"/>
      <c r="AP49" s="425"/>
      <c r="AQ49" s="424"/>
      <c r="AR49" s="424"/>
    </row>
    <row r="50" spans="1:44" s="669" customFormat="1" ht="15" customHeight="1">
      <c r="A50" s="425"/>
      <c r="B50" s="424"/>
      <c r="C50" s="424"/>
      <c r="D50" s="424"/>
      <c r="E50" s="424"/>
      <c r="F50" s="424"/>
      <c r="G50" s="424"/>
      <c r="H50" s="424"/>
      <c r="I50" s="424"/>
      <c r="J50" s="424"/>
      <c r="K50" s="424"/>
      <c r="L50" s="424"/>
      <c r="M50" s="424"/>
      <c r="N50" s="424"/>
      <c r="O50" s="424"/>
      <c r="P50" s="424"/>
      <c r="Q50" s="424"/>
      <c r="R50" s="424"/>
      <c r="S50" s="424"/>
      <c r="T50" s="424"/>
      <c r="U50" s="425"/>
      <c r="V50" s="425"/>
      <c r="W50" s="425"/>
      <c r="X50" s="425"/>
      <c r="Y50" s="425"/>
      <c r="Z50" s="425"/>
      <c r="AA50" s="425"/>
      <c r="AB50" s="425"/>
      <c r="AC50" s="425"/>
      <c r="AD50" s="425"/>
      <c r="AE50" s="425"/>
      <c r="AF50" s="425"/>
      <c r="AG50" s="425"/>
      <c r="AH50" s="425"/>
      <c r="AI50" s="425"/>
      <c r="AJ50" s="425"/>
      <c r="AK50" s="425"/>
      <c r="AL50" s="425"/>
      <c r="AM50" s="425"/>
      <c r="AN50" s="425"/>
      <c r="AO50" s="425"/>
      <c r="AP50" s="425"/>
      <c r="AQ50" s="424"/>
      <c r="AR50" s="424"/>
    </row>
    <row r="51" spans="1:44" s="669" customFormat="1" ht="15" customHeight="1">
      <c r="A51" s="425"/>
      <c r="B51" s="424"/>
      <c r="C51" s="424"/>
      <c r="D51" s="424"/>
      <c r="E51" s="424"/>
      <c r="F51" s="424"/>
      <c r="G51" s="424"/>
      <c r="H51" s="424"/>
      <c r="I51" s="424"/>
      <c r="J51" s="424"/>
      <c r="K51" s="424"/>
      <c r="L51" s="424"/>
      <c r="M51" s="424"/>
      <c r="N51" s="424"/>
      <c r="O51" s="424"/>
      <c r="P51" s="424"/>
      <c r="Q51" s="424"/>
      <c r="R51" s="424"/>
      <c r="S51" s="424"/>
      <c r="T51" s="424"/>
      <c r="U51" s="425"/>
      <c r="V51" s="425"/>
      <c r="W51" s="425"/>
      <c r="X51" s="425"/>
      <c r="Y51" s="425"/>
      <c r="Z51" s="425"/>
      <c r="AA51" s="425"/>
      <c r="AB51" s="425"/>
      <c r="AC51" s="425"/>
      <c r="AD51" s="425"/>
      <c r="AE51" s="425"/>
      <c r="AF51" s="425"/>
      <c r="AG51" s="425"/>
      <c r="AH51" s="425"/>
      <c r="AI51" s="425"/>
      <c r="AJ51" s="425"/>
      <c r="AK51" s="425"/>
      <c r="AL51" s="425"/>
      <c r="AM51" s="425"/>
      <c r="AN51" s="425"/>
      <c r="AO51" s="425"/>
      <c r="AP51" s="425"/>
      <c r="AQ51" s="424"/>
      <c r="AR51" s="424"/>
    </row>
    <row r="52" spans="1:44" s="669" customFormat="1" ht="15" customHeight="1">
      <c r="A52" s="425"/>
      <c r="B52" s="424"/>
      <c r="C52" s="424"/>
      <c r="D52" s="424"/>
      <c r="E52" s="424"/>
      <c r="F52" s="424"/>
      <c r="G52" s="424"/>
      <c r="H52" s="424"/>
      <c r="I52" s="424"/>
      <c r="J52" s="424"/>
      <c r="K52" s="424"/>
      <c r="L52" s="424"/>
      <c r="M52" s="424"/>
      <c r="N52" s="424"/>
      <c r="O52" s="424"/>
      <c r="P52" s="424"/>
      <c r="Q52" s="424"/>
      <c r="R52" s="424"/>
      <c r="S52" s="424"/>
      <c r="T52" s="424"/>
      <c r="U52" s="425"/>
      <c r="V52" s="425"/>
      <c r="W52" s="425"/>
      <c r="X52" s="425"/>
      <c r="Y52" s="425"/>
      <c r="Z52" s="425"/>
      <c r="AA52" s="425"/>
      <c r="AB52" s="425"/>
      <c r="AC52" s="425"/>
      <c r="AD52" s="425"/>
      <c r="AE52" s="425"/>
      <c r="AF52" s="425"/>
      <c r="AG52" s="425"/>
      <c r="AH52" s="425"/>
      <c r="AI52" s="425"/>
      <c r="AJ52" s="425"/>
      <c r="AK52" s="425"/>
      <c r="AL52" s="425"/>
      <c r="AM52" s="425"/>
      <c r="AN52" s="425"/>
      <c r="AO52" s="425"/>
      <c r="AP52" s="425"/>
      <c r="AQ52" s="424"/>
      <c r="AR52" s="424"/>
    </row>
    <row r="53" spans="1:44" s="669" customFormat="1" ht="15" customHeight="1">
      <c r="A53" s="425"/>
      <c r="B53" s="424"/>
      <c r="C53" s="424"/>
      <c r="D53" s="424"/>
      <c r="E53" s="424"/>
      <c r="F53" s="424"/>
      <c r="G53" s="424"/>
      <c r="H53" s="424"/>
      <c r="I53" s="424"/>
      <c r="J53" s="424"/>
      <c r="K53" s="424"/>
      <c r="L53" s="424"/>
      <c r="M53" s="424"/>
      <c r="N53" s="424"/>
      <c r="O53" s="424"/>
      <c r="P53" s="424"/>
      <c r="Q53" s="424"/>
      <c r="R53" s="424"/>
      <c r="S53" s="424"/>
      <c r="T53" s="424"/>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4"/>
      <c r="AR53" s="424"/>
    </row>
    <row r="54" spans="1:44" s="669" customFormat="1" ht="15" customHeight="1">
      <c r="A54" s="425"/>
      <c r="B54" s="424"/>
      <c r="C54" s="424"/>
      <c r="D54" s="424"/>
      <c r="E54" s="424"/>
      <c r="F54" s="424"/>
      <c r="G54" s="424"/>
      <c r="H54" s="424"/>
      <c r="I54" s="424"/>
      <c r="J54" s="424"/>
      <c r="K54" s="424"/>
      <c r="L54" s="424"/>
      <c r="M54" s="424"/>
      <c r="N54" s="424"/>
      <c r="O54" s="424"/>
      <c r="P54" s="424"/>
      <c r="Q54" s="424"/>
      <c r="R54" s="424"/>
      <c r="S54" s="424"/>
      <c r="T54" s="424"/>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4"/>
      <c r="AR54" s="424"/>
    </row>
    <row r="55" spans="1:44" s="669" customFormat="1" ht="15" customHeight="1">
      <c r="A55" s="425"/>
      <c r="B55" s="425"/>
      <c r="C55" s="425"/>
      <c r="D55" s="425"/>
      <c r="E55" s="425"/>
      <c r="F55" s="425"/>
      <c r="G55" s="425"/>
      <c r="H55" s="425"/>
      <c r="I55" s="425"/>
      <c r="J55" s="425"/>
      <c r="K55" s="425"/>
      <c r="L55" s="425"/>
      <c r="M55" s="425"/>
      <c r="N55" s="425"/>
      <c r="O55" s="425"/>
      <c r="P55" s="425"/>
      <c r="Q55" s="425"/>
      <c r="R55" s="425"/>
      <c r="S55" s="425"/>
      <c r="T55" s="425"/>
      <c r="U55" s="425"/>
      <c r="V55" s="425"/>
      <c r="W55" s="425"/>
      <c r="X55" s="425"/>
      <c r="Y55" s="425"/>
      <c r="Z55" s="425"/>
      <c r="AA55" s="425"/>
      <c r="AB55" s="425"/>
      <c r="AC55" s="425"/>
      <c r="AD55" s="425"/>
      <c r="AE55" s="425"/>
      <c r="AF55" s="425"/>
      <c r="AG55" s="425"/>
      <c r="AH55" s="425"/>
      <c r="AI55" s="425"/>
      <c r="AJ55" s="425"/>
      <c r="AK55" s="425"/>
      <c r="AL55" s="425"/>
      <c r="AM55" s="425"/>
      <c r="AN55" s="425"/>
      <c r="AO55" s="425"/>
      <c r="AP55" s="425"/>
      <c r="AQ55" s="425"/>
      <c r="AR55" s="425"/>
    </row>
    <row r="56" spans="1:44" s="669" customFormat="1" ht="15" customHeight="1">
      <c r="A56" s="425"/>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c r="AD56" s="425"/>
      <c r="AE56" s="425"/>
      <c r="AF56" s="425"/>
      <c r="AG56" s="425"/>
      <c r="AH56" s="425"/>
      <c r="AI56" s="425"/>
      <c r="AJ56" s="425"/>
      <c r="AK56" s="425"/>
      <c r="AL56" s="425"/>
      <c r="AM56" s="425"/>
      <c r="AN56" s="425"/>
      <c r="AO56" s="425"/>
      <c r="AP56" s="425"/>
      <c r="AQ56" s="425"/>
      <c r="AR56" s="425"/>
    </row>
    <row r="57" spans="1:44" s="669" customFormat="1" ht="15" customHeight="1">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c r="AI57" s="425"/>
      <c r="AJ57" s="425"/>
      <c r="AK57" s="425"/>
      <c r="AL57" s="425"/>
      <c r="AM57" s="425"/>
      <c r="AN57" s="425"/>
      <c r="AO57" s="425"/>
      <c r="AP57" s="425"/>
      <c r="AQ57" s="425"/>
      <c r="AR57" s="425"/>
    </row>
    <row r="58" spans="1:44" s="669" customFormat="1" ht="15" customHeight="1">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425"/>
      <c r="AP58" s="425"/>
      <c r="AQ58" s="425"/>
      <c r="AR58" s="425"/>
    </row>
    <row r="59" spans="1:44" s="669" customFormat="1" ht="15" customHeight="1">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row>
    <row r="60" spans="1:44" s="669" customFormat="1" ht="15" customHeight="1">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c r="AL60" s="425"/>
      <c r="AM60" s="425"/>
      <c r="AN60" s="425"/>
      <c r="AO60" s="425"/>
      <c r="AP60" s="425"/>
      <c r="AQ60" s="425"/>
      <c r="AR60" s="425"/>
    </row>
    <row r="61" spans="1:44" s="669" customFormat="1" ht="15" customHeight="1">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row>
    <row r="62" spans="1:44" s="669" customFormat="1" ht="15" customHeight="1">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425"/>
      <c r="AM62" s="425"/>
      <c r="AN62" s="425"/>
      <c r="AO62" s="425"/>
      <c r="AP62" s="425"/>
      <c r="AQ62" s="425"/>
      <c r="AR62" s="425"/>
    </row>
    <row r="63" spans="1:44" s="669" customFormat="1" ht="15" customHeight="1">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425"/>
      <c r="AN63" s="425"/>
      <c r="AO63" s="425"/>
      <c r="AP63" s="425"/>
      <c r="AQ63" s="425"/>
      <c r="AR63" s="425"/>
    </row>
    <row r="64" spans="1:44" s="669" customFormat="1" ht="15" customHeight="1">
      <c r="A64" s="425"/>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row>
    <row r="65" spans="1:44" s="669" customFormat="1" ht="15" customHeight="1">
      <c r="A65" s="42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row>
    <row r="66" spans="1:44" s="669" customFormat="1" ht="15" customHeight="1">
      <c r="A66" s="425"/>
      <c r="B66" s="425"/>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row>
    <row r="67" spans="1:44" s="669" customFormat="1" ht="15" customHeight="1">
      <c r="A67" s="425"/>
      <c r="B67" s="425"/>
      <c r="C67" s="425"/>
      <c r="D67" s="425"/>
      <c r="E67" s="425"/>
      <c r="F67" s="425"/>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row>
    <row r="68" spans="1:44" s="669" customFormat="1" ht="15" customHeight="1">
      <c r="A68" s="425"/>
      <c r="B68" s="425"/>
      <c r="C68" s="425"/>
      <c r="D68" s="425"/>
      <c r="E68" s="425"/>
      <c r="F68" s="425"/>
      <c r="G68" s="425"/>
      <c r="H68" s="425"/>
      <c r="I68" s="425"/>
      <c r="J68" s="425"/>
      <c r="K68" s="425"/>
      <c r="L68" s="425"/>
      <c r="M68" s="425"/>
      <c r="N68" s="425"/>
      <c r="O68" s="425"/>
      <c r="P68" s="425"/>
      <c r="Q68" s="425"/>
      <c r="R68" s="425"/>
      <c r="S68" s="425"/>
      <c r="T68" s="425"/>
      <c r="U68" s="425"/>
      <c r="V68" s="425"/>
      <c r="W68" s="425"/>
      <c r="X68" s="425"/>
      <c r="Y68" s="425"/>
      <c r="Z68" s="425"/>
      <c r="AA68" s="425"/>
      <c r="AB68" s="425"/>
      <c r="AC68" s="425"/>
      <c r="AD68" s="425"/>
      <c r="AE68" s="425"/>
      <c r="AF68" s="425"/>
      <c r="AG68" s="425"/>
      <c r="AH68" s="425"/>
      <c r="AI68" s="425"/>
      <c r="AJ68" s="425"/>
      <c r="AK68" s="425"/>
      <c r="AL68" s="425"/>
      <c r="AM68" s="425"/>
      <c r="AN68" s="425"/>
      <c r="AO68" s="425"/>
      <c r="AP68" s="425"/>
      <c r="AQ68" s="425"/>
      <c r="AR68" s="425"/>
    </row>
    <row r="69" spans="1:44" s="669" customFormat="1" ht="15" customHeight="1">
      <c r="A69" s="425"/>
      <c r="B69" s="425"/>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row>
    <row r="70" spans="1:44" s="669" customFormat="1" ht="15" customHeight="1">
      <c r="A70" s="425"/>
      <c r="B70" s="425"/>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5"/>
      <c r="AK70" s="425"/>
      <c r="AL70" s="425"/>
      <c r="AM70" s="425"/>
      <c r="AN70" s="425"/>
      <c r="AO70" s="425"/>
      <c r="AP70" s="425"/>
      <c r="AQ70" s="425"/>
      <c r="AR70" s="425"/>
    </row>
    <row r="71" spans="1:44" s="669" customFormat="1" ht="15" customHeight="1">
      <c r="A71" s="425"/>
      <c r="B71" s="425"/>
      <c r="C71" s="425"/>
      <c r="D71" s="425"/>
      <c r="E71" s="425"/>
      <c r="F71" s="425"/>
      <c r="G71" s="425"/>
      <c r="H71" s="425"/>
      <c r="I71" s="425"/>
      <c r="J71" s="425"/>
      <c r="K71" s="425"/>
      <c r="L71" s="425"/>
      <c r="M71" s="425"/>
      <c r="N71" s="425"/>
      <c r="O71" s="425"/>
      <c r="P71" s="425"/>
      <c r="Q71" s="425"/>
      <c r="R71" s="425"/>
      <c r="S71" s="425"/>
      <c r="T71" s="425"/>
      <c r="U71" s="425"/>
      <c r="V71" s="425"/>
      <c r="W71" s="425"/>
      <c r="X71" s="425"/>
      <c r="Y71" s="425"/>
      <c r="Z71" s="425"/>
      <c r="AA71" s="425"/>
      <c r="AB71" s="425"/>
      <c r="AC71" s="425"/>
      <c r="AD71" s="425"/>
      <c r="AE71" s="425"/>
      <c r="AF71" s="425"/>
      <c r="AG71" s="425"/>
      <c r="AH71" s="425"/>
      <c r="AI71" s="425"/>
      <c r="AJ71" s="425"/>
      <c r="AK71" s="425"/>
      <c r="AL71" s="425"/>
      <c r="AM71" s="425"/>
      <c r="AN71" s="425"/>
      <c r="AO71" s="425"/>
      <c r="AP71" s="425"/>
      <c r="AQ71" s="425"/>
      <c r="AR71" s="425"/>
    </row>
    <row r="72" spans="1:44" s="669" customFormat="1" ht="15" customHeight="1">
      <c r="A72" s="425"/>
      <c r="B72" s="425"/>
      <c r="C72" s="425"/>
      <c r="D72" s="425"/>
      <c r="E72" s="425"/>
      <c r="F72" s="425"/>
      <c r="G72" s="425"/>
      <c r="H72" s="425"/>
      <c r="I72" s="425"/>
      <c r="J72" s="425"/>
      <c r="K72" s="425"/>
      <c r="L72" s="425"/>
      <c r="M72" s="425"/>
      <c r="N72" s="425"/>
      <c r="O72" s="425"/>
      <c r="P72" s="425"/>
      <c r="Q72" s="425"/>
      <c r="R72" s="425"/>
      <c r="S72" s="425"/>
      <c r="T72" s="425"/>
      <c r="U72" s="425"/>
      <c r="V72" s="425"/>
      <c r="W72" s="425"/>
      <c r="X72" s="425"/>
      <c r="Y72" s="425"/>
      <c r="Z72" s="425"/>
      <c r="AA72" s="425"/>
      <c r="AB72" s="425"/>
      <c r="AC72" s="425"/>
      <c r="AD72" s="425"/>
      <c r="AE72" s="425"/>
      <c r="AF72" s="425"/>
      <c r="AG72" s="425"/>
      <c r="AH72" s="425"/>
      <c r="AI72" s="425"/>
      <c r="AJ72" s="425"/>
      <c r="AK72" s="425"/>
      <c r="AL72" s="425"/>
      <c r="AM72" s="425"/>
      <c r="AN72" s="425"/>
      <c r="AO72" s="425"/>
      <c r="AP72" s="425"/>
      <c r="AQ72" s="425"/>
      <c r="AR72" s="425"/>
    </row>
    <row r="73" spans="1:44" s="669" customFormat="1" ht="15" customHeight="1">
      <c r="A73" s="425"/>
      <c r="B73" s="425"/>
      <c r="C73" s="425"/>
      <c r="D73" s="425"/>
      <c r="E73" s="425"/>
      <c r="F73" s="425"/>
      <c r="G73" s="425"/>
      <c r="H73" s="425"/>
      <c r="I73" s="425"/>
      <c r="J73" s="425"/>
      <c r="K73" s="425"/>
      <c r="L73" s="425"/>
      <c r="M73" s="425"/>
      <c r="N73" s="425"/>
      <c r="O73" s="425"/>
      <c r="P73" s="425"/>
      <c r="Q73" s="425"/>
      <c r="R73" s="425"/>
      <c r="S73" s="425"/>
      <c r="T73" s="425"/>
      <c r="U73" s="425"/>
      <c r="V73" s="425"/>
      <c r="W73" s="425"/>
      <c r="X73" s="425"/>
      <c r="Y73" s="425"/>
      <c r="Z73" s="425"/>
      <c r="AA73" s="425"/>
      <c r="AB73" s="425"/>
      <c r="AC73" s="425"/>
      <c r="AD73" s="425"/>
      <c r="AE73" s="425"/>
      <c r="AF73" s="425"/>
      <c r="AG73" s="425"/>
      <c r="AH73" s="425"/>
      <c r="AI73" s="425"/>
      <c r="AJ73" s="425"/>
      <c r="AK73" s="425"/>
      <c r="AL73" s="425"/>
      <c r="AM73" s="425"/>
      <c r="AN73" s="425"/>
      <c r="AO73" s="425"/>
      <c r="AP73" s="425"/>
      <c r="AQ73" s="425"/>
      <c r="AR73" s="425"/>
    </row>
    <row r="74" spans="1:44" s="669" customFormat="1" ht="15" customHeight="1">
      <c r="A74" s="425"/>
      <c r="B74" s="425"/>
      <c r="C74" s="425"/>
      <c r="D74" s="425"/>
      <c r="E74" s="425"/>
      <c r="F74" s="425"/>
      <c r="G74" s="425"/>
      <c r="H74" s="425"/>
      <c r="I74" s="425"/>
      <c r="J74" s="425"/>
      <c r="K74" s="425"/>
      <c r="L74" s="425"/>
      <c r="M74" s="425"/>
      <c r="N74" s="425"/>
      <c r="O74" s="425"/>
      <c r="P74" s="425"/>
      <c r="Q74" s="425"/>
      <c r="R74" s="425"/>
      <c r="S74" s="425"/>
      <c r="T74" s="425"/>
      <c r="U74" s="425"/>
      <c r="V74" s="425"/>
      <c r="W74" s="425"/>
      <c r="X74" s="425"/>
      <c r="Y74" s="425"/>
      <c r="Z74" s="425"/>
      <c r="AA74" s="425"/>
      <c r="AB74" s="425"/>
      <c r="AC74" s="425"/>
      <c r="AD74" s="425"/>
      <c r="AE74" s="425"/>
      <c r="AF74" s="425"/>
      <c r="AG74" s="425"/>
      <c r="AH74" s="425"/>
      <c r="AI74" s="425"/>
      <c r="AJ74" s="425"/>
      <c r="AK74" s="425"/>
      <c r="AL74" s="425"/>
      <c r="AM74" s="425"/>
      <c r="AN74" s="425"/>
      <c r="AO74" s="425"/>
      <c r="AP74" s="425"/>
      <c r="AQ74" s="425"/>
      <c r="AR74" s="425"/>
    </row>
    <row r="75" spans="1:44" s="669" customFormat="1" ht="15" customHeight="1">
      <c r="A75" s="425"/>
      <c r="B75" s="425"/>
      <c r="C75" s="425"/>
      <c r="D75" s="425"/>
      <c r="E75" s="425"/>
      <c r="F75" s="425"/>
      <c r="G75" s="425"/>
      <c r="H75" s="425"/>
      <c r="I75" s="425"/>
      <c r="J75" s="425"/>
      <c r="K75" s="425"/>
      <c r="L75" s="425"/>
      <c r="M75" s="425"/>
      <c r="N75" s="425"/>
      <c r="O75" s="425"/>
      <c r="P75" s="425"/>
      <c r="Q75" s="425"/>
      <c r="R75" s="425"/>
      <c r="S75" s="425"/>
      <c r="T75" s="425"/>
      <c r="U75" s="425"/>
      <c r="V75" s="425"/>
      <c r="W75" s="425"/>
      <c r="X75" s="425"/>
      <c r="Y75" s="425"/>
      <c r="Z75" s="425"/>
      <c r="AA75" s="425"/>
      <c r="AB75" s="425"/>
      <c r="AC75" s="425"/>
      <c r="AD75" s="425"/>
      <c r="AE75" s="425"/>
      <c r="AF75" s="425"/>
      <c r="AG75" s="425"/>
      <c r="AH75" s="425"/>
      <c r="AI75" s="425"/>
      <c r="AJ75" s="425"/>
      <c r="AK75" s="425"/>
      <c r="AL75" s="425"/>
      <c r="AM75" s="425"/>
      <c r="AN75" s="425"/>
      <c r="AO75" s="425"/>
      <c r="AP75" s="425"/>
      <c r="AQ75" s="425"/>
      <c r="AR75" s="425"/>
    </row>
    <row r="76" spans="1:44" s="669" customFormat="1" ht="15" customHeight="1">
      <c r="A76" s="425"/>
      <c r="B76" s="425"/>
      <c r="C76" s="425"/>
      <c r="D76" s="425"/>
      <c r="E76" s="425"/>
      <c r="F76" s="425"/>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row>
    <row r="77" spans="1:44" s="669" customFormat="1" ht="15" customHeight="1">
      <c r="A77" s="425"/>
      <c r="B77" s="425"/>
      <c r="C77" s="425"/>
      <c r="D77" s="425"/>
      <c r="E77" s="425"/>
      <c r="F77" s="425"/>
      <c r="G77" s="425"/>
      <c r="H77" s="425"/>
      <c r="I77" s="425"/>
      <c r="J77" s="425"/>
      <c r="K77" s="425"/>
      <c r="L77" s="425"/>
      <c r="M77" s="425"/>
      <c r="N77" s="425"/>
      <c r="O77" s="425"/>
      <c r="P77" s="425"/>
      <c r="Q77" s="425"/>
      <c r="R77" s="425"/>
      <c r="S77" s="425"/>
      <c r="T77" s="425"/>
      <c r="U77" s="425"/>
      <c r="V77" s="425"/>
      <c r="W77" s="425"/>
      <c r="X77" s="425"/>
      <c r="Y77" s="425"/>
      <c r="Z77" s="425"/>
      <c r="AA77" s="425"/>
      <c r="AB77" s="425"/>
      <c r="AC77" s="425"/>
      <c r="AD77" s="425"/>
      <c r="AE77" s="425"/>
      <c r="AF77" s="425"/>
      <c r="AG77" s="425"/>
      <c r="AH77" s="425"/>
      <c r="AI77" s="425"/>
      <c r="AJ77" s="425"/>
      <c r="AK77" s="425"/>
      <c r="AL77" s="425"/>
      <c r="AM77" s="425"/>
      <c r="AN77" s="425"/>
      <c r="AO77" s="425"/>
      <c r="AP77" s="425"/>
      <c r="AQ77" s="425"/>
      <c r="AR77" s="425"/>
    </row>
    <row r="78" spans="1:44" s="669" customFormat="1" ht="15" customHeight="1">
      <c r="A78" s="425"/>
      <c r="B78" s="425"/>
      <c r="C78" s="425"/>
      <c r="D78" s="425"/>
      <c r="E78" s="425"/>
      <c r="F78" s="425"/>
      <c r="G78" s="425"/>
      <c r="H78" s="425"/>
      <c r="I78" s="425"/>
      <c r="J78" s="425"/>
      <c r="K78" s="425"/>
      <c r="L78" s="425"/>
      <c r="M78" s="425"/>
      <c r="N78" s="425"/>
      <c r="O78" s="425"/>
      <c r="P78" s="425"/>
      <c r="Q78" s="425"/>
      <c r="R78" s="425"/>
      <c r="S78" s="425"/>
      <c r="T78" s="425"/>
      <c r="U78" s="425"/>
      <c r="V78" s="425"/>
      <c r="W78" s="425"/>
      <c r="X78" s="425"/>
      <c r="Y78" s="425"/>
      <c r="Z78" s="425"/>
      <c r="AA78" s="425"/>
      <c r="AB78" s="425"/>
      <c r="AC78" s="425"/>
      <c r="AD78" s="425"/>
      <c r="AE78" s="425"/>
      <c r="AF78" s="425"/>
      <c r="AG78" s="425"/>
      <c r="AH78" s="425"/>
      <c r="AI78" s="425"/>
      <c r="AJ78" s="425"/>
      <c r="AK78" s="425"/>
      <c r="AL78" s="425"/>
      <c r="AM78" s="425"/>
      <c r="AN78" s="425"/>
      <c r="AO78" s="425"/>
      <c r="AP78" s="425"/>
      <c r="AQ78" s="425"/>
      <c r="AR78" s="425"/>
    </row>
    <row r="79" spans="1:44" s="669" customFormat="1" ht="15" customHeight="1">
      <c r="A79" s="425"/>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c r="AI79" s="425"/>
      <c r="AJ79" s="425"/>
      <c r="AK79" s="425"/>
      <c r="AL79" s="425"/>
      <c r="AM79" s="425"/>
      <c r="AN79" s="425"/>
      <c r="AO79" s="425"/>
      <c r="AP79" s="425"/>
      <c r="AQ79" s="425"/>
      <c r="AR79" s="425"/>
    </row>
    <row r="80" spans="1:44" s="669" customFormat="1" ht="15" customHeight="1">
      <c r="A80" s="425"/>
      <c r="B80" s="425"/>
      <c r="C80" s="425"/>
      <c r="D80" s="425"/>
      <c r="E80" s="425"/>
      <c r="F80" s="425"/>
      <c r="G80" s="425"/>
      <c r="H80" s="425"/>
      <c r="I80" s="425"/>
      <c r="J80" s="425"/>
      <c r="K80" s="425"/>
      <c r="L80" s="425"/>
      <c r="M80" s="425"/>
      <c r="N80" s="425"/>
      <c r="O80" s="425"/>
      <c r="P80" s="425"/>
      <c r="Q80" s="425"/>
      <c r="R80" s="425"/>
      <c r="S80" s="425"/>
      <c r="T80" s="425"/>
      <c r="U80" s="425"/>
      <c r="V80" s="425"/>
      <c r="W80" s="425"/>
      <c r="X80" s="425"/>
      <c r="Y80" s="425"/>
      <c r="Z80" s="425"/>
      <c r="AA80" s="425"/>
      <c r="AB80" s="425"/>
      <c r="AC80" s="425"/>
      <c r="AD80" s="425"/>
      <c r="AE80" s="425"/>
      <c r="AF80" s="425"/>
      <c r="AG80" s="425"/>
      <c r="AH80" s="425"/>
      <c r="AI80" s="425"/>
      <c r="AJ80" s="425"/>
      <c r="AK80" s="425"/>
      <c r="AL80" s="425"/>
      <c r="AM80" s="425"/>
      <c r="AN80" s="425"/>
      <c r="AO80" s="425"/>
      <c r="AP80" s="425"/>
      <c r="AQ80" s="425"/>
      <c r="AR80" s="425"/>
    </row>
    <row r="81" spans="1:44" s="669" customFormat="1" ht="15" customHeight="1">
      <c r="A81" s="425"/>
      <c r="B81" s="425"/>
      <c r="C81" s="425"/>
      <c r="D81" s="425"/>
      <c r="E81" s="425"/>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row>
    <row r="82" spans="1:44" s="669" customFormat="1" ht="15" customHeight="1">
      <c r="A82" s="425"/>
      <c r="B82" s="425"/>
      <c r="C82" s="425"/>
      <c r="D82" s="425"/>
      <c r="E82" s="425"/>
      <c r="F82" s="425"/>
      <c r="G82" s="425"/>
      <c r="H82" s="425"/>
      <c r="I82" s="425"/>
      <c r="J82" s="425"/>
      <c r="K82" s="425"/>
      <c r="L82" s="425"/>
      <c r="M82" s="425"/>
      <c r="N82" s="425"/>
      <c r="O82" s="425"/>
      <c r="P82" s="425"/>
      <c r="Q82" s="425"/>
      <c r="R82" s="425"/>
      <c r="S82" s="425"/>
      <c r="T82" s="425"/>
      <c r="U82" s="425"/>
      <c r="V82" s="425"/>
      <c r="W82" s="425"/>
      <c r="X82" s="425"/>
      <c r="Y82" s="425"/>
      <c r="Z82" s="425"/>
      <c r="AA82" s="425"/>
      <c r="AB82" s="425"/>
      <c r="AC82" s="425"/>
      <c r="AD82" s="425"/>
      <c r="AE82" s="425"/>
      <c r="AF82" s="425"/>
      <c r="AG82" s="425"/>
      <c r="AH82" s="425"/>
      <c r="AI82" s="425"/>
      <c r="AJ82" s="425"/>
      <c r="AK82" s="425"/>
      <c r="AL82" s="425"/>
      <c r="AM82" s="425"/>
      <c r="AN82" s="425"/>
      <c r="AO82" s="425"/>
      <c r="AP82" s="425"/>
      <c r="AQ82" s="425"/>
      <c r="AR82" s="425"/>
    </row>
    <row r="83" spans="1:44" s="669" customFormat="1" ht="15" customHeight="1">
      <c r="A83" s="425"/>
      <c r="B83" s="425"/>
      <c r="C83" s="425"/>
      <c r="D83" s="425"/>
      <c r="E83" s="425"/>
      <c r="F83" s="425"/>
      <c r="G83" s="425"/>
      <c r="H83" s="425"/>
      <c r="I83" s="425"/>
      <c r="J83" s="425"/>
      <c r="K83" s="425"/>
      <c r="L83" s="425"/>
      <c r="M83" s="425"/>
      <c r="N83" s="425"/>
      <c r="O83" s="425"/>
      <c r="P83" s="425"/>
      <c r="Q83" s="425"/>
      <c r="R83" s="425"/>
      <c r="S83" s="425"/>
      <c r="T83" s="425"/>
      <c r="U83" s="425"/>
      <c r="V83" s="425"/>
      <c r="W83" s="425"/>
      <c r="X83" s="425"/>
      <c r="Y83" s="425"/>
      <c r="Z83" s="425"/>
      <c r="AA83" s="425"/>
      <c r="AB83" s="425"/>
      <c r="AC83" s="425"/>
      <c r="AD83" s="425"/>
      <c r="AE83" s="425"/>
      <c r="AF83" s="425"/>
      <c r="AG83" s="425"/>
      <c r="AH83" s="425"/>
      <c r="AI83" s="425"/>
      <c r="AJ83" s="425"/>
      <c r="AK83" s="425"/>
      <c r="AL83" s="425"/>
      <c r="AM83" s="425"/>
      <c r="AN83" s="425"/>
      <c r="AO83" s="425"/>
      <c r="AP83" s="425"/>
      <c r="AQ83" s="425"/>
      <c r="AR83" s="425"/>
    </row>
    <row r="84" spans="1:44" s="669" customFormat="1" ht="15" customHeight="1">
      <c r="A84" s="425"/>
      <c r="B84" s="425"/>
      <c r="C84" s="425"/>
      <c r="D84" s="425"/>
      <c r="E84" s="425"/>
      <c r="F84" s="425"/>
      <c r="G84" s="425"/>
      <c r="H84" s="425"/>
      <c r="I84" s="425"/>
      <c r="J84" s="425"/>
      <c r="K84" s="425"/>
      <c r="L84" s="425"/>
      <c r="M84" s="425"/>
      <c r="N84" s="425"/>
      <c r="O84" s="425"/>
      <c r="P84" s="425"/>
      <c r="Q84" s="425"/>
      <c r="R84" s="425"/>
      <c r="S84" s="425"/>
      <c r="T84" s="425"/>
      <c r="U84" s="425"/>
      <c r="V84" s="425"/>
      <c r="W84" s="425"/>
      <c r="X84" s="425"/>
      <c r="Y84" s="425"/>
      <c r="Z84" s="425"/>
      <c r="AA84" s="425"/>
      <c r="AB84" s="425"/>
      <c r="AC84" s="425"/>
      <c r="AD84" s="425"/>
      <c r="AE84" s="425"/>
      <c r="AF84" s="425"/>
      <c r="AG84" s="425"/>
      <c r="AH84" s="425"/>
      <c r="AI84" s="425"/>
      <c r="AJ84" s="425"/>
      <c r="AK84" s="425"/>
      <c r="AL84" s="425"/>
      <c r="AM84" s="425"/>
      <c r="AN84" s="425"/>
      <c r="AO84" s="425"/>
      <c r="AP84" s="425"/>
      <c r="AQ84" s="425"/>
      <c r="AR84" s="425"/>
    </row>
    <row r="85" spans="1:44" s="669" customFormat="1" ht="15" customHeight="1">
      <c r="A85" s="425"/>
      <c r="B85" s="425"/>
      <c r="C85" s="425"/>
      <c r="D85" s="425"/>
      <c r="E85" s="425"/>
      <c r="F85" s="425"/>
      <c r="G85" s="425"/>
      <c r="H85" s="425"/>
      <c r="I85" s="425"/>
      <c r="J85" s="425"/>
      <c r="K85" s="425"/>
      <c r="L85" s="425"/>
      <c r="M85" s="425"/>
      <c r="N85" s="425"/>
      <c r="O85" s="425"/>
      <c r="P85" s="425"/>
      <c r="Q85" s="425"/>
      <c r="R85" s="425"/>
      <c r="S85" s="425"/>
      <c r="T85" s="425"/>
      <c r="U85" s="425"/>
      <c r="V85" s="425"/>
      <c r="W85" s="425"/>
      <c r="X85" s="425"/>
      <c r="Y85" s="425"/>
      <c r="Z85" s="425"/>
      <c r="AA85" s="425"/>
      <c r="AB85" s="425"/>
      <c r="AC85" s="425"/>
      <c r="AD85" s="425"/>
      <c r="AE85" s="425"/>
      <c r="AF85" s="425"/>
      <c r="AG85" s="425"/>
      <c r="AH85" s="425"/>
      <c r="AI85" s="425"/>
      <c r="AJ85" s="425"/>
      <c r="AK85" s="425"/>
      <c r="AL85" s="425"/>
      <c r="AM85" s="425"/>
      <c r="AN85" s="425"/>
      <c r="AO85" s="425"/>
      <c r="AP85" s="425"/>
      <c r="AQ85" s="425"/>
      <c r="AR85" s="425"/>
    </row>
    <row r="86" spans="1:44" s="669" customFormat="1" ht="15" customHeight="1">
      <c r="A86" s="425"/>
      <c r="B86" s="425"/>
      <c r="C86" s="425"/>
      <c r="D86" s="425"/>
      <c r="E86" s="425"/>
      <c r="F86" s="425"/>
      <c r="G86" s="425"/>
      <c r="H86" s="425"/>
      <c r="I86" s="425"/>
      <c r="J86" s="425"/>
      <c r="K86" s="425"/>
      <c r="L86" s="425"/>
      <c r="M86" s="425"/>
      <c r="N86" s="425"/>
      <c r="O86" s="425"/>
      <c r="P86" s="425"/>
      <c r="Q86" s="425"/>
      <c r="R86" s="425"/>
      <c r="S86" s="425"/>
      <c r="T86" s="425"/>
      <c r="U86" s="425"/>
      <c r="V86" s="425"/>
      <c r="W86" s="425"/>
      <c r="X86" s="425"/>
      <c r="Y86" s="425"/>
      <c r="Z86" s="425"/>
      <c r="AA86" s="425"/>
      <c r="AB86" s="425"/>
      <c r="AC86" s="425"/>
      <c r="AD86" s="425"/>
      <c r="AE86" s="425"/>
      <c r="AF86" s="425"/>
      <c r="AG86" s="425"/>
      <c r="AH86" s="425"/>
      <c r="AI86" s="425"/>
      <c r="AJ86" s="425"/>
      <c r="AK86" s="425"/>
      <c r="AL86" s="425"/>
      <c r="AM86" s="425"/>
      <c r="AN86" s="425"/>
      <c r="AO86" s="425"/>
      <c r="AP86" s="425"/>
      <c r="AQ86" s="425"/>
      <c r="AR86" s="425"/>
    </row>
    <row r="87" spans="1:44" s="669" customFormat="1" ht="15" customHeight="1">
      <c r="A87" s="425"/>
      <c r="B87" s="425"/>
      <c r="C87" s="425"/>
      <c r="D87" s="425"/>
      <c r="E87" s="425"/>
      <c r="F87" s="425"/>
      <c r="G87" s="425"/>
      <c r="H87" s="425"/>
      <c r="I87" s="425"/>
      <c r="J87" s="425"/>
      <c r="K87" s="425"/>
      <c r="L87" s="425"/>
      <c r="M87" s="425"/>
      <c r="N87" s="425"/>
      <c r="O87" s="425"/>
      <c r="P87" s="425"/>
      <c r="Q87" s="425"/>
      <c r="R87" s="425"/>
      <c r="S87" s="425"/>
      <c r="T87" s="425"/>
      <c r="U87" s="425"/>
      <c r="V87" s="425"/>
      <c r="W87" s="425"/>
      <c r="X87" s="425"/>
      <c r="Y87" s="425"/>
      <c r="Z87" s="425"/>
      <c r="AA87" s="425"/>
      <c r="AB87" s="425"/>
      <c r="AC87" s="425"/>
      <c r="AD87" s="425"/>
      <c r="AE87" s="425"/>
      <c r="AF87" s="425"/>
      <c r="AG87" s="425"/>
      <c r="AH87" s="425"/>
      <c r="AI87" s="425"/>
      <c r="AJ87" s="425"/>
      <c r="AK87" s="425"/>
      <c r="AL87" s="425"/>
      <c r="AM87" s="425"/>
      <c r="AN87" s="425"/>
      <c r="AO87" s="425"/>
      <c r="AP87" s="425"/>
      <c r="AQ87" s="425"/>
      <c r="AR87" s="425"/>
    </row>
    <row r="88" spans="1:44" s="669" customFormat="1" ht="15" customHeight="1">
      <c r="A88" s="425"/>
      <c r="B88" s="425"/>
      <c r="C88" s="425"/>
      <c r="D88" s="425"/>
      <c r="E88" s="425"/>
      <c r="F88" s="425"/>
      <c r="G88" s="425"/>
      <c r="H88" s="425"/>
      <c r="I88" s="425"/>
      <c r="J88" s="425"/>
      <c r="K88" s="425"/>
      <c r="L88" s="425"/>
      <c r="M88" s="425"/>
      <c r="N88" s="425"/>
      <c r="O88" s="425"/>
      <c r="P88" s="425"/>
      <c r="Q88" s="425"/>
      <c r="R88" s="425"/>
      <c r="S88" s="425"/>
      <c r="T88" s="425"/>
      <c r="U88" s="425"/>
      <c r="V88" s="425"/>
      <c r="W88" s="425"/>
      <c r="X88" s="425"/>
      <c r="Y88" s="425"/>
      <c r="Z88" s="425"/>
      <c r="AA88" s="425"/>
      <c r="AB88" s="425"/>
      <c r="AC88" s="425"/>
      <c r="AD88" s="425"/>
      <c r="AE88" s="425"/>
      <c r="AF88" s="425"/>
      <c r="AG88" s="425"/>
      <c r="AH88" s="425"/>
      <c r="AI88" s="425"/>
      <c r="AJ88" s="425"/>
      <c r="AK88" s="425"/>
      <c r="AL88" s="425"/>
      <c r="AM88" s="425"/>
      <c r="AN88" s="425"/>
      <c r="AO88" s="425"/>
      <c r="AP88" s="425"/>
      <c r="AQ88" s="425"/>
      <c r="AR88" s="425"/>
    </row>
  </sheetData>
  <hyperlinks>
    <hyperlink ref="AR6" location="Index!A1" display="Index" xr:uid="{62677046-BC0C-476D-A515-798B37ECF6CB}"/>
  </hyperlinks>
  <printOptions horizontalCentered="1"/>
  <pageMargins left="0" right="0" top="0.39370078740157483" bottom="0.39370078740157483" header="0" footer="0"/>
  <pageSetup paperSize="9" scale="89" orientation="landscape" horizontalDpi="1200" verticalDpi="1200" r:id="rId1"/>
  <headerFooter alignWithMargins="0">
    <oddHeader>&amp;R&amp;P/&amp;N</oddHeader>
  </headerFooter>
  <colBreaks count="1" manualBreakCount="1">
    <brk id="6" max="26"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94660-4591-46BF-97C1-C05979851FFD}">
  <sheetPr>
    <tabColor rgb="FFFF0000"/>
  </sheetPr>
  <dimension ref="A1:IH70"/>
  <sheetViews>
    <sheetView showGridLines="0" zoomScaleNormal="100" workbookViewId="0">
      <pane xSplit="1" ySplit="8" topLeftCell="BU9" activePane="bottomRight" state="frozen"/>
      <selection activeCell="C6" sqref="C6"/>
      <selection pane="topRight" activeCell="C6" sqref="C6"/>
      <selection pane="bottomLeft" activeCell="C6" sqref="C6"/>
      <selection pane="bottomRight" activeCell="C6" sqref="C6"/>
    </sheetView>
  </sheetViews>
  <sheetFormatPr defaultColWidth="7.6640625" defaultRowHeight="13.2"/>
  <cols>
    <col min="1" max="1" width="41" style="185" bestFit="1" customWidth="1"/>
    <col min="2" max="25" width="7.6640625" style="185" customWidth="1"/>
    <col min="26" max="29" width="7.6640625" style="186" customWidth="1"/>
    <col min="30" max="37" width="7.6640625" style="185" customWidth="1"/>
    <col min="38" max="52" width="7.6640625" style="182"/>
    <col min="53" max="73" width="7.21875" style="182" customWidth="1"/>
    <col min="74" max="75" width="7.6640625" style="182"/>
    <col min="76" max="16384" width="7.6640625" style="177"/>
  </cols>
  <sheetData>
    <row r="1" spans="1:242"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20"/>
      <c r="BY1" s="21"/>
      <c r="BZ1" s="20"/>
      <c r="CA1" s="21"/>
      <c r="CB1" s="20"/>
      <c r="CC1" s="21"/>
      <c r="CD1" s="20"/>
      <c r="CE1" s="21"/>
      <c r="CF1" s="20"/>
      <c r="CG1" s="21"/>
      <c r="CH1" s="20"/>
      <c r="CI1" s="21"/>
      <c r="CJ1" s="20"/>
      <c r="CK1" s="21"/>
      <c r="CL1" s="20"/>
      <c r="CM1" s="21"/>
      <c r="CN1" s="20"/>
      <c r="CO1" s="21"/>
      <c r="CP1" s="20"/>
      <c r="CQ1" s="21"/>
      <c r="CR1" s="20"/>
      <c r="CS1" s="21"/>
      <c r="CT1" s="20"/>
      <c r="CU1" s="21"/>
      <c r="CV1" s="20"/>
      <c r="CW1" s="21"/>
      <c r="CX1" s="22"/>
      <c r="CY1" s="22"/>
      <c r="CZ1" s="20"/>
      <c r="DA1" s="21"/>
      <c r="DB1" s="23"/>
      <c r="DC1" s="23"/>
      <c r="DD1" s="23"/>
      <c r="DE1" s="23"/>
      <c r="DF1" s="23"/>
      <c r="DG1" s="21"/>
      <c r="DH1" s="23"/>
      <c r="DI1" s="21"/>
      <c r="DJ1" s="23"/>
      <c r="DK1" s="23"/>
      <c r="DL1" s="23"/>
      <c r="DM1" s="24"/>
      <c r="DN1" s="24"/>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0"/>
      <c r="EZ1" s="21"/>
      <c r="FA1" s="20"/>
      <c r="FB1" s="21"/>
      <c r="FC1" s="22"/>
      <c r="FD1" s="22"/>
      <c r="FE1" s="20"/>
      <c r="FF1" s="21"/>
      <c r="FG1" s="23"/>
      <c r="FH1" s="23"/>
      <c r="FI1" s="23"/>
      <c r="FJ1" s="23"/>
      <c r="FK1" s="23"/>
      <c r="FL1" s="21"/>
      <c r="FM1" s="23"/>
      <c r="FN1" s="21"/>
      <c r="FO1" s="23"/>
      <c r="FP1" s="23"/>
      <c r="FQ1" s="23"/>
      <c r="FR1" s="24"/>
      <c r="FS1" s="24"/>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0"/>
      <c r="HE1" s="21"/>
      <c r="HF1" s="20"/>
      <c r="HG1" s="21"/>
      <c r="HH1" s="22"/>
      <c r="HI1" s="22"/>
      <c r="HJ1" s="20"/>
      <c r="HK1" s="21"/>
      <c r="HL1" s="23"/>
      <c r="HM1" s="23"/>
      <c r="HN1" s="23"/>
      <c r="HO1" s="23"/>
      <c r="HP1" s="23"/>
      <c r="HQ1" s="21"/>
      <c r="HR1" s="23"/>
      <c r="HS1" s="21"/>
      <c r="HT1" s="23"/>
      <c r="HU1" s="23"/>
      <c r="HV1" s="23"/>
      <c r="HW1" s="24"/>
      <c r="HX1" s="24"/>
      <c r="HY1" s="20"/>
      <c r="HZ1" s="21"/>
      <c r="IA1" s="20"/>
      <c r="IB1" s="21"/>
      <c r="IC1" s="20"/>
      <c r="ID1" s="21"/>
      <c r="IE1" s="20"/>
      <c r="IF1" s="21"/>
      <c r="IG1" s="20"/>
      <c r="IH1" s="21"/>
    </row>
    <row r="2" spans="1:242"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20"/>
      <c r="BY2" s="21"/>
      <c r="BZ2" s="20"/>
      <c r="CA2" s="21"/>
      <c r="CB2" s="20"/>
      <c r="CC2" s="21"/>
      <c r="CD2" s="20"/>
      <c r="CE2" s="21"/>
      <c r="CF2" s="20"/>
      <c r="CG2" s="21"/>
      <c r="CH2" s="20"/>
      <c r="CI2" s="21"/>
      <c r="CJ2" s="20"/>
      <c r="CK2" s="21"/>
      <c r="CL2" s="20"/>
      <c r="CM2" s="21"/>
      <c r="CN2" s="20"/>
      <c r="CO2" s="21"/>
      <c r="CP2" s="20"/>
      <c r="CQ2" s="21"/>
      <c r="CR2" s="20"/>
      <c r="CS2" s="21"/>
      <c r="CT2" s="20"/>
      <c r="CU2" s="21"/>
      <c r="CV2" s="20"/>
      <c r="CW2" s="21"/>
      <c r="CX2" s="22"/>
      <c r="CY2" s="22"/>
      <c r="CZ2" s="20"/>
      <c r="DA2" s="21"/>
      <c r="DB2" s="23"/>
      <c r="DC2" s="23"/>
      <c r="DD2" s="23"/>
      <c r="DE2" s="23"/>
      <c r="DF2" s="23"/>
      <c r="DG2" s="21"/>
      <c r="DH2" s="23"/>
      <c r="DI2" s="21"/>
      <c r="DJ2" s="23"/>
      <c r="DK2" s="23"/>
      <c r="DL2" s="23"/>
      <c r="DM2" s="24"/>
      <c r="DN2" s="24"/>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0"/>
      <c r="EZ2" s="21"/>
      <c r="FA2" s="20"/>
      <c r="FB2" s="21"/>
      <c r="FC2" s="22"/>
      <c r="FD2" s="22"/>
      <c r="FE2" s="20"/>
      <c r="FF2" s="21"/>
      <c r="FG2" s="23"/>
      <c r="FH2" s="23"/>
      <c r="FI2" s="23"/>
      <c r="FJ2" s="23"/>
      <c r="FK2" s="23"/>
      <c r="FL2" s="21"/>
      <c r="FM2" s="23"/>
      <c r="FN2" s="21"/>
      <c r="FO2" s="23"/>
      <c r="FP2" s="23"/>
      <c r="FQ2" s="23"/>
      <c r="FR2" s="24"/>
      <c r="FS2" s="24"/>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0"/>
      <c r="HE2" s="21"/>
      <c r="HF2" s="20"/>
      <c r="HG2" s="21"/>
      <c r="HH2" s="22"/>
      <c r="HI2" s="22"/>
      <c r="HJ2" s="20"/>
      <c r="HK2" s="21"/>
      <c r="HL2" s="23"/>
      <c r="HM2" s="23"/>
      <c r="HN2" s="23"/>
      <c r="HO2" s="23"/>
      <c r="HP2" s="23"/>
      <c r="HQ2" s="21"/>
      <c r="HR2" s="23"/>
      <c r="HS2" s="21"/>
      <c r="HT2" s="23"/>
      <c r="HU2" s="23"/>
      <c r="HV2" s="23"/>
      <c r="HW2" s="24"/>
      <c r="HX2" s="24"/>
      <c r="HY2" s="20"/>
      <c r="HZ2" s="21"/>
      <c r="IA2" s="20"/>
      <c r="IB2" s="21"/>
      <c r="IC2" s="20"/>
      <c r="ID2" s="21"/>
      <c r="IE2" s="20"/>
      <c r="IF2" s="21"/>
      <c r="IG2" s="20"/>
      <c r="IH2" s="21"/>
    </row>
    <row r="3" spans="1:242"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20"/>
      <c r="BY3" s="21"/>
      <c r="BZ3" s="20"/>
      <c r="CA3" s="21"/>
      <c r="CB3" s="20"/>
      <c r="CC3" s="21"/>
      <c r="CD3" s="20"/>
      <c r="CE3" s="21"/>
      <c r="CF3" s="20"/>
      <c r="CG3" s="21"/>
      <c r="CH3" s="20"/>
      <c r="CI3" s="21"/>
      <c r="CJ3" s="20"/>
      <c r="CK3" s="21"/>
      <c r="CL3" s="20"/>
      <c r="CM3" s="21"/>
      <c r="CN3" s="20"/>
      <c r="CO3" s="21"/>
      <c r="CP3" s="20"/>
      <c r="CQ3" s="21"/>
      <c r="CR3" s="20"/>
      <c r="CS3" s="21"/>
      <c r="CT3" s="20"/>
      <c r="CU3" s="21"/>
      <c r="CV3" s="20"/>
      <c r="CW3" s="21"/>
      <c r="CX3" s="22"/>
      <c r="CY3" s="22"/>
      <c r="CZ3" s="20"/>
      <c r="DA3" s="21"/>
      <c r="DB3" s="23"/>
      <c r="DC3" s="23"/>
      <c r="DD3" s="23"/>
      <c r="DE3" s="23"/>
      <c r="DF3" s="23"/>
      <c r="DG3" s="21"/>
      <c r="DH3" s="23"/>
      <c r="DI3" s="21"/>
      <c r="DJ3" s="23"/>
      <c r="DK3" s="23"/>
      <c r="DL3" s="23"/>
      <c r="DM3" s="24"/>
      <c r="DN3" s="24"/>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0"/>
      <c r="EZ3" s="21"/>
      <c r="FA3" s="20"/>
      <c r="FB3" s="21"/>
      <c r="FC3" s="22"/>
      <c r="FD3" s="22"/>
      <c r="FE3" s="20"/>
      <c r="FF3" s="21"/>
      <c r="FG3" s="23"/>
      <c r="FH3" s="23"/>
      <c r="FI3" s="23"/>
      <c r="FJ3" s="23"/>
      <c r="FK3" s="23"/>
      <c r="FL3" s="21"/>
      <c r="FM3" s="23"/>
      <c r="FN3" s="21"/>
      <c r="FO3" s="23"/>
      <c r="FP3" s="23"/>
      <c r="FQ3" s="23"/>
      <c r="FR3" s="24"/>
      <c r="FS3" s="24"/>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0"/>
      <c r="HE3" s="21"/>
      <c r="HF3" s="20"/>
      <c r="HG3" s="21"/>
      <c r="HH3" s="22"/>
      <c r="HI3" s="22"/>
      <c r="HJ3" s="20"/>
      <c r="HK3" s="21"/>
      <c r="HL3" s="23"/>
      <c r="HM3" s="23"/>
      <c r="HN3" s="23"/>
      <c r="HO3" s="23"/>
      <c r="HP3" s="23"/>
      <c r="HQ3" s="21"/>
      <c r="HR3" s="23"/>
      <c r="HS3" s="21"/>
      <c r="HT3" s="23"/>
      <c r="HU3" s="23"/>
      <c r="HV3" s="23"/>
      <c r="HW3" s="24"/>
      <c r="HX3" s="24"/>
      <c r="HY3" s="20"/>
      <c r="HZ3" s="21"/>
      <c r="IA3" s="20"/>
      <c r="IB3" s="21"/>
      <c r="IC3" s="20"/>
      <c r="ID3" s="21"/>
      <c r="IE3" s="20"/>
      <c r="IF3" s="21"/>
      <c r="IG3" s="20"/>
      <c r="IH3" s="21"/>
    </row>
    <row r="4" spans="1:242"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42" s="79" customFormat="1" ht="15" customHeight="1" thickBot="1">
      <c r="A5" s="28" t="s">
        <v>228</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2"/>
      <c r="BY5" s="92"/>
      <c r="BZ5" s="92"/>
      <c r="CA5" s="92"/>
      <c r="CB5" s="92"/>
      <c r="CC5" s="92"/>
      <c r="CD5" s="92"/>
      <c r="CE5" s="92"/>
      <c r="CF5" s="92"/>
      <c r="CG5" s="92"/>
      <c r="CH5" s="92"/>
      <c r="CI5" s="92"/>
      <c r="CJ5" s="92"/>
      <c r="CK5" s="92"/>
      <c r="CL5" s="92"/>
      <c r="CM5" s="92"/>
      <c r="CN5" s="92"/>
      <c r="CO5" s="93"/>
      <c r="CP5" s="93"/>
      <c r="CQ5" s="93"/>
      <c r="CR5" s="93"/>
      <c r="CS5" s="93"/>
      <c r="CU5" s="94"/>
      <c r="CY5" s="94"/>
      <c r="DA5" s="95"/>
      <c r="DD5" s="96"/>
      <c r="DE5" s="92"/>
      <c r="DF5" s="92"/>
      <c r="DG5" s="92"/>
      <c r="DH5" s="97"/>
      <c r="DI5" s="92"/>
      <c r="DJ5" s="92"/>
      <c r="DK5" s="92"/>
      <c r="DL5" s="92"/>
    </row>
    <row r="6" spans="1:242"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31"/>
      <c r="BW6" s="31" t="s">
        <v>59</v>
      </c>
    </row>
    <row r="7" spans="1:242" s="36" customFormat="1" ht="15" customHeight="1">
      <c r="A7" s="34"/>
      <c r="B7" s="35" t="s">
        <v>229</v>
      </c>
      <c r="C7" s="35" t="s">
        <v>230</v>
      </c>
      <c r="D7" s="35" t="s">
        <v>231</v>
      </c>
      <c r="E7" s="35" t="s">
        <v>232</v>
      </c>
      <c r="F7" s="35" t="s">
        <v>233</v>
      </c>
      <c r="G7" s="35" t="s">
        <v>234</v>
      </c>
      <c r="H7" s="35" t="s">
        <v>235</v>
      </c>
      <c r="I7" s="35" t="s">
        <v>236</v>
      </c>
      <c r="J7" s="35" t="s">
        <v>237</v>
      </c>
      <c r="K7" s="35" t="s">
        <v>238</v>
      </c>
      <c r="L7" s="35" t="s">
        <v>239</v>
      </c>
      <c r="M7" s="35" t="s">
        <v>240</v>
      </c>
      <c r="N7" s="35" t="s">
        <v>241</v>
      </c>
      <c r="O7" s="35" t="s">
        <v>242</v>
      </c>
      <c r="P7" s="35" t="s">
        <v>243</v>
      </c>
      <c r="Q7" s="35" t="s">
        <v>244</v>
      </c>
      <c r="R7" s="35" t="s">
        <v>245</v>
      </c>
      <c r="S7" s="35" t="s">
        <v>246</v>
      </c>
      <c r="T7" s="35" t="s">
        <v>247</v>
      </c>
      <c r="U7" s="35" t="s">
        <v>248</v>
      </c>
      <c r="V7" s="35" t="s">
        <v>249</v>
      </c>
      <c r="W7" s="35" t="s">
        <v>250</v>
      </c>
      <c r="X7" s="35" t="s">
        <v>251</v>
      </c>
      <c r="Y7" s="35" t="s">
        <v>252</v>
      </c>
      <c r="Z7" s="35" t="s">
        <v>253</v>
      </c>
      <c r="AA7" s="35" t="s">
        <v>254</v>
      </c>
      <c r="AB7" s="35" t="s">
        <v>255</v>
      </c>
      <c r="AC7" s="35" t="s">
        <v>256</v>
      </c>
      <c r="AD7" s="35" t="s">
        <v>257</v>
      </c>
      <c r="AE7" s="35" t="s">
        <v>258</v>
      </c>
      <c r="AF7" s="35" t="s">
        <v>259</v>
      </c>
      <c r="AG7" s="35" t="s">
        <v>260</v>
      </c>
      <c r="AH7" s="35" t="s">
        <v>261</v>
      </c>
      <c r="AI7" s="35" t="s">
        <v>262</v>
      </c>
      <c r="AJ7" s="35" t="s">
        <v>263</v>
      </c>
      <c r="AK7" s="35" t="s">
        <v>264</v>
      </c>
      <c r="AL7" s="35" t="s">
        <v>265</v>
      </c>
      <c r="AM7" s="35" t="s">
        <v>266</v>
      </c>
      <c r="AN7" s="35" t="s">
        <v>267</v>
      </c>
      <c r="AO7" s="35" t="s">
        <v>268</v>
      </c>
      <c r="AP7" s="35" t="s">
        <v>269</v>
      </c>
      <c r="AQ7" s="35" t="s">
        <v>270</v>
      </c>
      <c r="AR7" s="35" t="s">
        <v>271</v>
      </c>
      <c r="AS7" s="35" t="s">
        <v>272</v>
      </c>
      <c r="AT7" s="35" t="s">
        <v>273</v>
      </c>
      <c r="AU7" s="35" t="s">
        <v>274</v>
      </c>
      <c r="AV7" s="35" t="s">
        <v>275</v>
      </c>
      <c r="AW7" s="35" t="s">
        <v>276</v>
      </c>
      <c r="AX7" s="35" t="s">
        <v>277</v>
      </c>
      <c r="AY7" s="35" t="s">
        <v>278</v>
      </c>
      <c r="AZ7" s="35" t="s">
        <v>279</v>
      </c>
      <c r="BA7" s="35" t="s">
        <v>280</v>
      </c>
      <c r="BB7" s="35" t="s">
        <v>281</v>
      </c>
      <c r="BC7" s="35" t="s">
        <v>282</v>
      </c>
      <c r="BD7" s="35" t="s">
        <v>283</v>
      </c>
      <c r="BE7" s="35" t="s">
        <v>284</v>
      </c>
      <c r="BF7" s="35" t="s">
        <v>285</v>
      </c>
      <c r="BG7" s="35" t="s">
        <v>286</v>
      </c>
      <c r="BH7" s="35" t="s">
        <v>287</v>
      </c>
      <c r="BI7" s="35" t="s">
        <v>288</v>
      </c>
      <c r="BJ7" s="35" t="s">
        <v>289</v>
      </c>
      <c r="BK7" s="35" t="s">
        <v>290</v>
      </c>
      <c r="BL7" s="35" t="s">
        <v>291</v>
      </c>
      <c r="BM7" s="35" t="s">
        <v>292</v>
      </c>
      <c r="BN7" s="35" t="s">
        <v>293</v>
      </c>
      <c r="BO7" s="35" t="s">
        <v>294</v>
      </c>
      <c r="BP7" s="35" t="s">
        <v>295</v>
      </c>
      <c r="BQ7" s="35" t="s">
        <v>296</v>
      </c>
      <c r="BR7" s="35" t="s">
        <v>297</v>
      </c>
      <c r="BS7" s="35" t="s">
        <v>298</v>
      </c>
      <c r="BT7" s="35" t="s">
        <v>299</v>
      </c>
      <c r="BU7" s="35" t="s">
        <v>300</v>
      </c>
      <c r="BV7" s="35" t="s">
        <v>301</v>
      </c>
      <c r="BW7" s="35" t="s">
        <v>302</v>
      </c>
    </row>
    <row r="8" spans="1:242" s="25" customFormat="1" ht="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row>
    <row r="9" spans="1:242"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row>
    <row r="10" spans="1:242" ht="15" customHeight="1">
      <c r="A10" s="173" t="s">
        <v>303</v>
      </c>
      <c r="B10" s="74">
        <v>67</v>
      </c>
      <c r="C10" s="74">
        <v>68</v>
      </c>
      <c r="D10" s="74">
        <v>69</v>
      </c>
      <c r="E10" s="74">
        <v>67</v>
      </c>
      <c r="F10" s="74">
        <v>60</v>
      </c>
      <c r="G10" s="74">
        <v>63</v>
      </c>
      <c r="H10" s="74">
        <v>66</v>
      </c>
      <c r="I10" s="74">
        <v>71</v>
      </c>
      <c r="J10" s="74">
        <v>66</v>
      </c>
      <c r="K10" s="74">
        <v>66</v>
      </c>
      <c r="L10" s="74">
        <v>65</v>
      </c>
      <c r="M10" s="74">
        <v>66</v>
      </c>
      <c r="N10" s="74">
        <v>65</v>
      </c>
      <c r="O10" s="74">
        <v>70</v>
      </c>
      <c r="P10" s="74">
        <v>72</v>
      </c>
      <c r="Q10" s="74">
        <v>67</v>
      </c>
      <c r="R10" s="74">
        <v>71</v>
      </c>
      <c r="S10" s="74">
        <v>71</v>
      </c>
      <c r="T10" s="74">
        <v>71</v>
      </c>
      <c r="U10" s="74">
        <v>68</v>
      </c>
      <c r="V10" s="74">
        <v>67</v>
      </c>
      <c r="W10" s="74">
        <v>68</v>
      </c>
      <c r="X10" s="74">
        <v>70</v>
      </c>
      <c r="Y10" s="74">
        <v>66</v>
      </c>
      <c r="Z10" s="74">
        <v>67</v>
      </c>
      <c r="AA10" s="74">
        <v>68</v>
      </c>
      <c r="AB10" s="74">
        <v>70</v>
      </c>
      <c r="AC10" s="74">
        <v>68</v>
      </c>
      <c r="AD10" s="74">
        <v>68</v>
      </c>
      <c r="AE10" s="74">
        <v>71</v>
      </c>
      <c r="AF10" s="74">
        <v>72</v>
      </c>
      <c r="AG10" s="74">
        <v>69</v>
      </c>
      <c r="AH10" s="74">
        <v>69</v>
      </c>
      <c r="AI10" s="74">
        <v>71</v>
      </c>
      <c r="AJ10" s="74">
        <v>70</v>
      </c>
      <c r="AK10" s="74">
        <v>68</v>
      </c>
      <c r="AL10" s="74">
        <v>65</v>
      </c>
      <c r="AM10" s="74">
        <v>71</v>
      </c>
      <c r="AN10" s="74">
        <v>64</v>
      </c>
      <c r="AO10" s="74">
        <v>65</v>
      </c>
      <c r="AP10" s="74">
        <v>69</v>
      </c>
      <c r="AQ10" s="74">
        <v>72</v>
      </c>
      <c r="AR10" s="74">
        <v>69</v>
      </c>
      <c r="AS10" s="74">
        <v>69</v>
      </c>
      <c r="AT10" s="74">
        <v>68</v>
      </c>
      <c r="AU10" s="74">
        <v>68</v>
      </c>
      <c r="AV10" s="74">
        <v>72</v>
      </c>
      <c r="AW10" s="74">
        <v>68</v>
      </c>
      <c r="AX10" s="74">
        <v>70</v>
      </c>
      <c r="AY10" s="74">
        <v>71</v>
      </c>
      <c r="AZ10" s="74">
        <v>71</v>
      </c>
      <c r="BA10" s="74">
        <v>72</v>
      </c>
      <c r="BB10" s="74">
        <v>68</v>
      </c>
      <c r="BC10" s="74">
        <v>65</v>
      </c>
      <c r="BD10" s="74">
        <v>74</v>
      </c>
      <c r="BE10" s="74">
        <v>81</v>
      </c>
      <c r="BF10" s="74">
        <v>75</v>
      </c>
      <c r="BG10" s="74">
        <v>90</v>
      </c>
      <c r="BH10" s="74">
        <v>77</v>
      </c>
      <c r="BI10" s="74">
        <v>77</v>
      </c>
      <c r="BJ10" s="74">
        <v>77</v>
      </c>
      <c r="BK10" s="74">
        <v>74</v>
      </c>
      <c r="BL10" s="74">
        <v>71</v>
      </c>
      <c r="BM10" s="174">
        <v>-19</v>
      </c>
      <c r="BN10" s="74">
        <v>59</v>
      </c>
      <c r="BO10" s="74">
        <v>47</v>
      </c>
      <c r="BP10" s="74">
        <v>49</v>
      </c>
      <c r="BQ10" s="74">
        <v>14</v>
      </c>
      <c r="BR10" s="74">
        <v>54</v>
      </c>
      <c r="BS10" s="74">
        <v>53</v>
      </c>
      <c r="BT10" s="74">
        <v>55</v>
      </c>
      <c r="BU10" s="74">
        <v>53</v>
      </c>
      <c r="BV10" s="175">
        <v>58</v>
      </c>
      <c r="BW10" s="176">
        <v>62</v>
      </c>
    </row>
    <row r="11" spans="1:242" ht="15" customHeight="1">
      <c r="A11" s="173" t="s">
        <v>304</v>
      </c>
      <c r="B11" s="74">
        <v>31</v>
      </c>
      <c r="C11" s="74">
        <v>31</v>
      </c>
      <c r="D11" s="74">
        <v>30</v>
      </c>
      <c r="E11" s="74">
        <v>31</v>
      </c>
      <c r="F11" s="74">
        <v>39</v>
      </c>
      <c r="G11" s="74">
        <v>36</v>
      </c>
      <c r="H11" s="74">
        <v>33</v>
      </c>
      <c r="I11" s="74">
        <v>31</v>
      </c>
      <c r="J11" s="74">
        <v>33</v>
      </c>
      <c r="K11" s="74">
        <v>32</v>
      </c>
      <c r="L11" s="74">
        <v>34</v>
      </c>
      <c r="M11" s="74">
        <v>33</v>
      </c>
      <c r="N11" s="74">
        <v>33</v>
      </c>
      <c r="O11" s="74">
        <v>29</v>
      </c>
      <c r="P11" s="74">
        <v>29</v>
      </c>
      <c r="Q11" s="74">
        <v>30</v>
      </c>
      <c r="R11" s="74">
        <v>28</v>
      </c>
      <c r="S11" s="74">
        <v>28</v>
      </c>
      <c r="T11" s="74">
        <v>27</v>
      </c>
      <c r="U11" s="74">
        <v>31</v>
      </c>
      <c r="V11" s="74">
        <v>32</v>
      </c>
      <c r="W11" s="74">
        <v>31</v>
      </c>
      <c r="X11" s="74">
        <v>29</v>
      </c>
      <c r="Y11" s="74">
        <v>33</v>
      </c>
      <c r="Z11" s="74">
        <v>32</v>
      </c>
      <c r="AA11" s="74">
        <v>31</v>
      </c>
      <c r="AB11" s="74">
        <v>29</v>
      </c>
      <c r="AC11" s="74">
        <v>31</v>
      </c>
      <c r="AD11" s="74">
        <v>30</v>
      </c>
      <c r="AE11" s="74">
        <v>28</v>
      </c>
      <c r="AF11" s="74">
        <v>27</v>
      </c>
      <c r="AG11" s="74">
        <v>30</v>
      </c>
      <c r="AH11" s="74">
        <v>30</v>
      </c>
      <c r="AI11" s="74">
        <v>28</v>
      </c>
      <c r="AJ11" s="74">
        <v>29</v>
      </c>
      <c r="AK11" s="74">
        <v>31</v>
      </c>
      <c r="AL11" s="74">
        <v>34</v>
      </c>
      <c r="AM11" s="74">
        <v>28</v>
      </c>
      <c r="AN11" s="74">
        <v>34</v>
      </c>
      <c r="AO11" s="74">
        <v>34</v>
      </c>
      <c r="AP11" s="74">
        <v>30</v>
      </c>
      <c r="AQ11" s="74">
        <v>27</v>
      </c>
      <c r="AR11" s="74">
        <v>30</v>
      </c>
      <c r="AS11" s="74">
        <v>30</v>
      </c>
      <c r="AT11" s="74">
        <v>31</v>
      </c>
      <c r="AU11" s="74">
        <v>31</v>
      </c>
      <c r="AV11" s="74">
        <v>27</v>
      </c>
      <c r="AW11" s="74">
        <v>31</v>
      </c>
      <c r="AX11" s="74">
        <v>29</v>
      </c>
      <c r="AY11" s="74">
        <v>28</v>
      </c>
      <c r="AZ11" s="74">
        <v>29</v>
      </c>
      <c r="BA11" s="74">
        <v>28</v>
      </c>
      <c r="BB11" s="74">
        <v>31</v>
      </c>
      <c r="BC11" s="74">
        <v>35</v>
      </c>
      <c r="BD11" s="74">
        <v>26</v>
      </c>
      <c r="BE11" s="74">
        <v>19</v>
      </c>
      <c r="BF11" s="74">
        <v>25</v>
      </c>
      <c r="BG11" s="74">
        <v>10</v>
      </c>
      <c r="BH11" s="74">
        <v>23</v>
      </c>
      <c r="BI11" s="74">
        <v>23</v>
      </c>
      <c r="BJ11" s="74">
        <v>23</v>
      </c>
      <c r="BK11" s="74">
        <v>26</v>
      </c>
      <c r="BL11" s="74">
        <v>29</v>
      </c>
      <c r="BM11" s="174">
        <v>119</v>
      </c>
      <c r="BN11" s="74">
        <v>41</v>
      </c>
      <c r="BO11" s="74">
        <v>53</v>
      </c>
      <c r="BP11" s="74">
        <v>51</v>
      </c>
      <c r="BQ11" s="74">
        <v>86</v>
      </c>
      <c r="BR11" s="74">
        <v>46</v>
      </c>
      <c r="BS11" s="74">
        <v>47</v>
      </c>
      <c r="BT11" s="74">
        <v>45</v>
      </c>
      <c r="BU11" s="74">
        <v>47</v>
      </c>
      <c r="BV11" s="178">
        <v>42</v>
      </c>
      <c r="BW11" s="179">
        <v>38</v>
      </c>
    </row>
    <row r="12" spans="1:242" ht="15" customHeight="1">
      <c r="A12" s="173" t="s">
        <v>305</v>
      </c>
      <c r="B12" s="74">
        <v>2</v>
      </c>
      <c r="C12" s="74">
        <v>1</v>
      </c>
      <c r="D12" s="74">
        <v>1</v>
      </c>
      <c r="E12" s="74">
        <v>2</v>
      </c>
      <c r="F12" s="74">
        <v>1</v>
      </c>
      <c r="G12" s="74">
        <v>1</v>
      </c>
      <c r="H12" s="74">
        <v>1</v>
      </c>
      <c r="I12" s="74">
        <v>-2</v>
      </c>
      <c r="J12" s="74">
        <v>1</v>
      </c>
      <c r="K12" s="74">
        <v>2</v>
      </c>
      <c r="L12" s="74">
        <v>1</v>
      </c>
      <c r="M12" s="74">
        <v>1</v>
      </c>
      <c r="N12" s="74">
        <v>2</v>
      </c>
      <c r="O12" s="74">
        <v>1</v>
      </c>
      <c r="P12" s="74">
        <v>-1</v>
      </c>
      <c r="Q12" s="74">
        <v>3</v>
      </c>
      <c r="R12" s="74">
        <v>1</v>
      </c>
      <c r="S12" s="74">
        <v>1</v>
      </c>
      <c r="T12" s="74">
        <v>2</v>
      </c>
      <c r="U12" s="74">
        <v>1</v>
      </c>
      <c r="V12" s="74">
        <v>1</v>
      </c>
      <c r="W12" s="74">
        <v>1</v>
      </c>
      <c r="X12" s="74">
        <v>1</v>
      </c>
      <c r="Y12" s="74">
        <v>1</v>
      </c>
      <c r="Z12" s="74">
        <v>1</v>
      </c>
      <c r="AA12" s="74">
        <v>1</v>
      </c>
      <c r="AB12" s="74">
        <v>1</v>
      </c>
      <c r="AC12" s="74">
        <v>1</v>
      </c>
      <c r="AD12" s="74">
        <v>2</v>
      </c>
      <c r="AE12" s="74">
        <v>1</v>
      </c>
      <c r="AF12" s="74">
        <v>1</v>
      </c>
      <c r="AG12" s="74">
        <v>1</v>
      </c>
      <c r="AH12" s="74">
        <v>1</v>
      </c>
      <c r="AI12" s="74">
        <v>1</v>
      </c>
      <c r="AJ12" s="74">
        <v>1</v>
      </c>
      <c r="AK12" s="74">
        <v>1</v>
      </c>
      <c r="AL12" s="74">
        <v>1</v>
      </c>
      <c r="AM12" s="74">
        <v>1</v>
      </c>
      <c r="AN12" s="74">
        <v>2</v>
      </c>
      <c r="AO12" s="74">
        <v>1</v>
      </c>
      <c r="AP12" s="74">
        <v>1</v>
      </c>
      <c r="AQ12" s="74">
        <v>1</v>
      </c>
      <c r="AR12" s="74">
        <v>1</v>
      </c>
      <c r="AS12" s="74">
        <v>1</v>
      </c>
      <c r="AT12" s="74">
        <v>1</v>
      </c>
      <c r="AU12" s="74">
        <v>1</v>
      </c>
      <c r="AV12" s="74">
        <v>1</v>
      </c>
      <c r="AW12" s="74">
        <v>1</v>
      </c>
      <c r="AX12" s="74">
        <v>1</v>
      </c>
      <c r="AY12" s="74">
        <v>1</v>
      </c>
      <c r="AZ12" s="74">
        <v>0</v>
      </c>
      <c r="BA12" s="74">
        <v>0</v>
      </c>
      <c r="BB12" s="74">
        <v>1</v>
      </c>
      <c r="BC12" s="74">
        <v>0</v>
      </c>
      <c r="BD12" s="74">
        <v>0</v>
      </c>
      <c r="BE12" s="74">
        <v>0</v>
      </c>
      <c r="BF12" s="74">
        <v>0</v>
      </c>
      <c r="BG12" s="74">
        <v>0</v>
      </c>
      <c r="BH12" s="74">
        <v>0</v>
      </c>
      <c r="BI12" s="74">
        <v>0</v>
      </c>
      <c r="BJ12" s="74">
        <v>0</v>
      </c>
      <c r="BK12" s="74">
        <v>0</v>
      </c>
      <c r="BL12" s="74">
        <v>0</v>
      </c>
      <c r="BM12" s="74">
        <v>0</v>
      </c>
      <c r="BN12" s="74">
        <v>0</v>
      </c>
      <c r="BO12" s="74">
        <v>0</v>
      </c>
      <c r="BP12" s="74">
        <v>0</v>
      </c>
      <c r="BQ12" s="74">
        <v>0</v>
      </c>
      <c r="BR12" s="74">
        <v>0</v>
      </c>
      <c r="BS12" s="74">
        <v>0</v>
      </c>
      <c r="BT12" s="74">
        <v>0</v>
      </c>
      <c r="BU12" s="74">
        <v>0</v>
      </c>
      <c r="BV12" s="178">
        <v>0</v>
      </c>
      <c r="BW12" s="179">
        <v>0</v>
      </c>
    </row>
    <row r="13" spans="1:242" s="182" customFormat="1" ht="5.0999999999999996" customHeight="1">
      <c r="A13" s="180"/>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row>
    <row r="14" spans="1:242" s="25" customFormat="1" ht="15" customHeight="1" thickBot="1">
      <c r="A14" s="87" t="s">
        <v>179</v>
      </c>
      <c r="B14" s="53">
        <v>100</v>
      </c>
      <c r="C14" s="53">
        <v>100</v>
      </c>
      <c r="D14" s="53">
        <v>100</v>
      </c>
      <c r="E14" s="53">
        <v>100</v>
      </c>
      <c r="F14" s="53">
        <v>100</v>
      </c>
      <c r="G14" s="53">
        <v>100</v>
      </c>
      <c r="H14" s="53">
        <v>100</v>
      </c>
      <c r="I14" s="53">
        <v>100</v>
      </c>
      <c r="J14" s="53">
        <v>100</v>
      </c>
      <c r="K14" s="53">
        <v>100</v>
      </c>
      <c r="L14" s="53">
        <v>100</v>
      </c>
      <c r="M14" s="53">
        <v>100</v>
      </c>
      <c r="N14" s="53">
        <v>100</v>
      </c>
      <c r="O14" s="53">
        <v>100</v>
      </c>
      <c r="P14" s="53">
        <v>100</v>
      </c>
      <c r="Q14" s="53">
        <v>100</v>
      </c>
      <c r="R14" s="53">
        <v>100</v>
      </c>
      <c r="S14" s="53">
        <v>100</v>
      </c>
      <c r="T14" s="53">
        <v>100</v>
      </c>
      <c r="U14" s="53">
        <v>100</v>
      </c>
      <c r="V14" s="53">
        <v>100</v>
      </c>
      <c r="W14" s="53">
        <v>100</v>
      </c>
      <c r="X14" s="53">
        <v>100</v>
      </c>
      <c r="Y14" s="53">
        <v>100</v>
      </c>
      <c r="Z14" s="53">
        <v>100</v>
      </c>
      <c r="AA14" s="53">
        <v>100</v>
      </c>
      <c r="AB14" s="53">
        <v>100</v>
      </c>
      <c r="AC14" s="53">
        <v>100</v>
      </c>
      <c r="AD14" s="53">
        <v>100</v>
      </c>
      <c r="AE14" s="53">
        <v>100</v>
      </c>
      <c r="AF14" s="53">
        <v>100</v>
      </c>
      <c r="AG14" s="53">
        <v>100</v>
      </c>
      <c r="AH14" s="53">
        <v>100</v>
      </c>
      <c r="AI14" s="53">
        <v>100</v>
      </c>
      <c r="AJ14" s="53">
        <v>100</v>
      </c>
      <c r="AK14" s="53">
        <v>100</v>
      </c>
      <c r="AL14" s="53">
        <v>100</v>
      </c>
      <c r="AM14" s="53">
        <v>100</v>
      </c>
      <c r="AN14" s="53">
        <v>100</v>
      </c>
      <c r="AO14" s="53">
        <v>100</v>
      </c>
      <c r="AP14" s="53">
        <v>100</v>
      </c>
      <c r="AQ14" s="53">
        <v>100</v>
      </c>
      <c r="AR14" s="53">
        <v>100</v>
      </c>
      <c r="AS14" s="53">
        <v>100</v>
      </c>
      <c r="AT14" s="53">
        <v>100</v>
      </c>
      <c r="AU14" s="53">
        <v>100</v>
      </c>
      <c r="AV14" s="53">
        <v>100</v>
      </c>
      <c r="AW14" s="53">
        <v>100</v>
      </c>
      <c r="AX14" s="53">
        <v>100</v>
      </c>
      <c r="AY14" s="53">
        <v>100</v>
      </c>
      <c r="AZ14" s="53">
        <v>100</v>
      </c>
      <c r="BA14" s="53">
        <v>100</v>
      </c>
      <c r="BB14" s="53">
        <v>100</v>
      </c>
      <c r="BC14" s="53">
        <v>100</v>
      </c>
      <c r="BD14" s="53">
        <v>100</v>
      </c>
      <c r="BE14" s="53">
        <v>100</v>
      </c>
      <c r="BF14" s="53">
        <v>100</v>
      </c>
      <c r="BG14" s="53">
        <v>100</v>
      </c>
      <c r="BH14" s="53">
        <v>100</v>
      </c>
      <c r="BI14" s="53">
        <v>100</v>
      </c>
      <c r="BJ14" s="53">
        <v>100</v>
      </c>
      <c r="BK14" s="53">
        <v>100</v>
      </c>
      <c r="BL14" s="53">
        <v>100</v>
      </c>
      <c r="BM14" s="53">
        <v>100</v>
      </c>
      <c r="BN14" s="53">
        <v>100</v>
      </c>
      <c r="BO14" s="53">
        <v>100</v>
      </c>
      <c r="BP14" s="53">
        <v>100</v>
      </c>
      <c r="BQ14" s="53">
        <v>100</v>
      </c>
      <c r="BR14" s="53">
        <v>100</v>
      </c>
      <c r="BS14" s="53">
        <v>100</v>
      </c>
      <c r="BT14" s="53">
        <v>100</v>
      </c>
      <c r="BU14" s="53">
        <v>100</v>
      </c>
      <c r="BV14" s="53">
        <v>100</v>
      </c>
      <c r="BW14" s="53">
        <v>100</v>
      </c>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row>
    <row r="15" spans="1:242" ht="12.9" customHeight="1" thickTop="1">
      <c r="A15" s="180"/>
      <c r="B15" s="183"/>
      <c r="C15" s="183"/>
      <c r="D15" s="183"/>
      <c r="E15" s="183"/>
      <c r="F15" s="183"/>
      <c r="G15" s="183"/>
      <c r="H15" s="180"/>
      <c r="I15" s="180"/>
      <c r="J15" s="184"/>
      <c r="K15" s="184"/>
      <c r="L15" s="184"/>
      <c r="M15" s="184"/>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row>
    <row r="16" spans="1:242" s="188" customFormat="1" ht="10.199999999999999">
      <c r="A16" s="185"/>
      <c r="B16" s="185"/>
      <c r="C16" s="185"/>
      <c r="D16" s="185"/>
      <c r="E16" s="185"/>
      <c r="F16" s="185"/>
      <c r="G16" s="185"/>
      <c r="H16" s="185"/>
      <c r="I16" s="185"/>
      <c r="J16" s="186"/>
      <c r="K16" s="186"/>
      <c r="L16" s="186"/>
      <c r="M16" s="186"/>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row>
    <row r="17" spans="1:75" s="188" customFormat="1" ht="10.199999999999999">
      <c r="A17" s="185"/>
      <c r="B17" s="185"/>
      <c r="C17" s="185"/>
      <c r="D17" s="185"/>
      <c r="E17" s="185"/>
      <c r="F17" s="185"/>
      <c r="G17" s="185"/>
      <c r="H17" s="185"/>
      <c r="I17" s="185"/>
      <c r="J17" s="186"/>
      <c r="K17" s="186"/>
      <c r="L17" s="186"/>
      <c r="M17" s="186"/>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row>
    <row r="18" spans="1:75" s="188" customFormat="1" ht="10.199999999999999">
      <c r="A18" s="185"/>
      <c r="B18" s="185"/>
      <c r="C18" s="185"/>
      <c r="D18" s="185"/>
      <c r="E18" s="185"/>
      <c r="F18" s="185"/>
      <c r="G18" s="185"/>
      <c r="H18" s="185"/>
      <c r="I18" s="185"/>
      <c r="J18" s="186"/>
      <c r="K18" s="186"/>
      <c r="L18" s="186"/>
      <c r="M18" s="186"/>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row>
    <row r="19" spans="1:75" s="188" customFormat="1" ht="10.199999999999999">
      <c r="A19" s="185"/>
      <c r="B19" s="185"/>
      <c r="C19" s="185"/>
      <c r="D19" s="185"/>
      <c r="E19" s="185"/>
      <c r="F19" s="185"/>
      <c r="G19" s="185"/>
      <c r="H19" s="185"/>
      <c r="I19" s="185"/>
      <c r="J19" s="186"/>
      <c r="K19" s="186"/>
      <c r="L19" s="186"/>
      <c r="M19" s="186"/>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row>
    <row r="20" spans="1:75" s="188" customFormat="1" ht="10.199999999999999">
      <c r="A20" s="185"/>
      <c r="B20" s="185"/>
      <c r="C20" s="185"/>
      <c r="D20" s="185"/>
      <c r="E20" s="185"/>
      <c r="F20" s="185"/>
      <c r="G20" s="185"/>
      <c r="H20" s="185"/>
      <c r="I20" s="185"/>
      <c r="J20" s="186"/>
      <c r="K20" s="186"/>
      <c r="L20" s="186"/>
      <c r="M20" s="186"/>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row>
    <row r="21" spans="1:75" s="188" customFormat="1" ht="10.199999999999999">
      <c r="A21" s="185"/>
      <c r="B21" s="187"/>
      <c r="C21" s="187"/>
      <c r="D21" s="187"/>
      <c r="E21" s="187"/>
      <c r="F21" s="187"/>
      <c r="G21" s="187"/>
      <c r="H21" s="185"/>
      <c r="I21" s="185"/>
      <c r="J21" s="186"/>
      <c r="K21" s="186"/>
      <c r="L21" s="186"/>
      <c r="M21" s="186"/>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row>
    <row r="22" spans="1:75" s="188" customFormat="1">
      <c r="A22" s="185"/>
      <c r="B22" s="187"/>
      <c r="C22" s="187"/>
      <c r="D22" s="187"/>
      <c r="E22" s="187"/>
      <c r="F22" s="187"/>
      <c r="G22" s="187"/>
      <c r="H22" s="185"/>
      <c r="I22" s="185"/>
      <c r="J22" s="186"/>
      <c r="K22" s="186"/>
      <c r="L22" s="186"/>
      <c r="M22" s="186"/>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2"/>
      <c r="AM22" s="182"/>
      <c r="AN22" s="189"/>
      <c r="AO22" s="182"/>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c r="BM22" s="189"/>
      <c r="BN22" s="189"/>
      <c r="BO22" s="189"/>
      <c r="BP22" s="189"/>
      <c r="BQ22" s="189"/>
      <c r="BR22" s="189"/>
      <c r="BS22" s="189"/>
      <c r="BT22" s="189"/>
      <c r="BU22" s="189"/>
      <c r="BV22" s="189"/>
      <c r="BW22" s="189"/>
    </row>
    <row r="23" spans="1:75" s="188" customFormat="1" ht="10.199999999999999">
      <c r="A23" s="185"/>
      <c r="B23" s="185"/>
      <c r="C23" s="185"/>
      <c r="D23" s="185"/>
      <c r="E23" s="185"/>
      <c r="F23" s="185"/>
      <c r="G23" s="185"/>
      <c r="H23" s="185"/>
      <c r="I23" s="185"/>
      <c r="J23" s="186"/>
      <c r="K23" s="186"/>
      <c r="L23" s="186"/>
      <c r="M23" s="186"/>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9"/>
      <c r="AM23" s="189"/>
      <c r="AN23" s="189"/>
      <c r="AO23" s="189"/>
      <c r="AP23" s="189"/>
      <c r="AQ23" s="189"/>
      <c r="AR23" s="189"/>
      <c r="AS23" s="189"/>
      <c r="AT23" s="189"/>
      <c r="AU23" s="189"/>
      <c r="AV23" s="189"/>
      <c r="AW23" s="189"/>
      <c r="AX23" s="189"/>
      <c r="AY23" s="189"/>
      <c r="AZ23" s="189"/>
      <c r="BA23" s="189"/>
      <c r="BB23" s="189"/>
      <c r="BC23" s="189"/>
      <c r="BD23" s="189"/>
      <c r="BE23" s="189"/>
      <c r="BF23" s="189"/>
      <c r="BG23" s="189"/>
      <c r="BH23" s="189"/>
      <c r="BI23" s="189"/>
      <c r="BJ23" s="189"/>
      <c r="BK23" s="189"/>
      <c r="BL23" s="189"/>
      <c r="BM23" s="189"/>
      <c r="BN23" s="190"/>
      <c r="BO23" s="190"/>
      <c r="BP23" s="190"/>
      <c r="BQ23" s="190"/>
      <c r="BR23" s="190"/>
      <c r="BS23" s="190"/>
      <c r="BT23" s="190"/>
      <c r="BU23" s="190"/>
      <c r="BV23" s="190"/>
      <c r="BW23" s="190"/>
    </row>
    <row r="24" spans="1:75" s="188" customFormat="1" ht="10.199999999999999">
      <c r="A24" s="185"/>
      <c r="B24" s="185"/>
      <c r="C24" s="185"/>
      <c r="D24" s="185"/>
      <c r="E24" s="185"/>
      <c r="F24" s="185"/>
      <c r="G24" s="185"/>
      <c r="H24" s="185"/>
      <c r="I24" s="185"/>
      <c r="J24" s="186"/>
      <c r="K24" s="186"/>
      <c r="L24" s="186"/>
      <c r="M24" s="186"/>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89"/>
      <c r="BW24" s="189"/>
    </row>
    <row r="25" spans="1:75" s="188" customFormat="1" ht="10.199999999999999">
      <c r="A25" s="185"/>
      <c r="B25" s="185"/>
      <c r="C25" s="185"/>
      <c r="D25" s="185"/>
      <c r="E25" s="185"/>
      <c r="F25" s="185"/>
      <c r="G25" s="185"/>
      <c r="H25" s="185"/>
      <c r="I25" s="185"/>
      <c r="J25" s="186"/>
      <c r="K25" s="186"/>
      <c r="L25" s="186"/>
      <c r="M25" s="186"/>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189"/>
      <c r="BJ25" s="189"/>
      <c r="BK25" s="189"/>
      <c r="BL25" s="189"/>
      <c r="BM25" s="189"/>
      <c r="BN25" s="189"/>
      <c r="BO25" s="189"/>
      <c r="BP25" s="189"/>
      <c r="BQ25" s="189"/>
      <c r="BR25" s="189"/>
      <c r="BS25" s="189"/>
      <c r="BT25" s="189"/>
      <c r="BU25" s="189"/>
      <c r="BV25" s="189"/>
      <c r="BW25" s="189"/>
    </row>
    <row r="26" spans="1:75" s="188" customFormat="1" ht="10.199999999999999">
      <c r="A26" s="185"/>
      <c r="B26" s="185"/>
      <c r="C26" s="185"/>
      <c r="D26" s="185"/>
      <c r="E26" s="185"/>
      <c r="F26" s="185"/>
      <c r="G26" s="185"/>
      <c r="H26" s="185"/>
      <c r="I26" s="185"/>
      <c r="J26" s="186"/>
      <c r="K26" s="186"/>
      <c r="L26" s="186"/>
      <c r="M26" s="186"/>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row>
    <row r="27" spans="1:75" s="188" customFormat="1" ht="10.199999999999999">
      <c r="A27" s="185"/>
      <c r="B27" s="185"/>
      <c r="C27" s="185"/>
      <c r="D27" s="185"/>
      <c r="E27" s="185"/>
      <c r="F27" s="185"/>
      <c r="G27" s="185"/>
      <c r="H27" s="185"/>
      <c r="I27" s="185"/>
      <c r="J27" s="186"/>
      <c r="K27" s="186"/>
      <c r="L27" s="186"/>
      <c r="M27" s="186"/>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row>
    <row r="28" spans="1:75" s="188" customFormat="1" ht="10.199999999999999">
      <c r="A28" s="185"/>
      <c r="B28" s="185"/>
      <c r="C28" s="185"/>
      <c r="D28" s="185"/>
      <c r="E28" s="185"/>
      <c r="F28" s="185"/>
      <c r="G28" s="185"/>
      <c r="H28" s="185"/>
      <c r="I28" s="185"/>
      <c r="J28" s="186"/>
      <c r="K28" s="186"/>
      <c r="L28" s="186"/>
      <c r="M28" s="186"/>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89"/>
      <c r="BK28" s="189"/>
      <c r="BL28" s="189"/>
      <c r="BM28" s="189"/>
      <c r="BN28" s="189"/>
      <c r="BO28" s="189"/>
      <c r="BP28" s="189"/>
      <c r="BQ28" s="189"/>
      <c r="BR28" s="189"/>
      <c r="BS28" s="189"/>
      <c r="BT28" s="189"/>
      <c r="BU28" s="189"/>
      <c r="BV28" s="189"/>
      <c r="BW28" s="189"/>
    </row>
    <row r="29" spans="1:75" s="188" customFormat="1" ht="10.199999999999999">
      <c r="A29" s="185"/>
      <c r="B29" s="185"/>
      <c r="C29" s="185"/>
      <c r="D29" s="185"/>
      <c r="E29" s="185"/>
      <c r="F29" s="185"/>
      <c r="G29" s="185"/>
      <c r="H29" s="185"/>
      <c r="I29" s="185"/>
      <c r="J29" s="186"/>
      <c r="K29" s="186"/>
      <c r="L29" s="186"/>
      <c r="M29" s="186"/>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89"/>
      <c r="BH29" s="189"/>
      <c r="BI29" s="189"/>
      <c r="BJ29" s="189"/>
      <c r="BK29" s="189"/>
      <c r="BL29" s="189"/>
      <c r="BM29" s="189"/>
      <c r="BN29" s="189"/>
      <c r="BO29" s="189"/>
      <c r="BP29" s="189"/>
      <c r="BQ29" s="189"/>
      <c r="BR29" s="189"/>
      <c r="BS29" s="189"/>
      <c r="BT29" s="189"/>
      <c r="BU29" s="189"/>
      <c r="BV29" s="189"/>
      <c r="BW29" s="189"/>
    </row>
    <row r="30" spans="1:75" s="188" customFormat="1" ht="10.199999999999999">
      <c r="A30" s="185"/>
      <c r="B30" s="185"/>
      <c r="C30" s="185"/>
      <c r="D30" s="185"/>
      <c r="E30" s="185"/>
      <c r="F30" s="185"/>
      <c r="G30" s="185"/>
      <c r="H30" s="185"/>
      <c r="I30" s="185"/>
      <c r="J30" s="186"/>
      <c r="K30" s="186"/>
      <c r="L30" s="186"/>
      <c r="M30" s="186"/>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9"/>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s="189"/>
      <c r="BN30" s="189"/>
      <c r="BO30" s="189"/>
      <c r="BP30" s="189"/>
      <c r="BQ30" s="189"/>
      <c r="BR30" s="189"/>
      <c r="BS30" s="189"/>
      <c r="BT30" s="189"/>
      <c r="BU30" s="189"/>
      <c r="BV30" s="189"/>
      <c r="BW30" s="189"/>
    </row>
    <row r="31" spans="1:75" s="188" customFormat="1" ht="10.199999999999999">
      <c r="A31" s="185"/>
      <c r="B31" s="185"/>
      <c r="C31" s="185"/>
      <c r="D31" s="185"/>
      <c r="E31" s="185"/>
      <c r="F31" s="185"/>
      <c r="G31" s="185"/>
      <c r="H31" s="185"/>
      <c r="I31" s="185"/>
      <c r="J31" s="186"/>
      <c r="K31" s="186"/>
      <c r="L31" s="186"/>
      <c r="M31" s="186"/>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89"/>
      <c r="BQ31" s="189"/>
      <c r="BR31" s="189"/>
      <c r="BS31" s="189"/>
      <c r="BT31" s="189"/>
      <c r="BU31" s="189"/>
      <c r="BV31" s="189"/>
      <c r="BW31" s="189"/>
    </row>
    <row r="32" spans="1:75" s="188" customFormat="1" ht="10.199999999999999">
      <c r="A32" s="185"/>
      <c r="B32" s="185"/>
      <c r="C32" s="185"/>
      <c r="D32" s="185"/>
      <c r="E32" s="185"/>
      <c r="F32" s="185"/>
      <c r="G32" s="185"/>
      <c r="H32" s="185"/>
      <c r="I32" s="185"/>
      <c r="J32" s="186"/>
      <c r="K32" s="186"/>
      <c r="L32" s="186"/>
      <c r="M32" s="186"/>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9"/>
      <c r="AM32" s="189"/>
      <c r="AN32" s="189"/>
      <c r="AO32" s="189"/>
      <c r="AP32" s="189"/>
      <c r="AQ32" s="189"/>
      <c r="AR32" s="189"/>
      <c r="AS32" s="189"/>
      <c r="AT32" s="189"/>
      <c r="AU32" s="189"/>
      <c r="AV32" s="189"/>
      <c r="AW32" s="189"/>
      <c r="AX32" s="189"/>
      <c r="AY32" s="189"/>
      <c r="AZ32" s="189"/>
      <c r="BA32" s="189"/>
      <c r="BB32" s="189"/>
      <c r="BC32" s="189"/>
      <c r="BD32" s="189"/>
      <c r="BE32" s="189"/>
      <c r="BF32" s="189"/>
      <c r="BG32" s="189"/>
      <c r="BH32" s="189"/>
      <c r="BI32" s="189"/>
      <c r="BJ32" s="189"/>
      <c r="BK32" s="189"/>
      <c r="BL32" s="189"/>
      <c r="BM32" s="189"/>
      <c r="BN32" s="189"/>
      <c r="BO32" s="189"/>
      <c r="BP32" s="189"/>
      <c r="BQ32" s="189"/>
      <c r="BR32" s="189"/>
      <c r="BS32" s="189"/>
      <c r="BT32" s="189"/>
      <c r="BU32" s="189"/>
      <c r="BV32" s="189"/>
      <c r="BW32" s="189"/>
    </row>
    <row r="33" spans="1:75" s="188" customFormat="1" ht="10.199999999999999">
      <c r="A33" s="185"/>
      <c r="B33" s="185"/>
      <c r="C33" s="185"/>
      <c r="D33" s="185"/>
      <c r="E33" s="185"/>
      <c r="F33" s="185"/>
      <c r="G33" s="185"/>
      <c r="H33" s="185"/>
      <c r="I33" s="185"/>
      <c r="J33" s="186"/>
      <c r="K33" s="186"/>
      <c r="L33" s="186"/>
      <c r="M33" s="186"/>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89"/>
      <c r="BW33" s="189"/>
    </row>
    <row r="34" spans="1:75" s="188" customFormat="1" ht="10.199999999999999">
      <c r="A34" s="185"/>
      <c r="B34" s="185"/>
      <c r="C34" s="185"/>
      <c r="D34" s="185"/>
      <c r="E34" s="185"/>
      <c r="F34" s="185"/>
      <c r="G34" s="185"/>
      <c r="H34" s="185"/>
      <c r="I34" s="185"/>
      <c r="J34" s="186"/>
      <c r="K34" s="186"/>
      <c r="L34" s="186"/>
      <c r="M34" s="186"/>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c r="BM34" s="189"/>
      <c r="BN34" s="189"/>
      <c r="BO34" s="189"/>
      <c r="BP34" s="189"/>
      <c r="BQ34" s="189"/>
      <c r="BR34" s="189"/>
      <c r="BS34" s="189"/>
      <c r="BT34" s="189"/>
      <c r="BU34" s="189"/>
      <c r="BV34" s="189"/>
      <c r="BW34" s="189"/>
    </row>
    <row r="35" spans="1:75" s="188" customFormat="1" ht="10.199999999999999">
      <c r="A35" s="185"/>
      <c r="B35" s="185"/>
      <c r="C35" s="185"/>
      <c r="D35" s="185"/>
      <c r="E35" s="185"/>
      <c r="F35" s="185"/>
      <c r="G35" s="185"/>
      <c r="H35" s="185"/>
      <c r="I35" s="185"/>
      <c r="J35" s="186"/>
      <c r="K35" s="186"/>
      <c r="L35" s="186"/>
      <c r="M35" s="186"/>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89"/>
      <c r="BW35" s="189"/>
    </row>
    <row r="36" spans="1:75" s="188" customFormat="1" ht="10.199999999999999">
      <c r="A36" s="185"/>
      <c r="B36" s="185"/>
      <c r="C36" s="185"/>
      <c r="D36" s="185"/>
      <c r="E36" s="185"/>
      <c r="F36" s="185"/>
      <c r="G36" s="185"/>
      <c r="H36" s="185"/>
      <c r="I36" s="185"/>
      <c r="J36" s="186"/>
      <c r="K36" s="186"/>
      <c r="L36" s="186"/>
      <c r="M36" s="186"/>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row>
    <row r="37" spans="1:75" s="188" customFormat="1" ht="10.199999999999999">
      <c r="A37" s="185"/>
      <c r="B37" s="185"/>
      <c r="C37" s="185"/>
      <c r="D37" s="185"/>
      <c r="E37" s="185"/>
      <c r="F37" s="185"/>
      <c r="G37" s="185"/>
      <c r="H37" s="185"/>
      <c r="I37" s="185"/>
      <c r="J37" s="186"/>
      <c r="K37" s="186"/>
      <c r="L37" s="186"/>
      <c r="M37" s="186"/>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189"/>
      <c r="BI37" s="189"/>
      <c r="BJ37" s="189"/>
      <c r="BK37" s="189"/>
      <c r="BL37" s="189"/>
      <c r="BM37" s="189"/>
      <c r="BN37" s="189"/>
      <c r="BO37" s="189"/>
      <c r="BP37" s="189"/>
      <c r="BQ37" s="189"/>
      <c r="BR37" s="189"/>
      <c r="BS37" s="189"/>
      <c r="BT37" s="189"/>
      <c r="BU37" s="189"/>
      <c r="BV37" s="189"/>
      <c r="BW37" s="189"/>
    </row>
    <row r="38" spans="1:75" s="188" customFormat="1" ht="10.199999999999999">
      <c r="A38" s="185"/>
      <c r="B38" s="185"/>
      <c r="C38" s="185"/>
      <c r="D38" s="185"/>
      <c r="E38" s="185"/>
      <c r="F38" s="185"/>
      <c r="G38" s="185"/>
      <c r="H38" s="185"/>
      <c r="I38" s="185"/>
      <c r="J38" s="186"/>
      <c r="K38" s="186"/>
      <c r="L38" s="186"/>
      <c r="M38" s="186"/>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row>
    <row r="39" spans="1:75" s="188" customFormat="1" ht="10.199999999999999">
      <c r="A39" s="185"/>
      <c r="B39" s="185"/>
      <c r="C39" s="185"/>
      <c r="D39" s="185"/>
      <c r="E39" s="185"/>
      <c r="F39" s="185"/>
      <c r="G39" s="185"/>
      <c r="H39" s="185"/>
      <c r="I39" s="185"/>
      <c r="J39" s="186"/>
      <c r="K39" s="186"/>
      <c r="L39" s="186"/>
      <c r="M39" s="186"/>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row>
    <row r="40" spans="1:75" s="188" customFormat="1" ht="10.199999999999999">
      <c r="A40" s="185"/>
      <c r="B40" s="185"/>
      <c r="C40" s="185"/>
      <c r="D40" s="185"/>
      <c r="E40" s="185"/>
      <c r="F40" s="185"/>
      <c r="G40" s="185"/>
      <c r="H40" s="185"/>
      <c r="I40" s="185"/>
      <c r="J40" s="186"/>
      <c r="K40" s="186"/>
      <c r="L40" s="186"/>
      <c r="M40" s="186"/>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row>
    <row r="41" spans="1:75" s="188" customFormat="1" ht="10.199999999999999">
      <c r="A41" s="185"/>
      <c r="B41" s="185"/>
      <c r="C41" s="185"/>
      <c r="D41" s="185"/>
      <c r="E41" s="185"/>
      <c r="F41" s="185"/>
      <c r="G41" s="185"/>
      <c r="H41" s="185"/>
      <c r="I41" s="185"/>
      <c r="J41" s="186"/>
      <c r="K41" s="186"/>
      <c r="L41" s="186"/>
      <c r="M41" s="186"/>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89"/>
      <c r="BW41" s="189"/>
    </row>
    <row r="42" spans="1:75" s="188" customFormat="1" ht="10.199999999999999">
      <c r="A42" s="185"/>
      <c r="B42" s="185"/>
      <c r="C42" s="185"/>
      <c r="D42" s="185"/>
      <c r="E42" s="185"/>
      <c r="F42" s="185"/>
      <c r="G42" s="185"/>
      <c r="H42" s="185"/>
      <c r="I42" s="185"/>
      <c r="J42" s="186"/>
      <c r="K42" s="186"/>
      <c r="L42" s="186"/>
      <c r="M42" s="186"/>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89"/>
      <c r="BR42" s="189"/>
      <c r="BS42" s="189"/>
      <c r="BT42" s="189"/>
      <c r="BU42" s="189"/>
      <c r="BV42" s="189"/>
      <c r="BW42" s="189"/>
    </row>
    <row r="43" spans="1:75" s="188" customFormat="1" ht="10.199999999999999">
      <c r="A43" s="185"/>
      <c r="B43" s="185"/>
      <c r="C43" s="185"/>
      <c r="D43" s="185"/>
      <c r="E43" s="185"/>
      <c r="F43" s="185"/>
      <c r="G43" s="185"/>
      <c r="H43" s="185"/>
      <c r="I43" s="185"/>
      <c r="J43" s="186"/>
      <c r="K43" s="186"/>
      <c r="L43" s="186"/>
      <c r="M43" s="186"/>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row>
    <row r="44" spans="1:75" s="188" customFormat="1" ht="10.199999999999999">
      <c r="A44" s="185"/>
      <c r="B44" s="185"/>
      <c r="C44" s="185"/>
      <c r="D44" s="185"/>
      <c r="E44" s="185"/>
      <c r="F44" s="185"/>
      <c r="G44" s="185"/>
      <c r="H44" s="185"/>
      <c r="I44" s="185"/>
      <c r="J44" s="186"/>
      <c r="K44" s="186"/>
      <c r="L44" s="186"/>
      <c r="M44" s="186"/>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row>
    <row r="45" spans="1:75" s="188" customFormat="1" ht="10.199999999999999">
      <c r="A45" s="185"/>
      <c r="B45" s="185"/>
      <c r="C45" s="185"/>
      <c r="D45" s="185"/>
      <c r="E45" s="185"/>
      <c r="F45" s="185"/>
      <c r="G45" s="185"/>
      <c r="H45" s="185"/>
      <c r="I45" s="185"/>
      <c r="J45" s="186"/>
      <c r="K45" s="186"/>
      <c r="L45" s="186"/>
      <c r="M45" s="186"/>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row>
    <row r="46" spans="1:75" s="188" customFormat="1" ht="10.199999999999999">
      <c r="A46" s="185"/>
      <c r="B46" s="185"/>
      <c r="C46" s="185"/>
      <c r="D46" s="185"/>
      <c r="E46" s="185"/>
      <c r="F46" s="185"/>
      <c r="G46" s="185"/>
      <c r="H46" s="185"/>
      <c r="I46" s="185"/>
      <c r="J46" s="186"/>
      <c r="K46" s="186"/>
      <c r="L46" s="186"/>
      <c r="M46" s="186"/>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V46" s="189"/>
      <c r="BW46" s="189"/>
    </row>
    <row r="47" spans="1:75" s="188" customFormat="1" ht="10.199999999999999">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6"/>
      <c r="AA47" s="186"/>
      <c r="AB47" s="186"/>
      <c r="AC47" s="186"/>
      <c r="AD47" s="185"/>
      <c r="AE47" s="185"/>
      <c r="AF47" s="185"/>
      <c r="AG47" s="185"/>
      <c r="AH47" s="185"/>
      <c r="AI47" s="185"/>
      <c r="AJ47" s="185"/>
      <c r="AK47" s="185"/>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row>
    <row r="48" spans="1:75" s="188" customFormat="1" ht="10.199999999999999">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6"/>
      <c r="AA48" s="186"/>
      <c r="AB48" s="186"/>
      <c r="AC48" s="186"/>
      <c r="AD48" s="185"/>
      <c r="AE48" s="185"/>
      <c r="AF48" s="185"/>
      <c r="AG48" s="185"/>
      <c r="AH48" s="185"/>
      <c r="AI48" s="185"/>
      <c r="AJ48" s="185"/>
      <c r="AK48" s="185"/>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row>
    <row r="49" spans="1:75" s="188" customFormat="1" ht="10.199999999999999">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6"/>
      <c r="AA49" s="186"/>
      <c r="AB49" s="186"/>
      <c r="AC49" s="186"/>
      <c r="AD49" s="185"/>
      <c r="AE49" s="185"/>
      <c r="AF49" s="185"/>
      <c r="AG49" s="185"/>
      <c r="AH49" s="185"/>
      <c r="AI49" s="185"/>
      <c r="AJ49" s="185"/>
      <c r="AK49" s="185"/>
      <c r="AL49" s="189"/>
      <c r="AM49" s="189"/>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89"/>
      <c r="BR49" s="189"/>
      <c r="BS49" s="189"/>
      <c r="BT49" s="189"/>
      <c r="BU49" s="189"/>
      <c r="BV49" s="189"/>
      <c r="BW49" s="189"/>
    </row>
    <row r="50" spans="1:75" s="188" customFormat="1" ht="10.199999999999999">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6"/>
      <c r="AA50" s="186"/>
      <c r="AB50" s="186"/>
      <c r="AC50" s="186"/>
      <c r="AD50" s="185"/>
      <c r="AE50" s="185"/>
      <c r="AF50" s="185"/>
      <c r="AG50" s="185"/>
      <c r="AH50" s="185"/>
      <c r="AI50" s="185"/>
      <c r="AJ50" s="185"/>
      <c r="AK50" s="185"/>
      <c r="AL50" s="189"/>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89"/>
      <c r="BR50" s="189"/>
      <c r="BS50" s="189"/>
      <c r="BT50" s="189"/>
      <c r="BU50" s="189"/>
      <c r="BV50" s="189"/>
      <c r="BW50" s="189"/>
    </row>
    <row r="51" spans="1:75" s="188" customFormat="1" ht="10.199999999999999">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6"/>
      <c r="AA51" s="186"/>
      <c r="AB51" s="186"/>
      <c r="AC51" s="186"/>
      <c r="AD51" s="185"/>
      <c r="AE51" s="185"/>
      <c r="AF51" s="185"/>
      <c r="AG51" s="185"/>
      <c r="AH51" s="185"/>
      <c r="AI51" s="185"/>
      <c r="AJ51" s="185"/>
      <c r="AK51" s="185"/>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V51" s="189"/>
      <c r="BW51" s="189"/>
    </row>
    <row r="52" spans="1:75" s="188" customFormat="1" ht="10.199999999999999">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6"/>
      <c r="AA52" s="186"/>
      <c r="AB52" s="186"/>
      <c r="AC52" s="186"/>
      <c r="AD52" s="185"/>
      <c r="AE52" s="185"/>
      <c r="AF52" s="185"/>
      <c r="AG52" s="185"/>
      <c r="AH52" s="185"/>
      <c r="AI52" s="185"/>
      <c r="AJ52" s="185"/>
      <c r="AK52" s="185"/>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89"/>
      <c r="BS52" s="189"/>
      <c r="BT52" s="189"/>
      <c r="BU52" s="189"/>
      <c r="BV52" s="189"/>
      <c r="BW52" s="189"/>
    </row>
    <row r="53" spans="1:75" s="188" customFormat="1" ht="10.199999999999999">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6"/>
      <c r="AA53" s="186"/>
      <c r="AB53" s="186"/>
      <c r="AC53" s="186"/>
      <c r="AD53" s="185"/>
      <c r="AE53" s="185"/>
      <c r="AF53" s="185"/>
      <c r="AG53" s="185"/>
      <c r="AH53" s="185"/>
      <c r="AI53" s="185"/>
      <c r="AJ53" s="185"/>
      <c r="AK53" s="185"/>
      <c r="AL53" s="189"/>
      <c r="AM53" s="189"/>
      <c r="AN53" s="189"/>
      <c r="AO53" s="189"/>
      <c r="AP53" s="189"/>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row>
    <row r="54" spans="1:75" s="188" customFormat="1" ht="10.199999999999999">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6"/>
      <c r="AA54" s="186"/>
      <c r="AB54" s="186"/>
      <c r="AC54" s="186"/>
      <c r="AD54" s="185"/>
      <c r="AE54" s="185"/>
      <c r="AF54" s="185"/>
      <c r="AG54" s="185"/>
      <c r="AH54" s="185"/>
      <c r="AI54" s="185"/>
      <c r="AJ54" s="185"/>
      <c r="AK54" s="185"/>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c r="BM54" s="189"/>
      <c r="BN54" s="189"/>
      <c r="BO54" s="189"/>
      <c r="BP54" s="189"/>
      <c r="BQ54" s="189"/>
      <c r="BR54" s="189"/>
      <c r="BS54" s="189"/>
      <c r="BT54" s="189"/>
      <c r="BU54" s="189"/>
      <c r="BV54" s="189"/>
      <c r="BW54" s="189"/>
    </row>
    <row r="55" spans="1:75" s="188" customFormat="1" ht="10.199999999999999">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6"/>
      <c r="AA55" s="186"/>
      <c r="AB55" s="186"/>
      <c r="AC55" s="186"/>
      <c r="AD55" s="185"/>
      <c r="AE55" s="185"/>
      <c r="AF55" s="185"/>
      <c r="AG55" s="185"/>
      <c r="AH55" s="185"/>
      <c r="AI55" s="185"/>
      <c r="AJ55" s="185"/>
      <c r="AK55" s="185"/>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row>
    <row r="56" spans="1:75" s="188" customFormat="1" ht="10.199999999999999">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6"/>
      <c r="AA56" s="186"/>
      <c r="AB56" s="186"/>
      <c r="AC56" s="186"/>
      <c r="AD56" s="185"/>
      <c r="AE56" s="185"/>
      <c r="AF56" s="185"/>
      <c r="AG56" s="185"/>
      <c r="AH56" s="185"/>
      <c r="AI56" s="185"/>
      <c r="AJ56" s="185"/>
      <c r="AK56" s="185"/>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89"/>
      <c r="BR56" s="189"/>
      <c r="BS56" s="189"/>
      <c r="BT56" s="189"/>
      <c r="BU56" s="189"/>
      <c r="BV56" s="189"/>
      <c r="BW56" s="189"/>
    </row>
    <row r="57" spans="1:75" s="188" customFormat="1" ht="10.199999999999999">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6"/>
      <c r="AA57" s="186"/>
      <c r="AB57" s="186"/>
      <c r="AC57" s="186"/>
      <c r="AD57" s="185"/>
      <c r="AE57" s="185"/>
      <c r="AF57" s="185"/>
      <c r="AG57" s="185"/>
      <c r="AH57" s="185"/>
      <c r="AI57" s="185"/>
      <c r="AJ57" s="185"/>
      <c r="AK57" s="185"/>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89"/>
      <c r="BR57" s="189"/>
      <c r="BS57" s="189"/>
      <c r="BT57" s="189"/>
      <c r="BU57" s="189"/>
      <c r="BV57" s="189"/>
      <c r="BW57" s="189"/>
    </row>
    <row r="58" spans="1:75" s="188" customFormat="1" ht="10.199999999999999">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6"/>
      <c r="AA58" s="186"/>
      <c r="AB58" s="186"/>
      <c r="AC58" s="186"/>
      <c r="AD58" s="185"/>
      <c r="AE58" s="185"/>
      <c r="AF58" s="185"/>
      <c r="AG58" s="185"/>
      <c r="AH58" s="185"/>
      <c r="AI58" s="185"/>
      <c r="AJ58" s="185"/>
      <c r="AK58" s="185"/>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c r="BM58" s="189"/>
      <c r="BN58" s="189"/>
      <c r="BO58" s="189"/>
      <c r="BP58" s="189"/>
      <c r="BQ58" s="189"/>
      <c r="BR58" s="189"/>
      <c r="BS58" s="189"/>
      <c r="BT58" s="189"/>
      <c r="BU58" s="189"/>
      <c r="BV58" s="189"/>
      <c r="BW58" s="189"/>
    </row>
    <row r="59" spans="1:75" s="188" customFormat="1" ht="10.199999999999999">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6"/>
      <c r="AA59" s="186"/>
      <c r="AB59" s="186"/>
      <c r="AC59" s="186"/>
      <c r="AD59" s="185"/>
      <c r="AE59" s="185"/>
      <c r="AF59" s="185"/>
      <c r="AG59" s="185"/>
      <c r="AH59" s="185"/>
      <c r="AI59" s="185"/>
      <c r="AJ59" s="185"/>
      <c r="AK59" s="185"/>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89"/>
      <c r="BH59" s="189"/>
      <c r="BI59" s="189"/>
      <c r="BJ59" s="189"/>
      <c r="BK59" s="189"/>
      <c r="BL59" s="189"/>
      <c r="BM59" s="189"/>
      <c r="BN59" s="189"/>
      <c r="BO59" s="189"/>
      <c r="BP59" s="189"/>
      <c r="BQ59" s="189"/>
      <c r="BR59" s="189"/>
      <c r="BS59" s="189"/>
      <c r="BT59" s="189"/>
      <c r="BU59" s="189"/>
      <c r="BV59" s="189"/>
      <c r="BW59" s="189"/>
    </row>
    <row r="60" spans="1:75" s="188" customFormat="1" ht="10.199999999999999">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6"/>
      <c r="AA60" s="186"/>
      <c r="AB60" s="186"/>
      <c r="AC60" s="186"/>
      <c r="AD60" s="185"/>
      <c r="AE60" s="185"/>
      <c r="AF60" s="185"/>
      <c r="AG60" s="185"/>
      <c r="AH60" s="185"/>
      <c r="AI60" s="185"/>
      <c r="AJ60" s="185"/>
      <c r="AK60" s="185"/>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c r="BI60" s="189"/>
      <c r="BJ60" s="189"/>
      <c r="BK60" s="189"/>
      <c r="BL60" s="189"/>
      <c r="BM60" s="189"/>
      <c r="BN60" s="189"/>
      <c r="BO60" s="189"/>
      <c r="BP60" s="189"/>
      <c r="BQ60" s="189"/>
      <c r="BR60" s="189"/>
      <c r="BS60" s="189"/>
      <c r="BT60" s="189"/>
      <c r="BU60" s="189"/>
      <c r="BV60" s="189"/>
      <c r="BW60" s="189"/>
    </row>
    <row r="61" spans="1:75" s="188" customFormat="1" ht="10.199999999999999">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6"/>
      <c r="AA61" s="186"/>
      <c r="AB61" s="186"/>
      <c r="AC61" s="186"/>
      <c r="AD61" s="185"/>
      <c r="AE61" s="185"/>
      <c r="AF61" s="185"/>
      <c r="AG61" s="185"/>
      <c r="AH61" s="185"/>
      <c r="AI61" s="185"/>
      <c r="AJ61" s="185"/>
      <c r="AK61" s="185"/>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89"/>
      <c r="BI61" s="189"/>
      <c r="BJ61" s="189"/>
      <c r="BK61" s="189"/>
      <c r="BL61" s="189"/>
      <c r="BM61" s="189"/>
      <c r="BN61" s="189"/>
      <c r="BO61" s="189"/>
      <c r="BP61" s="189"/>
      <c r="BQ61" s="189"/>
      <c r="BR61" s="189"/>
      <c r="BS61" s="189"/>
      <c r="BT61" s="189"/>
      <c r="BU61" s="189"/>
      <c r="BV61" s="189"/>
      <c r="BW61" s="189"/>
    </row>
    <row r="62" spans="1:75" s="188" customFormat="1" ht="10.199999999999999">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6"/>
      <c r="AA62" s="186"/>
      <c r="AB62" s="186"/>
      <c r="AC62" s="186"/>
      <c r="AD62" s="185"/>
      <c r="AE62" s="185"/>
      <c r="AF62" s="185"/>
      <c r="AG62" s="185"/>
      <c r="AH62" s="185"/>
      <c r="AI62" s="185"/>
      <c r="AJ62" s="185"/>
      <c r="AK62" s="185"/>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89"/>
      <c r="BI62" s="189"/>
      <c r="BJ62" s="189"/>
      <c r="BK62" s="189"/>
      <c r="BL62" s="189"/>
      <c r="BM62" s="189"/>
      <c r="BN62" s="189"/>
      <c r="BO62" s="189"/>
      <c r="BP62" s="189"/>
      <c r="BQ62" s="189"/>
      <c r="BR62" s="189"/>
      <c r="BS62" s="189"/>
      <c r="BT62" s="189"/>
      <c r="BU62" s="189"/>
      <c r="BV62" s="189"/>
      <c r="BW62" s="189"/>
    </row>
    <row r="63" spans="1:75" s="188" customFormat="1" ht="10.199999999999999">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6"/>
      <c r="AA63" s="186"/>
      <c r="AB63" s="186"/>
      <c r="AC63" s="186"/>
      <c r="AD63" s="185"/>
      <c r="AE63" s="185"/>
      <c r="AF63" s="185"/>
      <c r="AG63" s="185"/>
      <c r="AH63" s="185"/>
      <c r="AI63" s="185"/>
      <c r="AJ63" s="185"/>
      <c r="AK63" s="185"/>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89"/>
      <c r="BW63" s="189"/>
    </row>
    <row r="64" spans="1:75" s="188" customFormat="1" ht="10.199999999999999">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6"/>
      <c r="AA64" s="186"/>
      <c r="AB64" s="186"/>
      <c r="AC64" s="186"/>
      <c r="AD64" s="185"/>
      <c r="AE64" s="185"/>
      <c r="AF64" s="185"/>
      <c r="AG64" s="185"/>
      <c r="AH64" s="185"/>
      <c r="AI64" s="185"/>
      <c r="AJ64" s="185"/>
      <c r="AK64" s="185"/>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P64" s="189"/>
      <c r="BQ64" s="189"/>
      <c r="BR64" s="189"/>
      <c r="BS64" s="189"/>
      <c r="BT64" s="189"/>
      <c r="BU64" s="189"/>
      <c r="BV64" s="189"/>
      <c r="BW64" s="189"/>
    </row>
    <row r="65" spans="1:75" s="188" customFormat="1" ht="10.199999999999999">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6"/>
      <c r="AA65" s="186"/>
      <c r="AB65" s="186"/>
      <c r="AC65" s="186"/>
      <c r="AD65" s="185"/>
      <c r="AE65" s="185"/>
      <c r="AF65" s="185"/>
      <c r="AG65" s="185"/>
      <c r="AH65" s="185"/>
      <c r="AI65" s="185"/>
      <c r="AJ65" s="185"/>
      <c r="AK65" s="185"/>
      <c r="AL65" s="189"/>
      <c r="AM65" s="189"/>
      <c r="AN65" s="189"/>
      <c r="AO65" s="189"/>
      <c r="AP65" s="189"/>
      <c r="AQ65" s="189"/>
      <c r="AR65" s="189"/>
      <c r="AS65" s="189"/>
      <c r="AT65" s="189"/>
      <c r="AU65" s="189"/>
      <c r="AV65" s="189"/>
      <c r="AW65" s="189"/>
      <c r="AX65" s="189"/>
      <c r="AY65" s="189"/>
      <c r="AZ65" s="189"/>
      <c r="BA65" s="189"/>
      <c r="BB65" s="189"/>
      <c r="BC65" s="189"/>
      <c r="BD65" s="189"/>
      <c r="BE65" s="189"/>
      <c r="BF65" s="189"/>
      <c r="BG65" s="189"/>
      <c r="BH65" s="189"/>
      <c r="BI65" s="189"/>
      <c r="BJ65" s="189"/>
      <c r="BK65" s="189"/>
      <c r="BL65" s="189"/>
      <c r="BM65" s="189"/>
      <c r="BN65" s="189"/>
      <c r="BO65" s="189"/>
      <c r="BP65" s="189"/>
      <c r="BQ65" s="189"/>
      <c r="BR65" s="189"/>
      <c r="BS65" s="189"/>
      <c r="BT65" s="189"/>
      <c r="BU65" s="189"/>
      <c r="BV65" s="189"/>
      <c r="BW65" s="189"/>
    </row>
    <row r="66" spans="1:75" s="188" customFormat="1" ht="10.199999999999999">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6"/>
      <c r="AA66" s="186"/>
      <c r="AB66" s="186"/>
      <c r="AC66" s="186"/>
      <c r="AD66" s="185"/>
      <c r="AE66" s="185"/>
      <c r="AF66" s="185"/>
      <c r="AG66" s="185"/>
      <c r="AH66" s="185"/>
      <c r="AI66" s="185"/>
      <c r="AJ66" s="185"/>
      <c r="AK66" s="185"/>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89"/>
      <c r="BH66" s="189"/>
      <c r="BI66" s="189"/>
      <c r="BJ66" s="189"/>
      <c r="BK66" s="189"/>
      <c r="BL66" s="189"/>
      <c r="BM66" s="189"/>
      <c r="BN66" s="189"/>
      <c r="BO66" s="189"/>
      <c r="BP66" s="189"/>
      <c r="BQ66" s="189"/>
      <c r="BR66" s="189"/>
      <c r="BS66" s="189"/>
      <c r="BT66" s="189"/>
      <c r="BU66" s="189"/>
      <c r="BV66" s="189"/>
      <c r="BW66" s="189"/>
    </row>
    <row r="67" spans="1:75" s="188" customFormat="1" ht="10.199999999999999">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6"/>
      <c r="AA67" s="186"/>
      <c r="AB67" s="186"/>
      <c r="AC67" s="186"/>
      <c r="AD67" s="185"/>
      <c r="AE67" s="185"/>
      <c r="AF67" s="185"/>
      <c r="AG67" s="185"/>
      <c r="AH67" s="185"/>
      <c r="AI67" s="185"/>
      <c r="AJ67" s="185"/>
      <c r="AK67" s="185"/>
      <c r="AL67" s="189"/>
      <c r="AM67" s="189"/>
      <c r="AN67" s="189"/>
      <c r="AO67" s="189"/>
      <c r="AP67" s="189"/>
      <c r="AQ67" s="189"/>
      <c r="AR67" s="189"/>
      <c r="AS67" s="189"/>
      <c r="AT67" s="189"/>
      <c r="AU67" s="189"/>
      <c r="AV67" s="189"/>
      <c r="AW67" s="189"/>
      <c r="AX67" s="189"/>
      <c r="AY67" s="189"/>
      <c r="AZ67" s="189"/>
      <c r="BA67" s="189"/>
      <c r="BB67" s="189"/>
      <c r="BC67" s="189"/>
      <c r="BD67" s="189"/>
      <c r="BE67" s="189"/>
      <c r="BF67" s="189"/>
      <c r="BG67" s="189"/>
      <c r="BH67" s="189"/>
      <c r="BI67" s="189"/>
      <c r="BJ67" s="189"/>
      <c r="BK67" s="189"/>
      <c r="BL67" s="189"/>
      <c r="BM67" s="189"/>
      <c r="BN67" s="189"/>
      <c r="BO67" s="189"/>
      <c r="BP67" s="189"/>
      <c r="BQ67" s="189"/>
      <c r="BR67" s="189"/>
      <c r="BS67" s="189"/>
      <c r="BT67" s="189"/>
      <c r="BU67" s="189"/>
      <c r="BV67" s="189"/>
      <c r="BW67" s="189"/>
    </row>
    <row r="68" spans="1:75" s="188" customFormat="1" ht="10.199999999999999">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6"/>
      <c r="AA68" s="186"/>
      <c r="AB68" s="186"/>
      <c r="AC68" s="186"/>
      <c r="AD68" s="185"/>
      <c r="AE68" s="185"/>
      <c r="AF68" s="185"/>
      <c r="AG68" s="185"/>
      <c r="AH68" s="185"/>
      <c r="AI68" s="185"/>
      <c r="AJ68" s="185"/>
      <c r="AK68" s="185"/>
      <c r="AL68" s="189"/>
      <c r="AM68" s="189"/>
      <c r="AN68" s="189"/>
      <c r="AO68" s="189"/>
      <c r="AP68" s="189"/>
      <c r="AQ68" s="189"/>
      <c r="AR68" s="189"/>
      <c r="AS68" s="189"/>
      <c r="AT68" s="189"/>
      <c r="AU68" s="189"/>
      <c r="AV68" s="189"/>
      <c r="AW68" s="189"/>
      <c r="AX68" s="189"/>
      <c r="AY68" s="189"/>
      <c r="AZ68" s="189"/>
      <c r="BA68" s="189"/>
      <c r="BB68" s="189"/>
      <c r="BC68" s="189"/>
      <c r="BD68" s="189"/>
      <c r="BE68" s="189"/>
      <c r="BF68" s="189"/>
      <c r="BG68" s="189"/>
      <c r="BH68" s="189"/>
      <c r="BI68" s="189"/>
      <c r="BJ68" s="189"/>
      <c r="BK68" s="189"/>
      <c r="BL68" s="189"/>
      <c r="BM68" s="189"/>
      <c r="BN68" s="189"/>
      <c r="BO68" s="189"/>
      <c r="BP68" s="189"/>
      <c r="BQ68" s="189"/>
      <c r="BR68" s="189"/>
      <c r="BS68" s="189"/>
      <c r="BT68" s="189"/>
      <c r="BU68" s="189"/>
      <c r="BV68" s="189"/>
      <c r="BW68" s="189"/>
    </row>
    <row r="69" spans="1:75" s="188" customFormat="1" ht="10.199999999999999">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6"/>
      <c r="AA69" s="186"/>
      <c r="AB69" s="186"/>
      <c r="AC69" s="186"/>
      <c r="AD69" s="185"/>
      <c r="AE69" s="185"/>
      <c r="AF69" s="185"/>
      <c r="AG69" s="185"/>
      <c r="AH69" s="185"/>
      <c r="AI69" s="185"/>
      <c r="AJ69" s="185"/>
      <c r="AK69" s="185"/>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c r="BM69" s="189"/>
      <c r="BN69" s="189"/>
      <c r="BO69" s="189"/>
      <c r="BP69" s="189"/>
      <c r="BQ69" s="189"/>
      <c r="BR69" s="189"/>
      <c r="BS69" s="189"/>
      <c r="BT69" s="189"/>
      <c r="BU69" s="189"/>
      <c r="BV69" s="189"/>
      <c r="BW69" s="189"/>
    </row>
    <row r="70" spans="1:75" s="188" customFormat="1" ht="10.199999999999999">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6"/>
      <c r="AA70" s="186"/>
      <c r="AB70" s="186"/>
      <c r="AC70" s="186"/>
      <c r="AD70" s="185"/>
      <c r="AE70" s="185"/>
      <c r="AF70" s="185"/>
      <c r="AG70" s="185"/>
      <c r="AH70" s="185"/>
      <c r="AI70" s="185"/>
      <c r="AJ70" s="185"/>
      <c r="AK70" s="185"/>
      <c r="AL70" s="189"/>
      <c r="AM70" s="189"/>
      <c r="AN70" s="189"/>
      <c r="AO70" s="189"/>
      <c r="AP70" s="189"/>
      <c r="AQ70" s="189"/>
      <c r="AR70" s="189"/>
      <c r="AS70" s="189"/>
      <c r="AT70" s="189"/>
      <c r="AU70" s="189"/>
      <c r="AV70" s="189"/>
      <c r="AW70" s="189"/>
      <c r="AX70" s="189"/>
      <c r="AY70" s="189"/>
      <c r="AZ70" s="189"/>
      <c r="BA70" s="189"/>
      <c r="BB70" s="189"/>
      <c r="BC70" s="189"/>
      <c r="BD70" s="189"/>
      <c r="BE70" s="189"/>
      <c r="BF70" s="189"/>
      <c r="BG70" s="189"/>
      <c r="BH70" s="189"/>
      <c r="BI70" s="189"/>
      <c r="BJ70" s="189"/>
      <c r="BK70" s="189"/>
      <c r="BL70" s="189"/>
      <c r="BM70" s="189"/>
      <c r="BN70" s="189"/>
      <c r="BO70" s="189"/>
      <c r="BP70" s="189"/>
      <c r="BQ70" s="189"/>
      <c r="BR70" s="189"/>
      <c r="BS70" s="189"/>
      <c r="BT70" s="189"/>
      <c r="BU70" s="189"/>
      <c r="BV70" s="189"/>
      <c r="BW70" s="189"/>
    </row>
  </sheetData>
  <hyperlinks>
    <hyperlink ref="BW6" location="Index!A1" display="Index" xr:uid="{B6CDCCFB-277E-477A-A9F7-6B3C0DCF8D34}"/>
  </hyperlinks>
  <printOptions horizontalCentered="1"/>
  <pageMargins left="0" right="0" top="0.39370078740157483" bottom="0" header="0" footer="0"/>
  <pageSetup paperSize="9" scale="92" orientation="landscape" r:id="rId1"/>
  <headerFooter alignWithMargins="0">
    <oddHeader>&amp;R&amp;P/&amp;N</oddHeader>
  </headerFooter>
  <colBreaks count="3" manualBreakCount="3">
    <brk id="13" max="13" man="1"/>
    <brk id="25" max="1048575" man="1"/>
    <brk id="37" max="13"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41C9-E507-4202-BEC8-7C42601699DC}">
  <sheetPr>
    <tabColor rgb="FFFF0000"/>
  </sheetPr>
  <dimension ref="A1:GT116"/>
  <sheetViews>
    <sheetView showGridLines="0" zoomScaleNormal="100" zoomScaleSheetLayoutView="80" workbookViewId="0">
      <pane xSplit="1" ySplit="8" topLeftCell="AE9" activePane="bottomRight" state="frozen"/>
      <selection activeCell="C6" sqref="C6"/>
      <selection pane="topRight" activeCell="C6" sqref="C6"/>
      <selection pane="bottomLeft" activeCell="C6" sqref="C6"/>
      <selection pane="bottomRight" activeCell="C6" sqref="C6"/>
    </sheetView>
  </sheetViews>
  <sheetFormatPr defaultColWidth="7.6640625" defaultRowHeight="15" customHeight="1"/>
  <cols>
    <col min="1" max="1" width="43.88671875" style="113" bestFit="1" customWidth="1"/>
    <col min="2" max="35" width="8.44140625" style="113" customWidth="1"/>
    <col min="36" max="16384" width="7.6640625" style="105"/>
  </cols>
  <sheetData>
    <row r="1" spans="1:202"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20"/>
      <c r="AK1" s="21"/>
      <c r="AL1" s="20"/>
      <c r="AM1" s="21"/>
      <c r="AN1" s="20"/>
      <c r="AO1" s="21"/>
      <c r="AP1" s="20"/>
      <c r="AQ1" s="21"/>
      <c r="AR1" s="20"/>
      <c r="AS1" s="21"/>
      <c r="AT1" s="20"/>
      <c r="AU1" s="21"/>
      <c r="AV1" s="20"/>
      <c r="AW1" s="21"/>
      <c r="AX1" s="20"/>
      <c r="AY1" s="21"/>
      <c r="AZ1" s="20"/>
      <c r="BA1" s="21"/>
      <c r="BB1" s="20"/>
      <c r="BC1" s="21"/>
      <c r="BD1" s="20"/>
      <c r="BE1" s="21"/>
      <c r="BF1" s="20"/>
      <c r="BG1" s="21"/>
      <c r="BH1" s="20"/>
      <c r="BI1" s="21"/>
      <c r="BJ1" s="22"/>
      <c r="BK1" s="22"/>
      <c r="BL1" s="20"/>
      <c r="BM1" s="21"/>
      <c r="BN1" s="23"/>
      <c r="BO1" s="23"/>
      <c r="BP1" s="23"/>
      <c r="BQ1" s="23"/>
      <c r="BR1" s="23"/>
      <c r="BS1" s="21"/>
      <c r="BT1" s="23"/>
      <c r="BU1" s="21"/>
      <c r="BV1" s="23"/>
      <c r="BW1" s="23"/>
      <c r="BX1" s="23"/>
      <c r="BY1" s="24"/>
      <c r="BZ1" s="24"/>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0"/>
      <c r="DF1" s="21"/>
      <c r="DG1" s="20"/>
      <c r="DH1" s="21"/>
      <c r="DI1" s="20"/>
      <c r="DJ1" s="21"/>
      <c r="DK1" s="20"/>
      <c r="DL1" s="21"/>
      <c r="DM1" s="20"/>
      <c r="DN1" s="21"/>
      <c r="DO1" s="22"/>
      <c r="DP1" s="22"/>
      <c r="DQ1" s="20"/>
      <c r="DR1" s="21"/>
      <c r="DS1" s="23"/>
      <c r="DT1" s="23"/>
      <c r="DU1" s="23"/>
      <c r="DV1" s="23"/>
      <c r="DW1" s="23"/>
      <c r="DX1" s="21"/>
      <c r="DY1" s="23"/>
      <c r="DZ1" s="21"/>
      <c r="EA1" s="23"/>
      <c r="EB1" s="23"/>
      <c r="EC1" s="23"/>
      <c r="ED1" s="24"/>
      <c r="EE1" s="24"/>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0"/>
      <c r="FK1" s="21"/>
      <c r="FL1" s="20"/>
      <c r="FM1" s="21"/>
      <c r="FN1" s="20"/>
      <c r="FO1" s="21"/>
      <c r="FP1" s="20"/>
      <c r="FQ1" s="21"/>
      <c r="FR1" s="20"/>
      <c r="FS1" s="21"/>
      <c r="FT1" s="22"/>
      <c r="FU1" s="22"/>
      <c r="FV1" s="20"/>
      <c r="FW1" s="21"/>
      <c r="FX1" s="23"/>
      <c r="FY1" s="23"/>
      <c r="FZ1" s="23"/>
      <c r="GA1" s="23"/>
      <c r="GB1" s="23"/>
      <c r="GC1" s="21"/>
      <c r="GD1" s="23"/>
      <c r="GE1" s="21"/>
      <c r="GF1" s="23"/>
      <c r="GG1" s="23"/>
      <c r="GH1" s="23"/>
      <c r="GI1" s="24"/>
      <c r="GJ1" s="24"/>
      <c r="GK1" s="20"/>
      <c r="GL1" s="21"/>
      <c r="GM1" s="20"/>
      <c r="GN1" s="21"/>
      <c r="GO1" s="20"/>
      <c r="GP1" s="21"/>
      <c r="GQ1" s="20"/>
      <c r="GR1" s="21"/>
      <c r="GS1" s="20"/>
      <c r="GT1" s="21"/>
    </row>
    <row r="2" spans="1:202" s="25" customFormat="1" ht="15" customHeight="1">
      <c r="A2" s="18"/>
      <c r="B2" s="19"/>
      <c r="C2" s="191"/>
      <c r="D2" s="19"/>
      <c r="E2" s="19"/>
      <c r="F2" s="19"/>
      <c r="G2" s="191"/>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20"/>
      <c r="AK2" s="21"/>
      <c r="AL2" s="20"/>
      <c r="AM2" s="21"/>
      <c r="AN2" s="20"/>
      <c r="AO2" s="21"/>
      <c r="AP2" s="20"/>
      <c r="AQ2" s="21"/>
      <c r="AR2" s="20"/>
      <c r="AS2" s="21"/>
      <c r="AT2" s="20"/>
      <c r="AU2" s="21"/>
      <c r="AV2" s="20"/>
      <c r="AW2" s="21"/>
      <c r="AX2" s="20"/>
      <c r="AY2" s="21"/>
      <c r="AZ2" s="20"/>
      <c r="BA2" s="21"/>
      <c r="BB2" s="20"/>
      <c r="BC2" s="21"/>
      <c r="BD2" s="20"/>
      <c r="BE2" s="21"/>
      <c r="BF2" s="20"/>
      <c r="BG2" s="21"/>
      <c r="BH2" s="20"/>
      <c r="BI2" s="21"/>
      <c r="BJ2" s="22"/>
      <c r="BK2" s="22"/>
      <c r="BL2" s="20"/>
      <c r="BM2" s="21"/>
      <c r="BN2" s="23"/>
      <c r="BO2" s="23"/>
      <c r="BP2" s="23"/>
      <c r="BQ2" s="23"/>
      <c r="BR2" s="23"/>
      <c r="BS2" s="21"/>
      <c r="BT2" s="23"/>
      <c r="BU2" s="21"/>
      <c r="BV2" s="23"/>
      <c r="BW2" s="23"/>
      <c r="BX2" s="23"/>
      <c r="BY2" s="24"/>
      <c r="BZ2" s="24"/>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0"/>
      <c r="DF2" s="21"/>
      <c r="DG2" s="20"/>
      <c r="DH2" s="21"/>
      <c r="DI2" s="20"/>
      <c r="DJ2" s="21"/>
      <c r="DK2" s="20"/>
      <c r="DL2" s="21"/>
      <c r="DM2" s="20"/>
      <c r="DN2" s="21"/>
      <c r="DO2" s="22"/>
      <c r="DP2" s="22"/>
      <c r="DQ2" s="20"/>
      <c r="DR2" s="21"/>
      <c r="DS2" s="23"/>
      <c r="DT2" s="23"/>
      <c r="DU2" s="23"/>
      <c r="DV2" s="23"/>
      <c r="DW2" s="23"/>
      <c r="DX2" s="21"/>
      <c r="DY2" s="23"/>
      <c r="DZ2" s="21"/>
      <c r="EA2" s="23"/>
      <c r="EB2" s="23"/>
      <c r="EC2" s="23"/>
      <c r="ED2" s="24"/>
      <c r="EE2" s="24"/>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0"/>
      <c r="FK2" s="21"/>
      <c r="FL2" s="20"/>
      <c r="FM2" s="21"/>
      <c r="FN2" s="20"/>
      <c r="FO2" s="21"/>
      <c r="FP2" s="20"/>
      <c r="FQ2" s="21"/>
      <c r="FR2" s="20"/>
      <c r="FS2" s="21"/>
      <c r="FT2" s="22"/>
      <c r="FU2" s="22"/>
      <c r="FV2" s="20"/>
      <c r="FW2" s="21"/>
      <c r="FX2" s="23"/>
      <c r="FY2" s="23"/>
      <c r="FZ2" s="23"/>
      <c r="GA2" s="23"/>
      <c r="GB2" s="23"/>
      <c r="GC2" s="21"/>
      <c r="GD2" s="23"/>
      <c r="GE2" s="21"/>
      <c r="GF2" s="23"/>
      <c r="GG2" s="23"/>
      <c r="GH2" s="23"/>
      <c r="GI2" s="24"/>
      <c r="GJ2" s="24"/>
      <c r="GK2" s="20"/>
      <c r="GL2" s="21"/>
      <c r="GM2" s="20"/>
      <c r="GN2" s="21"/>
      <c r="GO2" s="20"/>
      <c r="GP2" s="21"/>
      <c r="GQ2" s="20"/>
      <c r="GR2" s="21"/>
      <c r="GS2" s="20"/>
      <c r="GT2" s="21"/>
    </row>
    <row r="3" spans="1:202"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20"/>
      <c r="AK3" s="21"/>
      <c r="AL3" s="20"/>
      <c r="AM3" s="21"/>
      <c r="AN3" s="20"/>
      <c r="AO3" s="21"/>
      <c r="AP3" s="20"/>
      <c r="AQ3" s="21"/>
      <c r="AR3" s="20"/>
      <c r="AS3" s="21"/>
      <c r="AT3" s="20"/>
      <c r="AU3" s="21"/>
      <c r="AV3" s="20"/>
      <c r="AW3" s="21"/>
      <c r="AX3" s="20"/>
      <c r="AY3" s="21"/>
      <c r="AZ3" s="20"/>
      <c r="BA3" s="21"/>
      <c r="BB3" s="20"/>
      <c r="BC3" s="21"/>
      <c r="BD3" s="20"/>
      <c r="BE3" s="21"/>
      <c r="BF3" s="20"/>
      <c r="BG3" s="21"/>
      <c r="BH3" s="20"/>
      <c r="BI3" s="21"/>
      <c r="BJ3" s="22"/>
      <c r="BK3" s="22"/>
      <c r="BL3" s="20"/>
      <c r="BM3" s="21"/>
      <c r="BN3" s="23"/>
      <c r="BO3" s="23"/>
      <c r="BP3" s="23"/>
      <c r="BQ3" s="23"/>
      <c r="BR3" s="23"/>
      <c r="BS3" s="21"/>
      <c r="BT3" s="23"/>
      <c r="BU3" s="21"/>
      <c r="BV3" s="23"/>
      <c r="BW3" s="23"/>
      <c r="BX3" s="23"/>
      <c r="BY3" s="24"/>
      <c r="BZ3" s="24"/>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0"/>
      <c r="DF3" s="21"/>
      <c r="DG3" s="20"/>
      <c r="DH3" s="21"/>
      <c r="DI3" s="20"/>
      <c r="DJ3" s="21"/>
      <c r="DK3" s="20"/>
      <c r="DL3" s="21"/>
      <c r="DM3" s="20"/>
      <c r="DN3" s="21"/>
      <c r="DO3" s="22"/>
      <c r="DP3" s="22"/>
      <c r="DQ3" s="20"/>
      <c r="DR3" s="21"/>
      <c r="DS3" s="23"/>
      <c r="DT3" s="23"/>
      <c r="DU3" s="23"/>
      <c r="DV3" s="23"/>
      <c r="DW3" s="23"/>
      <c r="DX3" s="21"/>
      <c r="DY3" s="23"/>
      <c r="DZ3" s="21"/>
      <c r="EA3" s="23"/>
      <c r="EB3" s="23"/>
      <c r="EC3" s="23"/>
      <c r="ED3" s="24"/>
      <c r="EE3" s="24"/>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0"/>
      <c r="FK3" s="21"/>
      <c r="FL3" s="20"/>
      <c r="FM3" s="21"/>
      <c r="FN3" s="20"/>
      <c r="FO3" s="21"/>
      <c r="FP3" s="20"/>
      <c r="FQ3" s="21"/>
      <c r="FR3" s="20"/>
      <c r="FS3" s="21"/>
      <c r="FT3" s="22"/>
      <c r="FU3" s="22"/>
      <c r="FV3" s="20"/>
      <c r="FW3" s="21"/>
      <c r="FX3" s="23"/>
      <c r="FY3" s="23"/>
      <c r="FZ3" s="23"/>
      <c r="GA3" s="23"/>
      <c r="GB3" s="23"/>
      <c r="GC3" s="21"/>
      <c r="GD3" s="23"/>
      <c r="GE3" s="21"/>
      <c r="GF3" s="23"/>
      <c r="GG3" s="23"/>
      <c r="GH3" s="23"/>
      <c r="GI3" s="24"/>
      <c r="GJ3" s="24"/>
      <c r="GK3" s="20"/>
      <c r="GL3" s="21"/>
      <c r="GM3" s="20"/>
      <c r="GN3" s="21"/>
      <c r="GO3" s="20"/>
      <c r="GP3" s="21"/>
      <c r="GQ3" s="20"/>
      <c r="GR3" s="21"/>
      <c r="GS3" s="20"/>
      <c r="GT3" s="21"/>
    </row>
    <row r="4" spans="1:202" s="25" customFormat="1" ht="15" customHeight="1">
      <c r="A4" s="26"/>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row>
    <row r="5" spans="1:202" s="79" customFormat="1" ht="15" customHeight="1" thickBot="1">
      <c r="A5" s="28" t="s">
        <v>306</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2"/>
      <c r="AK5" s="92"/>
      <c r="AL5" s="92"/>
      <c r="AM5" s="92"/>
      <c r="AN5" s="92"/>
      <c r="AO5" s="92"/>
      <c r="AP5" s="92"/>
      <c r="AQ5" s="92"/>
      <c r="AR5" s="92"/>
      <c r="AS5" s="92"/>
      <c r="AT5" s="92"/>
      <c r="AU5" s="92"/>
      <c r="AV5" s="92"/>
      <c r="AW5" s="92"/>
      <c r="AX5" s="92"/>
      <c r="AY5" s="92"/>
      <c r="AZ5" s="92"/>
      <c r="BA5" s="93"/>
      <c r="BB5" s="93"/>
      <c r="BC5" s="93"/>
      <c r="BD5" s="93"/>
      <c r="BE5" s="93"/>
      <c r="BG5" s="94"/>
      <c r="BK5" s="94"/>
      <c r="BM5" s="95"/>
      <c r="BP5" s="96"/>
      <c r="BQ5" s="92"/>
      <c r="BR5" s="92"/>
      <c r="BS5" s="92"/>
      <c r="BT5" s="97"/>
      <c r="BU5" s="92"/>
      <c r="BV5" s="92"/>
      <c r="BW5" s="92"/>
      <c r="BX5" s="92"/>
    </row>
    <row r="6" spans="1:202" s="125" customFormat="1" ht="15" customHeight="1" thickTop="1">
      <c r="A6" s="124"/>
      <c r="B6" s="138"/>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31"/>
      <c r="AI6" s="31" t="s">
        <v>59</v>
      </c>
    </row>
    <row r="7" spans="1:202" s="36" customFormat="1" ht="15" customHeight="1">
      <c r="A7" s="34"/>
      <c r="B7" s="35" t="s">
        <v>269</v>
      </c>
      <c r="C7" s="35" t="s">
        <v>270</v>
      </c>
      <c r="D7" s="35" t="s">
        <v>271</v>
      </c>
      <c r="E7" s="35" t="s">
        <v>272</v>
      </c>
      <c r="F7" s="35" t="s">
        <v>273</v>
      </c>
      <c r="G7" s="35" t="s">
        <v>274</v>
      </c>
      <c r="H7" s="35" t="s">
        <v>275</v>
      </c>
      <c r="I7" s="35" t="s">
        <v>276</v>
      </c>
      <c r="J7" s="35" t="s">
        <v>277</v>
      </c>
      <c r="K7" s="35" t="s">
        <v>278</v>
      </c>
      <c r="L7" s="35" t="s">
        <v>279</v>
      </c>
      <c r="M7" s="35" t="s">
        <v>280</v>
      </c>
      <c r="N7" s="35" t="s">
        <v>281</v>
      </c>
      <c r="O7" s="35" t="s">
        <v>282</v>
      </c>
      <c r="P7" s="35" t="s">
        <v>283</v>
      </c>
      <c r="Q7" s="35" t="s">
        <v>284</v>
      </c>
      <c r="R7" s="35" t="s">
        <v>285</v>
      </c>
      <c r="S7" s="35" t="s">
        <v>286</v>
      </c>
      <c r="T7" s="35" t="s">
        <v>287</v>
      </c>
      <c r="U7" s="35" t="s">
        <v>288</v>
      </c>
      <c r="V7" s="35" t="s">
        <v>289</v>
      </c>
      <c r="W7" s="35" t="s">
        <v>290</v>
      </c>
      <c r="X7" s="35" t="s">
        <v>291</v>
      </c>
      <c r="Y7" s="35" t="s">
        <v>292</v>
      </c>
      <c r="Z7" s="35" t="s">
        <v>293</v>
      </c>
      <c r="AA7" s="35" t="s">
        <v>294</v>
      </c>
      <c r="AB7" s="35" t="s">
        <v>295</v>
      </c>
      <c r="AC7" s="35" t="s">
        <v>296</v>
      </c>
      <c r="AD7" s="35" t="s">
        <v>297</v>
      </c>
      <c r="AE7" s="35" t="s">
        <v>298</v>
      </c>
      <c r="AF7" s="35" t="s">
        <v>299</v>
      </c>
      <c r="AG7" s="35" t="s">
        <v>300</v>
      </c>
      <c r="AH7" s="35" t="s">
        <v>301</v>
      </c>
      <c r="AI7" s="35" t="s">
        <v>302</v>
      </c>
    </row>
    <row r="8" spans="1:202" s="25" customFormat="1" ht="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row>
    <row r="9" spans="1:202"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row>
    <row r="10" spans="1:202" ht="15" customHeight="1">
      <c r="A10" s="102" t="s">
        <v>307</v>
      </c>
      <c r="B10" s="192">
        <v>12395</v>
      </c>
      <c r="C10" s="192">
        <v>12139</v>
      </c>
      <c r="D10" s="192">
        <v>11734</v>
      </c>
      <c r="E10" s="192">
        <v>11725</v>
      </c>
      <c r="F10" s="192">
        <v>11264</v>
      </c>
      <c r="G10" s="192">
        <v>11694</v>
      </c>
      <c r="H10" s="192">
        <v>11887</v>
      </c>
      <c r="I10" s="192">
        <v>11884</v>
      </c>
      <c r="J10" s="192">
        <v>11960</v>
      </c>
      <c r="K10" s="192">
        <v>12185</v>
      </c>
      <c r="L10" s="192">
        <v>12503</v>
      </c>
      <c r="M10" s="192">
        <v>12983</v>
      </c>
      <c r="N10" s="192">
        <v>12964</v>
      </c>
      <c r="O10" s="192">
        <v>13163</v>
      </c>
      <c r="P10" s="192">
        <v>12794</v>
      </c>
      <c r="Q10" s="192">
        <v>13219</v>
      </c>
      <c r="R10" s="192">
        <v>13225</v>
      </c>
      <c r="S10" s="192">
        <v>13471</v>
      </c>
      <c r="T10" s="192">
        <v>14054</v>
      </c>
      <c r="U10" s="192">
        <v>14779</v>
      </c>
      <c r="V10" s="192">
        <v>15818</v>
      </c>
      <c r="W10" s="192">
        <v>16947.400000000001</v>
      </c>
      <c r="X10" s="192">
        <v>17526.599999999999</v>
      </c>
      <c r="Y10" s="192">
        <v>17480</v>
      </c>
      <c r="Z10" s="192">
        <v>16965</v>
      </c>
      <c r="AA10" s="192">
        <v>16652</v>
      </c>
      <c r="AB10" s="192">
        <v>15836</v>
      </c>
      <c r="AC10" s="192">
        <v>15432</v>
      </c>
      <c r="AD10" s="192">
        <v>14522</v>
      </c>
      <c r="AE10" s="192">
        <v>15255</v>
      </c>
      <c r="AF10" s="192">
        <v>15635</v>
      </c>
      <c r="AG10" s="192">
        <v>16153</v>
      </c>
      <c r="AH10" s="193">
        <v>16771</v>
      </c>
      <c r="AI10" s="194">
        <v>17756</v>
      </c>
    </row>
    <row r="11" spans="1:202" ht="15" customHeight="1">
      <c r="A11" s="102" t="s">
        <v>308</v>
      </c>
      <c r="B11" s="192">
        <v>1640</v>
      </c>
      <c r="C11" s="192">
        <v>2238</v>
      </c>
      <c r="D11" s="192">
        <v>1624</v>
      </c>
      <c r="E11" s="192">
        <v>2084</v>
      </c>
      <c r="F11" s="192">
        <v>2258</v>
      </c>
      <c r="G11" s="192">
        <v>1813</v>
      </c>
      <c r="H11" s="192">
        <v>2066</v>
      </c>
      <c r="I11" s="192">
        <v>2890</v>
      </c>
      <c r="J11" s="192">
        <v>2127</v>
      </c>
      <c r="K11" s="192">
        <v>2283</v>
      </c>
      <c r="L11" s="192">
        <v>2270</v>
      </c>
      <c r="M11" s="192">
        <v>2445</v>
      </c>
      <c r="N11" s="192">
        <v>1535</v>
      </c>
      <c r="O11" s="192">
        <v>3521</v>
      </c>
      <c r="P11" s="192">
        <v>2494</v>
      </c>
      <c r="Q11" s="192">
        <v>3438</v>
      </c>
      <c r="R11" s="192">
        <v>2353</v>
      </c>
      <c r="S11" s="192">
        <v>2267</v>
      </c>
      <c r="T11" s="192">
        <v>1648</v>
      </c>
      <c r="U11" s="192">
        <v>2183</v>
      </c>
      <c r="V11" s="192">
        <v>1243</v>
      </c>
      <c r="W11" s="192">
        <v>-586.5</v>
      </c>
      <c r="X11" s="192">
        <v>-1243.4000000000001</v>
      </c>
      <c r="Y11" s="192">
        <v>-803</v>
      </c>
      <c r="Z11" s="192">
        <v>-312</v>
      </c>
      <c r="AA11" s="192">
        <v>-96</v>
      </c>
      <c r="AB11" s="192">
        <v>23</v>
      </c>
      <c r="AC11" s="192">
        <v>696</v>
      </c>
      <c r="AD11" s="192">
        <v>630</v>
      </c>
      <c r="AE11" s="192">
        <v>325</v>
      </c>
      <c r="AF11" s="192">
        <v>364</v>
      </c>
      <c r="AG11" s="192">
        <v>842</v>
      </c>
      <c r="AH11" s="193">
        <v>462</v>
      </c>
      <c r="AI11" s="194">
        <v>288</v>
      </c>
    </row>
    <row r="12" spans="1:202" ht="5.0999999999999996" customHeight="1">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3"/>
      <c r="AI12" s="194"/>
    </row>
    <row r="13" spans="1:202" s="113" customFormat="1" ht="5.0999999999999996" customHeight="1">
      <c r="A13" s="196"/>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2"/>
      <c r="AI13" s="192"/>
    </row>
    <row r="14" spans="1:202" s="25" customFormat="1" ht="15" customHeight="1" thickBot="1">
      <c r="A14" s="87" t="s">
        <v>179</v>
      </c>
      <c r="B14" s="115">
        <v>14035</v>
      </c>
      <c r="C14" s="115">
        <v>14377</v>
      </c>
      <c r="D14" s="115">
        <v>13358</v>
      </c>
      <c r="E14" s="115">
        <v>13809</v>
      </c>
      <c r="F14" s="115">
        <v>13522</v>
      </c>
      <c r="G14" s="115">
        <v>13507</v>
      </c>
      <c r="H14" s="115">
        <v>13953</v>
      </c>
      <c r="I14" s="115">
        <v>14774</v>
      </c>
      <c r="J14" s="115">
        <v>14087</v>
      </c>
      <c r="K14" s="115">
        <v>14468</v>
      </c>
      <c r="L14" s="115">
        <v>14773</v>
      </c>
      <c r="M14" s="115">
        <v>15428</v>
      </c>
      <c r="N14" s="115">
        <v>14499</v>
      </c>
      <c r="O14" s="115">
        <v>16684</v>
      </c>
      <c r="P14" s="115">
        <v>15288</v>
      </c>
      <c r="Q14" s="115">
        <v>16657</v>
      </c>
      <c r="R14" s="115">
        <v>15578</v>
      </c>
      <c r="S14" s="115">
        <v>15738</v>
      </c>
      <c r="T14" s="115">
        <v>15702</v>
      </c>
      <c r="U14" s="115">
        <v>16962</v>
      </c>
      <c r="V14" s="115">
        <v>17061</v>
      </c>
      <c r="W14" s="115">
        <v>16361</v>
      </c>
      <c r="X14" s="115">
        <v>16283</v>
      </c>
      <c r="Y14" s="115">
        <v>16677</v>
      </c>
      <c r="Z14" s="115">
        <v>16653</v>
      </c>
      <c r="AA14" s="115">
        <v>16556</v>
      </c>
      <c r="AB14" s="115">
        <v>15859</v>
      </c>
      <c r="AC14" s="115">
        <v>16128</v>
      </c>
      <c r="AD14" s="115">
        <f>+SUM(AD10:AD11)</f>
        <v>15152</v>
      </c>
      <c r="AE14" s="115">
        <v>15580</v>
      </c>
      <c r="AF14" s="115">
        <v>15999</v>
      </c>
      <c r="AG14" s="115">
        <v>16995</v>
      </c>
      <c r="AH14" s="115">
        <v>17233</v>
      </c>
      <c r="AI14" s="115">
        <v>18044</v>
      </c>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row>
    <row r="15" spans="1:202" s="121" customFormat="1" ht="81" thickTop="1">
      <c r="A15" s="198" t="s">
        <v>309</v>
      </c>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row>
    <row r="16" spans="1:202" s="121" customFormat="1" ht="27" customHeight="1">
      <c r="A16" s="198" t="s">
        <v>310</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row>
    <row r="17" spans="1:36" s="121" customFormat="1" ht="13.2">
      <c r="A17" s="199"/>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row>
    <row r="18" spans="1:36" s="121" customFormat="1" ht="12.75" customHeight="1">
      <c r="A18" s="120"/>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200"/>
    </row>
    <row r="19" spans="1:36" s="121" customFormat="1" ht="12.75" customHeight="1">
      <c r="A19" s="120"/>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200"/>
    </row>
    <row r="20" spans="1:36" s="121" customFormat="1" ht="12.75" customHeight="1">
      <c r="A20" s="120"/>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row>
    <row r="21" spans="1:36" s="121" customFormat="1" ht="12.75" customHeight="1">
      <c r="A21" s="120"/>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row>
    <row r="22" spans="1:36" s="121" customFormat="1" ht="12.75" customHeight="1">
      <c r="A22" s="120"/>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row>
    <row r="23" spans="1:36" s="121" customFormat="1" ht="12.75" customHeight="1">
      <c r="A23" s="120"/>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row>
    <row r="24" spans="1:36" s="121" customFormat="1" ht="12.7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row>
    <row r="25" spans="1:36" s="121" customFormat="1" ht="1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row>
    <row r="26" spans="1:36" s="121" customFormat="1" ht="1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row>
    <row r="27" spans="1:36" s="121" customFormat="1" ht="1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row>
    <row r="28" spans="1:36" s="121" customFormat="1" ht="1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row>
    <row r="29" spans="1:36" s="121" customFormat="1" ht="1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row>
    <row r="30" spans="1:36" s="121" customFormat="1" ht="1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row>
    <row r="31" spans="1:36" s="121" customFormat="1" ht="1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row>
    <row r="32" spans="1:36"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row>
    <row r="33" spans="1:35"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row>
    <row r="34" spans="1:35"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row>
    <row r="35" spans="1:35"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row>
    <row r="36" spans="1:35"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row>
    <row r="37" spans="1:35"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row>
    <row r="38" spans="1:35"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row>
    <row r="39" spans="1:35"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row>
    <row r="40" spans="1:35" s="121" customFormat="1" ht="1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row>
    <row r="41" spans="1:35" s="121" customFormat="1" ht="1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row>
    <row r="42" spans="1:35"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row>
    <row r="43" spans="1:35"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row>
    <row r="44" spans="1:35"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row>
    <row r="45" spans="1:35"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row>
    <row r="46" spans="1:35"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row>
    <row r="47" spans="1:35"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row>
    <row r="48" spans="1:35"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row>
    <row r="49" spans="1:35"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row>
    <row r="50" spans="1:35"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row>
    <row r="51" spans="1:35"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row>
    <row r="52" spans="1:35"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row>
    <row r="53" spans="1:35"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row>
    <row r="54" spans="1:35"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row>
    <row r="55" spans="1:35"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row>
    <row r="56" spans="1:35"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row>
    <row r="57" spans="1:35"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row>
    <row r="58" spans="1:35"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row>
    <row r="59" spans="1:35"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row>
    <row r="60" spans="1:35"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row>
    <row r="61" spans="1:35"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row>
    <row r="62" spans="1:35"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row>
    <row r="63" spans="1:35"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row>
    <row r="64" spans="1:35"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row>
    <row r="65" spans="1:35"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row>
    <row r="66" spans="1:35"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row>
    <row r="67" spans="1:35"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row>
    <row r="68" spans="1:35"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row>
    <row r="69" spans="1:35"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row>
    <row r="70" spans="1:35"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row>
    <row r="71" spans="1:35"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row>
    <row r="72" spans="1:35"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row>
    <row r="73" spans="1:35"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row>
    <row r="74" spans="1:35"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row>
    <row r="75" spans="1:35"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row>
    <row r="76" spans="1:35"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row>
    <row r="77" spans="1:35"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row>
    <row r="78" spans="1:35"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row>
    <row r="79" spans="1:35"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row>
    <row r="80" spans="1:35"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row>
    <row r="81" spans="1:35"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row>
    <row r="82" spans="1:35"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row>
    <row r="83" spans="1:35" s="121" customFormat="1" ht="1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row>
    <row r="84" spans="1:35" s="121" customFormat="1" ht="1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row>
    <row r="85" spans="1:35" s="121" customFormat="1" ht="1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row>
    <row r="86" spans="1:35" s="121" customFormat="1" ht="1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row>
    <row r="87" spans="1:35" s="121" customFormat="1" ht="1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row>
    <row r="88" spans="1:35" s="121" customFormat="1" ht="1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row>
    <row r="89" spans="1:35" s="121" customFormat="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row>
    <row r="90" spans="1:35" s="121" customFormat="1" ht="1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row>
    <row r="91" spans="1:35" s="121" customFormat="1" ht="1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row>
    <row r="92" spans="1:35" s="121" customFormat="1" ht="1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row>
    <row r="93" spans="1:35" s="121" customFormat="1" ht="1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row>
    <row r="94" spans="1:35" s="121" customFormat="1" ht="1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row>
    <row r="95" spans="1:35" s="121" customFormat="1" ht="1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row>
    <row r="96" spans="1:35" s="121" customFormat="1" ht="1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row>
    <row r="97" spans="1:35" s="121" customFormat="1" ht="1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row>
    <row r="98" spans="1:35" s="121" customFormat="1" ht="1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row>
    <row r="99" spans="1:35" s="121" customFormat="1" ht="1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row>
    <row r="100" spans="1:35" s="121" customFormat="1" ht="1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row>
    <row r="101" spans="1:35" s="121" customFormat="1" ht="1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row>
    <row r="102" spans="1:35" s="121" customFormat="1" ht="1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row>
    <row r="103" spans="1:35" s="121" customFormat="1" ht="1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row>
    <row r="104" spans="1:35" s="121" customFormat="1" ht="1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row>
    <row r="105" spans="1:35" s="121" customFormat="1" ht="1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row>
    <row r="106" spans="1:35" s="121" customFormat="1" ht="1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row>
    <row r="107" spans="1:35" s="121" customFormat="1" ht="1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row>
    <row r="108" spans="1:35" s="121" customFormat="1" ht="1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row>
    <row r="109" spans="1:35" s="121" customFormat="1" ht="1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row>
    <row r="110" spans="1:35" s="121" customFormat="1" ht="1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row>
    <row r="111" spans="1:35" s="121" customFormat="1" ht="1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row>
    <row r="112" spans="1:35" s="121" customFormat="1" ht="1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row>
    <row r="113" spans="1:35" s="121" customFormat="1" ht="1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row>
    <row r="114" spans="1:35" s="121" customFormat="1" ht="1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row>
    <row r="115" spans="1:35" s="121" customFormat="1" ht="1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row>
    <row r="116" spans="1:35" s="121" customFormat="1" ht="1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row>
  </sheetData>
  <hyperlinks>
    <hyperlink ref="AI6" location="Index!A1" display="Index" xr:uid="{2A939C6F-05EE-434C-8DA4-910D33CF14BA}"/>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1A74-F740-4639-A4A5-3D09DE0AC751}">
  <sheetPr>
    <tabColor rgb="FFFF0000"/>
  </sheetPr>
  <dimension ref="A1:IK111"/>
  <sheetViews>
    <sheetView showGridLines="0" zoomScaleNormal="100" workbookViewId="0">
      <pane xSplit="1" ySplit="8" topLeftCell="BU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39.33203125" style="113" bestFit="1" customWidth="1"/>
    <col min="2" max="75" width="9.33203125" style="113" customWidth="1"/>
    <col min="76" max="16384" width="9" style="105"/>
  </cols>
  <sheetData>
    <row r="1" spans="1:245"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2"/>
      <c r="DB1" s="22"/>
      <c r="DC1" s="20"/>
      <c r="DD1" s="21"/>
      <c r="DE1" s="23"/>
      <c r="DF1" s="23"/>
      <c r="DG1" s="23"/>
      <c r="DH1" s="23"/>
      <c r="DI1" s="23"/>
      <c r="DJ1" s="21"/>
      <c r="DK1" s="23"/>
      <c r="DL1" s="21"/>
      <c r="DM1" s="23"/>
      <c r="DN1" s="23"/>
      <c r="DO1" s="23"/>
      <c r="DP1" s="24"/>
      <c r="DQ1" s="24"/>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2"/>
      <c r="FG1" s="22"/>
      <c r="FH1" s="20"/>
      <c r="FI1" s="21"/>
      <c r="FJ1" s="23"/>
      <c r="FK1" s="23"/>
      <c r="FL1" s="23"/>
      <c r="FM1" s="23"/>
      <c r="FN1" s="23"/>
      <c r="FO1" s="21"/>
      <c r="FP1" s="23"/>
      <c r="FQ1" s="21"/>
      <c r="FR1" s="23"/>
      <c r="FS1" s="23"/>
      <c r="FT1" s="23"/>
      <c r="FU1" s="24"/>
      <c r="FV1" s="24"/>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0"/>
      <c r="HF1" s="21"/>
      <c r="HG1" s="20"/>
      <c r="HH1" s="21"/>
      <c r="HI1" s="20"/>
      <c r="HJ1" s="21"/>
      <c r="HK1" s="22"/>
      <c r="HL1" s="22"/>
      <c r="HM1" s="20"/>
      <c r="HN1" s="21"/>
      <c r="HO1" s="23"/>
      <c r="HP1" s="23"/>
      <c r="HQ1" s="23"/>
      <c r="HR1" s="23"/>
      <c r="HS1" s="23"/>
      <c r="HT1" s="21"/>
      <c r="HU1" s="23"/>
      <c r="HV1" s="21"/>
      <c r="HW1" s="23"/>
      <c r="HX1" s="23"/>
      <c r="HY1" s="23"/>
      <c r="HZ1" s="24"/>
      <c r="IA1" s="24"/>
      <c r="IB1" s="20"/>
      <c r="IC1" s="21"/>
      <c r="ID1" s="20"/>
      <c r="IE1" s="21"/>
      <c r="IF1" s="20"/>
      <c r="IG1" s="21"/>
      <c r="IH1" s="20"/>
      <c r="II1" s="21"/>
      <c r="IJ1" s="20"/>
      <c r="IK1" s="21"/>
    </row>
    <row r="2" spans="1:245"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2"/>
      <c r="DB2" s="22"/>
      <c r="DC2" s="20"/>
      <c r="DD2" s="21"/>
      <c r="DE2" s="23"/>
      <c r="DF2" s="23"/>
      <c r="DG2" s="23"/>
      <c r="DH2" s="23"/>
      <c r="DI2" s="23"/>
      <c r="DJ2" s="21"/>
      <c r="DK2" s="23"/>
      <c r="DL2" s="21"/>
      <c r="DM2" s="23"/>
      <c r="DN2" s="23"/>
      <c r="DO2" s="23"/>
      <c r="DP2" s="24"/>
      <c r="DQ2" s="24"/>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2"/>
      <c r="FG2" s="22"/>
      <c r="FH2" s="20"/>
      <c r="FI2" s="21"/>
      <c r="FJ2" s="23"/>
      <c r="FK2" s="23"/>
      <c r="FL2" s="23"/>
      <c r="FM2" s="23"/>
      <c r="FN2" s="23"/>
      <c r="FO2" s="21"/>
      <c r="FP2" s="23"/>
      <c r="FQ2" s="21"/>
      <c r="FR2" s="23"/>
      <c r="FS2" s="23"/>
      <c r="FT2" s="23"/>
      <c r="FU2" s="24"/>
      <c r="FV2" s="24"/>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0"/>
      <c r="HF2" s="21"/>
      <c r="HG2" s="20"/>
      <c r="HH2" s="21"/>
      <c r="HI2" s="20"/>
      <c r="HJ2" s="21"/>
      <c r="HK2" s="22"/>
      <c r="HL2" s="22"/>
      <c r="HM2" s="20"/>
      <c r="HN2" s="21"/>
      <c r="HO2" s="23"/>
      <c r="HP2" s="23"/>
      <c r="HQ2" s="23"/>
      <c r="HR2" s="23"/>
      <c r="HS2" s="23"/>
      <c r="HT2" s="21"/>
      <c r="HU2" s="23"/>
      <c r="HV2" s="21"/>
      <c r="HW2" s="23"/>
      <c r="HX2" s="23"/>
      <c r="HY2" s="23"/>
      <c r="HZ2" s="24"/>
      <c r="IA2" s="24"/>
      <c r="IB2" s="20"/>
      <c r="IC2" s="21"/>
      <c r="ID2" s="20"/>
      <c r="IE2" s="21"/>
      <c r="IF2" s="20"/>
      <c r="IG2" s="21"/>
      <c r="IH2" s="20"/>
      <c r="II2" s="21"/>
      <c r="IJ2" s="20"/>
      <c r="IK2" s="21"/>
    </row>
    <row r="3" spans="1:245"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2"/>
      <c r="DB3" s="22"/>
      <c r="DC3" s="20"/>
      <c r="DD3" s="21"/>
      <c r="DE3" s="23"/>
      <c r="DF3" s="23"/>
      <c r="DG3" s="23"/>
      <c r="DH3" s="23"/>
      <c r="DI3" s="23"/>
      <c r="DJ3" s="21"/>
      <c r="DK3" s="23"/>
      <c r="DL3" s="21"/>
      <c r="DM3" s="23"/>
      <c r="DN3" s="23"/>
      <c r="DO3" s="23"/>
      <c r="DP3" s="24"/>
      <c r="DQ3" s="24"/>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2"/>
      <c r="FG3" s="22"/>
      <c r="FH3" s="20"/>
      <c r="FI3" s="21"/>
      <c r="FJ3" s="23"/>
      <c r="FK3" s="23"/>
      <c r="FL3" s="23"/>
      <c r="FM3" s="23"/>
      <c r="FN3" s="23"/>
      <c r="FO3" s="21"/>
      <c r="FP3" s="23"/>
      <c r="FQ3" s="21"/>
      <c r="FR3" s="23"/>
      <c r="FS3" s="23"/>
      <c r="FT3" s="23"/>
      <c r="FU3" s="24"/>
      <c r="FV3" s="24"/>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0"/>
      <c r="HF3" s="21"/>
      <c r="HG3" s="20"/>
      <c r="HH3" s="21"/>
      <c r="HI3" s="20"/>
      <c r="HJ3" s="21"/>
      <c r="HK3" s="22"/>
      <c r="HL3" s="22"/>
      <c r="HM3" s="20"/>
      <c r="HN3" s="21"/>
      <c r="HO3" s="23"/>
      <c r="HP3" s="23"/>
      <c r="HQ3" s="23"/>
      <c r="HR3" s="23"/>
      <c r="HS3" s="23"/>
      <c r="HT3" s="21"/>
      <c r="HU3" s="23"/>
      <c r="HV3" s="21"/>
      <c r="HW3" s="23"/>
      <c r="HX3" s="23"/>
      <c r="HY3" s="23"/>
      <c r="HZ3" s="24"/>
      <c r="IA3" s="24"/>
      <c r="IB3" s="20"/>
      <c r="IC3" s="21"/>
      <c r="ID3" s="20"/>
      <c r="IE3" s="21"/>
      <c r="IF3" s="20"/>
      <c r="IG3" s="21"/>
      <c r="IH3" s="20"/>
      <c r="II3" s="21"/>
      <c r="IJ3" s="20"/>
      <c r="IK3" s="21"/>
    </row>
    <row r="4" spans="1:245"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45" s="79" customFormat="1" ht="15" customHeight="1" thickBot="1">
      <c r="A5" s="28" t="s">
        <v>311</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2"/>
      <c r="BY5" s="92"/>
      <c r="BZ5" s="92"/>
      <c r="CA5" s="92"/>
      <c r="CB5" s="92"/>
      <c r="CC5" s="92"/>
      <c r="CD5" s="92"/>
      <c r="CE5" s="92"/>
      <c r="CF5" s="92"/>
      <c r="CG5" s="92"/>
      <c r="CH5" s="92"/>
      <c r="CI5" s="92"/>
      <c r="CJ5" s="92"/>
      <c r="CK5" s="92"/>
      <c r="CL5" s="92"/>
      <c r="CM5" s="92"/>
      <c r="CN5" s="92"/>
      <c r="CO5" s="92"/>
      <c r="CP5" s="92"/>
      <c r="CQ5" s="92"/>
      <c r="CR5" s="93"/>
      <c r="CS5" s="93"/>
      <c r="CT5" s="93"/>
      <c r="CU5" s="93"/>
      <c r="CV5" s="93"/>
      <c r="CX5" s="94"/>
      <c r="DB5" s="94"/>
      <c r="DD5" s="95"/>
      <c r="DG5" s="96"/>
      <c r="DH5" s="92"/>
      <c r="DI5" s="92"/>
      <c r="DJ5" s="92"/>
      <c r="DK5" s="97"/>
      <c r="DL5" s="92"/>
      <c r="DM5" s="92"/>
      <c r="DN5" s="92"/>
      <c r="DO5" s="92"/>
    </row>
    <row r="6" spans="1:245"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31"/>
      <c r="BW6" s="31" t="s">
        <v>59</v>
      </c>
    </row>
    <row r="7" spans="1:245" s="36" customFormat="1" ht="15" customHeight="1">
      <c r="A7" s="34"/>
      <c r="B7" s="35" t="s">
        <v>229</v>
      </c>
      <c r="C7" s="35" t="s">
        <v>230</v>
      </c>
      <c r="D7" s="35" t="s">
        <v>231</v>
      </c>
      <c r="E7" s="35" t="s">
        <v>232</v>
      </c>
      <c r="F7" s="35" t="s">
        <v>233</v>
      </c>
      <c r="G7" s="35" t="s">
        <v>234</v>
      </c>
      <c r="H7" s="35" t="s">
        <v>235</v>
      </c>
      <c r="I7" s="35" t="s">
        <v>236</v>
      </c>
      <c r="J7" s="35" t="s">
        <v>237</v>
      </c>
      <c r="K7" s="35" t="s">
        <v>238</v>
      </c>
      <c r="L7" s="35" t="s">
        <v>239</v>
      </c>
      <c r="M7" s="35" t="s">
        <v>240</v>
      </c>
      <c r="N7" s="35" t="s">
        <v>241</v>
      </c>
      <c r="O7" s="35" t="s">
        <v>242</v>
      </c>
      <c r="P7" s="35" t="s">
        <v>243</v>
      </c>
      <c r="Q7" s="35" t="s">
        <v>244</v>
      </c>
      <c r="R7" s="35" t="s">
        <v>245</v>
      </c>
      <c r="S7" s="35" t="s">
        <v>246</v>
      </c>
      <c r="T7" s="35" t="s">
        <v>247</v>
      </c>
      <c r="U7" s="35" t="s">
        <v>248</v>
      </c>
      <c r="V7" s="35" t="s">
        <v>249</v>
      </c>
      <c r="W7" s="35" t="s">
        <v>250</v>
      </c>
      <c r="X7" s="35" t="s">
        <v>251</v>
      </c>
      <c r="Y7" s="35" t="s">
        <v>252</v>
      </c>
      <c r="Z7" s="35" t="s">
        <v>253</v>
      </c>
      <c r="AA7" s="35" t="s">
        <v>254</v>
      </c>
      <c r="AB7" s="35" t="s">
        <v>255</v>
      </c>
      <c r="AC7" s="35" t="s">
        <v>256</v>
      </c>
      <c r="AD7" s="35" t="s">
        <v>257</v>
      </c>
      <c r="AE7" s="35" t="s">
        <v>258</v>
      </c>
      <c r="AF7" s="35" t="s">
        <v>259</v>
      </c>
      <c r="AG7" s="35" t="s">
        <v>260</v>
      </c>
      <c r="AH7" s="35" t="s">
        <v>261</v>
      </c>
      <c r="AI7" s="35" t="s">
        <v>262</v>
      </c>
      <c r="AJ7" s="35" t="s">
        <v>263</v>
      </c>
      <c r="AK7" s="35" t="s">
        <v>264</v>
      </c>
      <c r="AL7" s="35" t="s">
        <v>265</v>
      </c>
      <c r="AM7" s="35" t="s">
        <v>266</v>
      </c>
      <c r="AN7" s="35" t="s">
        <v>267</v>
      </c>
      <c r="AO7" s="35" t="s">
        <v>268</v>
      </c>
      <c r="AP7" s="35" t="s">
        <v>269</v>
      </c>
      <c r="AQ7" s="35" t="s">
        <v>270</v>
      </c>
      <c r="AR7" s="35" t="s">
        <v>271</v>
      </c>
      <c r="AS7" s="35" t="s">
        <v>272</v>
      </c>
      <c r="AT7" s="35" t="s">
        <v>273</v>
      </c>
      <c r="AU7" s="35" t="s">
        <v>274</v>
      </c>
      <c r="AV7" s="35" t="s">
        <v>275</v>
      </c>
      <c r="AW7" s="35" t="s">
        <v>276</v>
      </c>
      <c r="AX7" s="35" t="s">
        <v>277</v>
      </c>
      <c r="AY7" s="35" t="s">
        <v>278</v>
      </c>
      <c r="AZ7" s="35" t="s">
        <v>279</v>
      </c>
      <c r="BA7" s="35" t="s">
        <v>280</v>
      </c>
      <c r="BB7" s="35" t="s">
        <v>281</v>
      </c>
      <c r="BC7" s="35" t="s">
        <v>282</v>
      </c>
      <c r="BD7" s="35" t="s">
        <v>283</v>
      </c>
      <c r="BE7" s="35" t="s">
        <v>284</v>
      </c>
      <c r="BF7" s="35" t="s">
        <v>285</v>
      </c>
      <c r="BG7" s="35" t="s">
        <v>286</v>
      </c>
      <c r="BH7" s="35" t="s">
        <v>287</v>
      </c>
      <c r="BI7" s="35" t="s">
        <v>288</v>
      </c>
      <c r="BJ7" s="35" t="s">
        <v>289</v>
      </c>
      <c r="BK7" s="35" t="s">
        <v>290</v>
      </c>
      <c r="BL7" s="35" t="s">
        <v>291</v>
      </c>
      <c r="BM7" s="35" t="s">
        <v>292</v>
      </c>
      <c r="BN7" s="35" t="s">
        <v>293</v>
      </c>
      <c r="BO7" s="35" t="s">
        <v>294</v>
      </c>
      <c r="BP7" s="35" t="s">
        <v>295</v>
      </c>
      <c r="BQ7" s="35" t="s">
        <v>296</v>
      </c>
      <c r="BR7" s="35" t="s">
        <v>297</v>
      </c>
      <c r="BS7" s="35" t="s">
        <v>298</v>
      </c>
      <c r="BT7" s="35" t="s">
        <v>299</v>
      </c>
      <c r="BU7" s="35" t="s">
        <v>300</v>
      </c>
      <c r="BV7" s="35" t="s">
        <v>301</v>
      </c>
      <c r="BW7" s="35" t="s">
        <v>302</v>
      </c>
    </row>
    <row r="8" spans="1:245"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row>
    <row r="9" spans="1:245"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row>
    <row r="10" spans="1:245" ht="15" customHeight="1">
      <c r="A10" s="102" t="s">
        <v>312</v>
      </c>
      <c r="B10" s="201">
        <v>560</v>
      </c>
      <c r="C10" s="201">
        <v>597</v>
      </c>
      <c r="D10" s="201">
        <v>640</v>
      </c>
      <c r="E10" s="201">
        <v>706</v>
      </c>
      <c r="F10" s="201">
        <v>687</v>
      </c>
      <c r="G10" s="201">
        <v>720</v>
      </c>
      <c r="H10" s="201">
        <v>781</v>
      </c>
      <c r="I10" s="201">
        <v>877</v>
      </c>
      <c r="J10" s="192">
        <v>834</v>
      </c>
      <c r="K10" s="192">
        <v>851</v>
      </c>
      <c r="L10" s="192">
        <v>785</v>
      </c>
      <c r="M10" s="192">
        <v>953</v>
      </c>
      <c r="N10" s="192">
        <v>972</v>
      </c>
      <c r="O10" s="192">
        <v>993</v>
      </c>
      <c r="P10" s="192">
        <v>1080</v>
      </c>
      <c r="Q10" s="192">
        <v>1157</v>
      </c>
      <c r="R10" s="192">
        <v>1155</v>
      </c>
      <c r="S10" s="192">
        <v>1236</v>
      </c>
      <c r="T10" s="192">
        <v>1299</v>
      </c>
      <c r="U10" s="192">
        <v>1406</v>
      </c>
      <c r="V10" s="192">
        <v>1394</v>
      </c>
      <c r="W10" s="192">
        <v>1462</v>
      </c>
      <c r="X10" s="192">
        <v>1534</v>
      </c>
      <c r="Y10" s="192">
        <v>1660</v>
      </c>
      <c r="Z10" s="192">
        <v>1676</v>
      </c>
      <c r="AA10" s="192">
        <v>1745</v>
      </c>
      <c r="AB10" s="192">
        <v>1824</v>
      </c>
      <c r="AC10" s="192">
        <v>1920</v>
      </c>
      <c r="AD10" s="192">
        <v>1936</v>
      </c>
      <c r="AE10" s="192">
        <v>1965</v>
      </c>
      <c r="AF10" s="192">
        <v>2023</v>
      </c>
      <c r="AG10" s="192">
        <v>2205</v>
      </c>
      <c r="AH10" s="192">
        <v>2208</v>
      </c>
      <c r="AI10" s="192">
        <v>2373</v>
      </c>
      <c r="AJ10" s="192">
        <v>2448</v>
      </c>
      <c r="AK10" s="192">
        <v>2583</v>
      </c>
      <c r="AL10" s="192">
        <v>2421</v>
      </c>
      <c r="AM10" s="192">
        <v>2459</v>
      </c>
      <c r="AN10" s="192">
        <v>2696</v>
      </c>
      <c r="AO10" s="192">
        <v>2798</v>
      </c>
      <c r="AP10" s="192">
        <v>2637</v>
      </c>
      <c r="AQ10" s="192">
        <v>2650</v>
      </c>
      <c r="AR10" s="192">
        <v>2789</v>
      </c>
      <c r="AS10" s="192">
        <v>2949</v>
      </c>
      <c r="AT10" s="192">
        <v>2763</v>
      </c>
      <c r="AU10" s="192">
        <v>2788</v>
      </c>
      <c r="AV10" s="192">
        <v>2865</v>
      </c>
      <c r="AW10" s="192">
        <v>2949</v>
      </c>
      <c r="AX10" s="192">
        <v>2766</v>
      </c>
      <c r="AY10" s="192">
        <v>2781</v>
      </c>
      <c r="AZ10" s="192">
        <v>2835</v>
      </c>
      <c r="BA10" s="192">
        <v>2906</v>
      </c>
      <c r="BB10" s="192">
        <v>2700</v>
      </c>
      <c r="BC10" s="192">
        <v>2352</v>
      </c>
      <c r="BD10" s="192">
        <v>2530</v>
      </c>
      <c r="BE10" s="192">
        <v>2983</v>
      </c>
      <c r="BF10" s="192">
        <v>2639</v>
      </c>
      <c r="BG10" s="192">
        <v>2744</v>
      </c>
      <c r="BH10" s="192">
        <v>2968</v>
      </c>
      <c r="BI10" s="192">
        <v>3272</v>
      </c>
      <c r="BJ10" s="192">
        <v>3143</v>
      </c>
      <c r="BK10" s="192">
        <v>3467</v>
      </c>
      <c r="BL10" s="192">
        <v>3599</v>
      </c>
      <c r="BM10" s="192">
        <v>3817</v>
      </c>
      <c r="BN10" s="192">
        <v>3620</v>
      </c>
      <c r="BO10" s="192">
        <v>3655</v>
      </c>
      <c r="BP10" s="192">
        <v>3677</v>
      </c>
      <c r="BQ10" s="192">
        <v>3802</v>
      </c>
      <c r="BR10" s="192">
        <v>3718</v>
      </c>
      <c r="BS10" s="192">
        <v>3720</v>
      </c>
      <c r="BT10" s="192">
        <v>4061</v>
      </c>
      <c r="BU10" s="192">
        <v>4419</v>
      </c>
      <c r="BV10" s="202">
        <v>4318</v>
      </c>
      <c r="BW10" s="203">
        <v>4460</v>
      </c>
    </row>
    <row r="11" spans="1:245" ht="15" customHeight="1">
      <c r="A11" s="102" t="s">
        <v>313</v>
      </c>
      <c r="B11" s="201">
        <v>529</v>
      </c>
      <c r="C11" s="201">
        <v>535</v>
      </c>
      <c r="D11" s="201">
        <v>540</v>
      </c>
      <c r="E11" s="201">
        <v>556</v>
      </c>
      <c r="F11" s="201">
        <v>521</v>
      </c>
      <c r="G11" s="201">
        <v>520</v>
      </c>
      <c r="H11" s="201">
        <v>496</v>
      </c>
      <c r="I11" s="201">
        <v>492</v>
      </c>
      <c r="J11" s="192">
        <v>487</v>
      </c>
      <c r="K11" s="192">
        <v>551</v>
      </c>
      <c r="L11" s="192">
        <v>539</v>
      </c>
      <c r="M11" s="192">
        <v>543</v>
      </c>
      <c r="N11" s="192">
        <v>542</v>
      </c>
      <c r="O11" s="192">
        <v>577</v>
      </c>
      <c r="P11" s="192">
        <v>596</v>
      </c>
      <c r="Q11" s="192">
        <v>646</v>
      </c>
      <c r="R11" s="192">
        <v>649</v>
      </c>
      <c r="S11" s="192">
        <v>681</v>
      </c>
      <c r="T11" s="192">
        <v>708</v>
      </c>
      <c r="U11" s="192">
        <v>748</v>
      </c>
      <c r="V11" s="192">
        <v>748</v>
      </c>
      <c r="W11" s="192">
        <v>805</v>
      </c>
      <c r="X11" s="192">
        <v>826</v>
      </c>
      <c r="Y11" s="192">
        <v>866</v>
      </c>
      <c r="Z11" s="192">
        <v>833</v>
      </c>
      <c r="AA11" s="192">
        <v>889</v>
      </c>
      <c r="AB11" s="192">
        <v>933</v>
      </c>
      <c r="AC11" s="192">
        <v>953</v>
      </c>
      <c r="AD11" s="192">
        <v>944</v>
      </c>
      <c r="AE11" s="192">
        <v>972</v>
      </c>
      <c r="AF11" s="192">
        <v>1025</v>
      </c>
      <c r="AG11" s="192">
        <v>1080</v>
      </c>
      <c r="AH11" s="192">
        <v>1072</v>
      </c>
      <c r="AI11" s="192">
        <v>1204</v>
      </c>
      <c r="AJ11" s="192">
        <v>1294</v>
      </c>
      <c r="AK11" s="192">
        <v>1376</v>
      </c>
      <c r="AL11" s="192">
        <v>1364</v>
      </c>
      <c r="AM11" s="192">
        <v>1410</v>
      </c>
      <c r="AN11" s="192">
        <v>1615</v>
      </c>
      <c r="AO11" s="192">
        <v>1623</v>
      </c>
      <c r="AP11" s="192">
        <v>1601</v>
      </c>
      <c r="AQ11" s="192">
        <v>1651</v>
      </c>
      <c r="AR11" s="192">
        <v>1679</v>
      </c>
      <c r="AS11" s="192">
        <v>1727</v>
      </c>
      <c r="AT11" s="192">
        <v>1748</v>
      </c>
      <c r="AU11" s="192">
        <v>1765</v>
      </c>
      <c r="AV11" s="192">
        <v>1814</v>
      </c>
      <c r="AW11" s="192">
        <v>1843</v>
      </c>
      <c r="AX11" s="192">
        <v>1851</v>
      </c>
      <c r="AY11" s="192">
        <v>1932</v>
      </c>
      <c r="AZ11" s="192">
        <v>1943</v>
      </c>
      <c r="BA11" s="192">
        <v>1980</v>
      </c>
      <c r="BB11" s="192">
        <v>1980</v>
      </c>
      <c r="BC11" s="192">
        <v>1921</v>
      </c>
      <c r="BD11" s="192">
        <v>1955</v>
      </c>
      <c r="BE11" s="192">
        <v>2072</v>
      </c>
      <c r="BF11" s="192">
        <v>1943</v>
      </c>
      <c r="BG11" s="192">
        <v>2000</v>
      </c>
      <c r="BH11" s="192">
        <v>2007</v>
      </c>
      <c r="BI11" s="192">
        <v>2031</v>
      </c>
      <c r="BJ11" s="192">
        <v>1949</v>
      </c>
      <c r="BK11" s="192">
        <v>1944</v>
      </c>
      <c r="BL11" s="192">
        <v>1908</v>
      </c>
      <c r="BM11" s="192">
        <v>1905</v>
      </c>
      <c r="BN11" s="192">
        <v>1848</v>
      </c>
      <c r="BO11" s="192">
        <v>1795</v>
      </c>
      <c r="BP11" s="192">
        <v>1726</v>
      </c>
      <c r="BQ11" s="192">
        <v>1659</v>
      </c>
      <c r="BR11" s="192">
        <v>1670</v>
      </c>
      <c r="BS11" s="192">
        <v>1722</v>
      </c>
      <c r="BT11" s="192">
        <v>1735</v>
      </c>
      <c r="BU11" s="192">
        <v>1755</v>
      </c>
      <c r="BV11" s="202">
        <v>1687</v>
      </c>
      <c r="BW11" s="203">
        <v>1677</v>
      </c>
    </row>
    <row r="12" spans="1:245" ht="15" customHeight="1">
      <c r="A12" s="102" t="s">
        <v>31</v>
      </c>
      <c r="B12" s="201">
        <v>422</v>
      </c>
      <c r="C12" s="201">
        <v>445</v>
      </c>
      <c r="D12" s="201">
        <v>495</v>
      </c>
      <c r="E12" s="201">
        <v>503</v>
      </c>
      <c r="F12" s="201">
        <v>482</v>
      </c>
      <c r="G12" s="201">
        <v>387</v>
      </c>
      <c r="H12" s="201">
        <v>337</v>
      </c>
      <c r="I12" s="201">
        <v>304</v>
      </c>
      <c r="J12" s="192">
        <v>366</v>
      </c>
      <c r="K12" s="192">
        <v>362</v>
      </c>
      <c r="L12" s="192">
        <v>390</v>
      </c>
      <c r="M12" s="192">
        <v>405</v>
      </c>
      <c r="N12" s="192">
        <v>390</v>
      </c>
      <c r="O12" s="192">
        <v>439</v>
      </c>
      <c r="P12" s="192">
        <v>434</v>
      </c>
      <c r="Q12" s="192">
        <v>465</v>
      </c>
      <c r="R12" s="192">
        <v>455</v>
      </c>
      <c r="S12" s="192">
        <v>496</v>
      </c>
      <c r="T12" s="192">
        <v>505</v>
      </c>
      <c r="U12" s="192">
        <v>528</v>
      </c>
      <c r="V12" s="192">
        <v>501</v>
      </c>
      <c r="W12" s="192">
        <v>524</v>
      </c>
      <c r="X12" s="192">
        <v>538</v>
      </c>
      <c r="Y12" s="192">
        <v>517</v>
      </c>
      <c r="Z12" s="192">
        <v>517</v>
      </c>
      <c r="AA12" s="192">
        <v>573</v>
      </c>
      <c r="AB12" s="192">
        <v>553</v>
      </c>
      <c r="AC12" s="192">
        <v>598</v>
      </c>
      <c r="AD12" s="192">
        <v>573</v>
      </c>
      <c r="AE12" s="192">
        <v>625</v>
      </c>
      <c r="AF12" s="192">
        <v>688</v>
      </c>
      <c r="AG12" s="192">
        <v>695</v>
      </c>
      <c r="AH12" s="192">
        <v>635</v>
      </c>
      <c r="AI12" s="192">
        <v>698</v>
      </c>
      <c r="AJ12" s="192">
        <v>739</v>
      </c>
      <c r="AK12" s="192">
        <v>729</v>
      </c>
      <c r="AL12" s="192">
        <v>656</v>
      </c>
      <c r="AM12" s="192">
        <v>710</v>
      </c>
      <c r="AN12" s="192">
        <v>767</v>
      </c>
      <c r="AO12" s="192">
        <v>678</v>
      </c>
      <c r="AP12" s="192">
        <v>731</v>
      </c>
      <c r="AQ12" s="192">
        <v>774</v>
      </c>
      <c r="AR12" s="192">
        <v>718</v>
      </c>
      <c r="AS12" s="192">
        <v>761</v>
      </c>
      <c r="AT12" s="192">
        <v>724</v>
      </c>
      <c r="AU12" s="192">
        <v>801</v>
      </c>
      <c r="AV12" s="192">
        <v>728</v>
      </c>
      <c r="AW12" s="192">
        <v>841</v>
      </c>
      <c r="AX12" s="192">
        <v>726</v>
      </c>
      <c r="AY12" s="192">
        <v>755</v>
      </c>
      <c r="AZ12" s="192">
        <v>766</v>
      </c>
      <c r="BA12" s="192">
        <v>807</v>
      </c>
      <c r="BB12" s="192">
        <v>721</v>
      </c>
      <c r="BC12" s="192">
        <v>657</v>
      </c>
      <c r="BD12" s="192">
        <v>610</v>
      </c>
      <c r="BE12" s="192">
        <v>685</v>
      </c>
      <c r="BF12" s="192">
        <v>634</v>
      </c>
      <c r="BG12" s="192">
        <v>662</v>
      </c>
      <c r="BH12" s="192">
        <v>718</v>
      </c>
      <c r="BI12" s="192">
        <v>763</v>
      </c>
      <c r="BJ12" s="192">
        <v>731</v>
      </c>
      <c r="BK12" s="192">
        <v>704</v>
      </c>
      <c r="BL12" s="192">
        <v>641</v>
      </c>
      <c r="BM12" s="192">
        <v>606</v>
      </c>
      <c r="BN12" s="192">
        <v>549</v>
      </c>
      <c r="BO12" s="192">
        <v>533</v>
      </c>
      <c r="BP12" s="192">
        <v>535</v>
      </c>
      <c r="BQ12" s="192">
        <v>594</v>
      </c>
      <c r="BR12" s="192">
        <v>606</v>
      </c>
      <c r="BS12" s="192">
        <v>688</v>
      </c>
      <c r="BT12" s="192">
        <v>749</v>
      </c>
      <c r="BU12" s="192">
        <v>796</v>
      </c>
      <c r="BV12" s="202">
        <v>597</v>
      </c>
      <c r="BW12" s="203">
        <v>675</v>
      </c>
    </row>
    <row r="13" spans="1:245" ht="15" customHeight="1">
      <c r="A13" s="102" t="s">
        <v>314</v>
      </c>
      <c r="B13" s="201">
        <v>334</v>
      </c>
      <c r="C13" s="201">
        <v>345</v>
      </c>
      <c r="D13" s="201">
        <v>376</v>
      </c>
      <c r="E13" s="201">
        <v>384</v>
      </c>
      <c r="F13" s="201">
        <v>385</v>
      </c>
      <c r="G13" s="201">
        <v>392</v>
      </c>
      <c r="H13" s="201">
        <v>407</v>
      </c>
      <c r="I13" s="201">
        <v>386</v>
      </c>
      <c r="J13" s="192">
        <v>369</v>
      </c>
      <c r="K13" s="192">
        <v>382</v>
      </c>
      <c r="L13" s="192">
        <v>421</v>
      </c>
      <c r="M13" s="192">
        <v>430</v>
      </c>
      <c r="N13" s="192">
        <v>429</v>
      </c>
      <c r="O13" s="192">
        <v>441</v>
      </c>
      <c r="P13" s="192">
        <v>470</v>
      </c>
      <c r="Q13" s="192">
        <v>467</v>
      </c>
      <c r="R13" s="192">
        <v>471</v>
      </c>
      <c r="S13" s="192">
        <v>474</v>
      </c>
      <c r="T13" s="192">
        <v>506</v>
      </c>
      <c r="U13" s="192">
        <v>498</v>
      </c>
      <c r="V13" s="192">
        <v>526</v>
      </c>
      <c r="W13" s="192">
        <v>535</v>
      </c>
      <c r="X13" s="192">
        <v>562</v>
      </c>
      <c r="Y13" s="192">
        <v>550</v>
      </c>
      <c r="Z13" s="192">
        <v>550</v>
      </c>
      <c r="AA13" s="192">
        <v>581</v>
      </c>
      <c r="AB13" s="192">
        <v>604</v>
      </c>
      <c r="AC13" s="192">
        <v>589</v>
      </c>
      <c r="AD13" s="192">
        <v>562</v>
      </c>
      <c r="AE13" s="192">
        <v>578</v>
      </c>
      <c r="AF13" s="192">
        <v>653</v>
      </c>
      <c r="AG13" s="192">
        <v>657</v>
      </c>
      <c r="AH13" s="192">
        <v>625</v>
      </c>
      <c r="AI13" s="192">
        <v>637</v>
      </c>
      <c r="AJ13" s="192">
        <v>692</v>
      </c>
      <c r="AK13" s="192">
        <v>663</v>
      </c>
      <c r="AL13" s="192">
        <v>674</v>
      </c>
      <c r="AM13" s="192">
        <v>701</v>
      </c>
      <c r="AN13" s="192">
        <v>864</v>
      </c>
      <c r="AO13" s="192">
        <v>851</v>
      </c>
      <c r="AP13" s="192">
        <v>912</v>
      </c>
      <c r="AQ13" s="192">
        <v>898</v>
      </c>
      <c r="AR13" s="192">
        <v>977</v>
      </c>
      <c r="AS13" s="192">
        <v>944</v>
      </c>
      <c r="AT13" s="192">
        <v>994</v>
      </c>
      <c r="AU13" s="192">
        <v>1007</v>
      </c>
      <c r="AV13" s="192">
        <v>1008</v>
      </c>
      <c r="AW13" s="192">
        <v>974</v>
      </c>
      <c r="AX13" s="192">
        <v>966</v>
      </c>
      <c r="AY13" s="192">
        <v>928</v>
      </c>
      <c r="AZ13" s="192">
        <v>973</v>
      </c>
      <c r="BA13" s="192">
        <v>968</v>
      </c>
      <c r="BB13" s="192">
        <v>913</v>
      </c>
      <c r="BC13" s="192">
        <v>814</v>
      </c>
      <c r="BD13" s="192">
        <v>872</v>
      </c>
      <c r="BE13" s="192">
        <v>815</v>
      </c>
      <c r="BF13" s="192">
        <v>797</v>
      </c>
      <c r="BG13" s="192">
        <v>828</v>
      </c>
      <c r="BH13" s="192">
        <v>859</v>
      </c>
      <c r="BI13" s="192">
        <v>812</v>
      </c>
      <c r="BJ13" s="192">
        <v>781</v>
      </c>
      <c r="BK13" s="192">
        <v>770</v>
      </c>
      <c r="BL13" s="192">
        <v>792</v>
      </c>
      <c r="BM13" s="192">
        <v>768</v>
      </c>
      <c r="BN13" s="192">
        <v>780</v>
      </c>
      <c r="BO13" s="192">
        <v>778</v>
      </c>
      <c r="BP13" s="192">
        <v>844</v>
      </c>
      <c r="BQ13" s="192">
        <v>820</v>
      </c>
      <c r="BR13" s="192">
        <v>813</v>
      </c>
      <c r="BS13" s="192">
        <v>865</v>
      </c>
      <c r="BT13" s="192">
        <v>960</v>
      </c>
      <c r="BU13" s="192">
        <v>895</v>
      </c>
      <c r="BV13" s="202">
        <v>864</v>
      </c>
      <c r="BW13" s="203">
        <v>897</v>
      </c>
    </row>
    <row r="14" spans="1:245" ht="15" customHeight="1">
      <c r="A14" s="102" t="s">
        <v>315</v>
      </c>
      <c r="B14" s="201">
        <v>204</v>
      </c>
      <c r="C14" s="201">
        <v>211</v>
      </c>
      <c r="D14" s="201">
        <v>217</v>
      </c>
      <c r="E14" s="201">
        <v>227</v>
      </c>
      <c r="F14" s="201">
        <v>225</v>
      </c>
      <c r="G14" s="201">
        <v>242</v>
      </c>
      <c r="H14" s="201">
        <v>252</v>
      </c>
      <c r="I14" s="201">
        <v>254</v>
      </c>
      <c r="J14" s="192">
        <v>236</v>
      </c>
      <c r="K14" s="192">
        <v>247</v>
      </c>
      <c r="L14" s="192">
        <v>254</v>
      </c>
      <c r="M14" s="192">
        <v>259</v>
      </c>
      <c r="N14" s="192">
        <v>257</v>
      </c>
      <c r="O14" s="192">
        <v>265</v>
      </c>
      <c r="P14" s="192">
        <v>273</v>
      </c>
      <c r="Q14" s="192">
        <v>286</v>
      </c>
      <c r="R14" s="192">
        <v>277</v>
      </c>
      <c r="S14" s="192">
        <v>298</v>
      </c>
      <c r="T14" s="192">
        <v>318</v>
      </c>
      <c r="U14" s="192">
        <v>321</v>
      </c>
      <c r="V14" s="192">
        <v>313</v>
      </c>
      <c r="W14" s="192">
        <v>322</v>
      </c>
      <c r="X14" s="192">
        <v>338</v>
      </c>
      <c r="Y14" s="192">
        <v>340</v>
      </c>
      <c r="Z14" s="192">
        <v>344</v>
      </c>
      <c r="AA14" s="192">
        <v>367</v>
      </c>
      <c r="AB14" s="192">
        <v>381</v>
      </c>
      <c r="AC14" s="192">
        <v>380</v>
      </c>
      <c r="AD14" s="192">
        <v>380</v>
      </c>
      <c r="AE14" s="192">
        <v>388</v>
      </c>
      <c r="AF14" s="192">
        <v>400</v>
      </c>
      <c r="AG14" s="192">
        <v>398</v>
      </c>
      <c r="AH14" s="192">
        <v>387</v>
      </c>
      <c r="AI14" s="192">
        <v>391</v>
      </c>
      <c r="AJ14" s="192">
        <v>397</v>
      </c>
      <c r="AK14" s="192">
        <v>400</v>
      </c>
      <c r="AL14" s="192">
        <v>399</v>
      </c>
      <c r="AM14" s="192">
        <v>412</v>
      </c>
      <c r="AN14" s="192">
        <v>489</v>
      </c>
      <c r="AO14" s="192">
        <v>477</v>
      </c>
      <c r="AP14" s="192">
        <v>478</v>
      </c>
      <c r="AQ14" s="192">
        <v>475</v>
      </c>
      <c r="AR14" s="192">
        <v>501</v>
      </c>
      <c r="AS14" s="192">
        <v>512</v>
      </c>
      <c r="AT14" s="192">
        <v>515</v>
      </c>
      <c r="AU14" s="192">
        <v>524</v>
      </c>
      <c r="AV14" s="192">
        <v>511</v>
      </c>
      <c r="AW14" s="192">
        <v>517</v>
      </c>
      <c r="AX14" s="192">
        <v>521</v>
      </c>
      <c r="AY14" s="192">
        <v>517</v>
      </c>
      <c r="AZ14" s="192">
        <v>527</v>
      </c>
      <c r="BA14" s="192">
        <v>535</v>
      </c>
      <c r="BB14" s="192">
        <v>533</v>
      </c>
      <c r="BC14" s="192">
        <v>511</v>
      </c>
      <c r="BD14" s="192">
        <v>552</v>
      </c>
      <c r="BE14" s="192">
        <v>554</v>
      </c>
      <c r="BF14" s="192">
        <v>502</v>
      </c>
      <c r="BG14" s="192">
        <v>486</v>
      </c>
      <c r="BH14" s="192">
        <v>496</v>
      </c>
      <c r="BI14" s="192">
        <v>487</v>
      </c>
      <c r="BJ14" s="192">
        <v>464</v>
      </c>
      <c r="BK14" s="192">
        <v>469</v>
      </c>
      <c r="BL14" s="192">
        <v>463</v>
      </c>
      <c r="BM14" s="192">
        <v>456</v>
      </c>
      <c r="BN14" s="192">
        <v>448</v>
      </c>
      <c r="BO14" s="192">
        <v>438</v>
      </c>
      <c r="BP14" s="192">
        <v>425</v>
      </c>
      <c r="BQ14" s="192">
        <v>406</v>
      </c>
      <c r="BR14" s="192">
        <v>394</v>
      </c>
      <c r="BS14" s="192">
        <v>390</v>
      </c>
      <c r="BT14" s="192">
        <v>387</v>
      </c>
      <c r="BU14" s="192">
        <v>370</v>
      </c>
      <c r="BV14" s="202">
        <v>346</v>
      </c>
      <c r="BW14" s="203">
        <v>345</v>
      </c>
    </row>
    <row r="15" spans="1:245" ht="15" customHeight="1">
      <c r="A15" s="102" t="s">
        <v>316</v>
      </c>
      <c r="B15" s="201">
        <v>49</v>
      </c>
      <c r="C15" s="201">
        <v>57</v>
      </c>
      <c r="D15" s="201">
        <v>64</v>
      </c>
      <c r="E15" s="201">
        <v>71</v>
      </c>
      <c r="F15" s="201">
        <v>72</v>
      </c>
      <c r="G15" s="201">
        <v>77</v>
      </c>
      <c r="H15" s="201">
        <v>79</v>
      </c>
      <c r="I15" s="201">
        <v>101</v>
      </c>
      <c r="J15" s="192">
        <v>89</v>
      </c>
      <c r="K15" s="192">
        <v>101</v>
      </c>
      <c r="L15" s="192">
        <v>106</v>
      </c>
      <c r="M15" s="192">
        <v>116</v>
      </c>
      <c r="N15" s="192">
        <v>114</v>
      </c>
      <c r="O15" s="192">
        <v>115</v>
      </c>
      <c r="P15" s="192">
        <v>112</v>
      </c>
      <c r="Q15" s="192">
        <v>108</v>
      </c>
      <c r="R15" s="192">
        <v>108</v>
      </c>
      <c r="S15" s="192">
        <v>102</v>
      </c>
      <c r="T15" s="192">
        <v>108</v>
      </c>
      <c r="U15" s="192">
        <v>102</v>
      </c>
      <c r="V15" s="192">
        <v>117</v>
      </c>
      <c r="W15" s="192">
        <v>119</v>
      </c>
      <c r="X15" s="192">
        <v>122</v>
      </c>
      <c r="Y15" s="192">
        <v>124</v>
      </c>
      <c r="Z15" s="192">
        <v>124</v>
      </c>
      <c r="AA15" s="192">
        <v>136</v>
      </c>
      <c r="AB15" s="192">
        <v>127</v>
      </c>
      <c r="AC15" s="192">
        <v>124</v>
      </c>
      <c r="AD15" s="192">
        <v>125</v>
      </c>
      <c r="AE15" s="192">
        <v>121</v>
      </c>
      <c r="AF15" s="192">
        <v>138</v>
      </c>
      <c r="AG15" s="192">
        <v>136</v>
      </c>
      <c r="AH15" s="192">
        <v>129</v>
      </c>
      <c r="AI15" s="192">
        <v>135</v>
      </c>
      <c r="AJ15" s="192">
        <v>149</v>
      </c>
      <c r="AK15" s="192">
        <v>144</v>
      </c>
      <c r="AL15" s="192">
        <v>150</v>
      </c>
      <c r="AM15" s="192">
        <v>171</v>
      </c>
      <c r="AN15" s="192">
        <v>201</v>
      </c>
      <c r="AO15" s="192">
        <v>203</v>
      </c>
      <c r="AP15" s="192">
        <v>211</v>
      </c>
      <c r="AQ15" s="192">
        <v>213</v>
      </c>
      <c r="AR15" s="192">
        <v>228</v>
      </c>
      <c r="AS15" s="192">
        <v>226</v>
      </c>
      <c r="AT15" s="192">
        <v>234</v>
      </c>
      <c r="AU15" s="192">
        <v>256</v>
      </c>
      <c r="AV15" s="192">
        <v>233</v>
      </c>
      <c r="AW15" s="192">
        <v>266</v>
      </c>
      <c r="AX15" s="192">
        <v>264</v>
      </c>
      <c r="AY15" s="192">
        <v>268</v>
      </c>
      <c r="AZ15" s="192">
        <v>300</v>
      </c>
      <c r="BA15" s="192">
        <v>307</v>
      </c>
      <c r="BB15" s="192">
        <v>346</v>
      </c>
      <c r="BC15" s="192">
        <v>303</v>
      </c>
      <c r="BD15" s="192">
        <v>321</v>
      </c>
      <c r="BE15" s="192">
        <v>328</v>
      </c>
      <c r="BF15" s="192">
        <v>358</v>
      </c>
      <c r="BG15" s="192">
        <v>351</v>
      </c>
      <c r="BH15" s="192">
        <v>351</v>
      </c>
      <c r="BI15" s="192">
        <v>344</v>
      </c>
      <c r="BJ15" s="192">
        <v>348</v>
      </c>
      <c r="BK15" s="192">
        <v>371</v>
      </c>
      <c r="BL15" s="192">
        <v>360</v>
      </c>
      <c r="BM15" s="192">
        <v>362</v>
      </c>
      <c r="BN15" s="192">
        <v>340</v>
      </c>
      <c r="BO15" s="192">
        <v>341</v>
      </c>
      <c r="BP15" s="192">
        <v>350</v>
      </c>
      <c r="BQ15" s="192">
        <v>344</v>
      </c>
      <c r="BR15" s="192">
        <v>342</v>
      </c>
      <c r="BS15" s="192">
        <v>344</v>
      </c>
      <c r="BT15" s="192">
        <v>374</v>
      </c>
      <c r="BU15" s="192">
        <v>370</v>
      </c>
      <c r="BV15" s="204">
        <v>354</v>
      </c>
      <c r="BW15" s="205">
        <v>362</v>
      </c>
    </row>
    <row r="16" spans="1:245" s="121" customFormat="1" ht="15" customHeight="1">
      <c r="A16" s="102" t="s">
        <v>317</v>
      </c>
      <c r="B16" s="201">
        <v>53</v>
      </c>
      <c r="C16" s="201">
        <v>57</v>
      </c>
      <c r="D16" s="201">
        <v>61</v>
      </c>
      <c r="E16" s="201">
        <v>65</v>
      </c>
      <c r="F16" s="201">
        <v>72</v>
      </c>
      <c r="G16" s="201">
        <v>78</v>
      </c>
      <c r="H16" s="201">
        <v>84</v>
      </c>
      <c r="I16" s="201">
        <v>84</v>
      </c>
      <c r="J16" s="206">
        <v>80</v>
      </c>
      <c r="K16" s="206">
        <v>85</v>
      </c>
      <c r="L16" s="206">
        <v>91</v>
      </c>
      <c r="M16" s="206">
        <v>95</v>
      </c>
      <c r="N16" s="206">
        <v>97</v>
      </c>
      <c r="O16" s="206">
        <v>105</v>
      </c>
      <c r="P16" s="206">
        <v>112</v>
      </c>
      <c r="Q16" s="206">
        <v>119</v>
      </c>
      <c r="R16" s="206">
        <v>121</v>
      </c>
      <c r="S16" s="206">
        <v>129</v>
      </c>
      <c r="T16" s="206">
        <v>139</v>
      </c>
      <c r="U16" s="206">
        <v>137</v>
      </c>
      <c r="V16" s="206">
        <v>144</v>
      </c>
      <c r="W16" s="206">
        <v>150</v>
      </c>
      <c r="X16" s="206">
        <v>159</v>
      </c>
      <c r="Y16" s="206">
        <v>161</v>
      </c>
      <c r="Z16" s="206">
        <v>167</v>
      </c>
      <c r="AA16" s="206">
        <v>177</v>
      </c>
      <c r="AB16" s="206">
        <v>182</v>
      </c>
      <c r="AC16" s="206">
        <v>196</v>
      </c>
      <c r="AD16" s="206">
        <v>199</v>
      </c>
      <c r="AE16" s="206">
        <v>214</v>
      </c>
      <c r="AF16" s="206">
        <v>228</v>
      </c>
      <c r="AG16" s="206">
        <v>240</v>
      </c>
      <c r="AH16" s="206">
        <v>244</v>
      </c>
      <c r="AI16" s="206">
        <v>255</v>
      </c>
      <c r="AJ16" s="206">
        <v>267</v>
      </c>
      <c r="AK16" s="206">
        <v>275</v>
      </c>
      <c r="AL16" s="206">
        <v>278</v>
      </c>
      <c r="AM16" s="206">
        <v>290</v>
      </c>
      <c r="AN16" s="206">
        <v>347</v>
      </c>
      <c r="AO16" s="206">
        <v>363</v>
      </c>
      <c r="AP16" s="206">
        <v>369</v>
      </c>
      <c r="AQ16" s="206">
        <v>378</v>
      </c>
      <c r="AR16" s="206">
        <v>390</v>
      </c>
      <c r="AS16" s="206">
        <v>389</v>
      </c>
      <c r="AT16" s="206">
        <v>383</v>
      </c>
      <c r="AU16" s="206">
        <v>412</v>
      </c>
      <c r="AV16" s="206">
        <v>435</v>
      </c>
      <c r="AW16" s="206">
        <v>455</v>
      </c>
      <c r="AX16" s="206">
        <v>457</v>
      </c>
      <c r="AY16" s="206">
        <v>454</v>
      </c>
      <c r="AZ16" s="206">
        <v>497</v>
      </c>
      <c r="BA16" s="206">
        <v>513</v>
      </c>
      <c r="BB16" s="206">
        <v>490</v>
      </c>
      <c r="BC16" s="206">
        <v>439</v>
      </c>
      <c r="BD16" s="206">
        <v>481</v>
      </c>
      <c r="BE16" s="206">
        <v>511</v>
      </c>
      <c r="BF16" s="206">
        <v>513</v>
      </c>
      <c r="BG16" s="206">
        <v>540</v>
      </c>
      <c r="BH16" s="206">
        <v>578</v>
      </c>
      <c r="BI16" s="206">
        <v>572</v>
      </c>
      <c r="BJ16" s="206">
        <v>565</v>
      </c>
      <c r="BK16" s="206">
        <v>617</v>
      </c>
      <c r="BL16" s="206">
        <v>477</v>
      </c>
      <c r="BM16" s="206">
        <v>591</v>
      </c>
      <c r="BN16" s="206">
        <v>570</v>
      </c>
      <c r="BO16" s="206">
        <v>525</v>
      </c>
      <c r="BP16" s="206">
        <v>588</v>
      </c>
      <c r="BQ16" s="206">
        <v>607</v>
      </c>
      <c r="BR16" s="206">
        <v>648</v>
      </c>
      <c r="BS16" s="206">
        <v>638</v>
      </c>
      <c r="BT16" s="206">
        <v>680</v>
      </c>
      <c r="BU16" s="206">
        <v>707</v>
      </c>
      <c r="BV16" s="204">
        <v>707</v>
      </c>
      <c r="BW16" s="205">
        <v>771</v>
      </c>
    </row>
    <row r="17" spans="1:148" s="121" customFormat="1" ht="15" customHeight="1">
      <c r="A17" s="102" t="s">
        <v>318</v>
      </c>
      <c r="B17" s="201">
        <v>70</v>
      </c>
      <c r="C17" s="201">
        <v>66</v>
      </c>
      <c r="D17" s="201">
        <v>63</v>
      </c>
      <c r="E17" s="201">
        <v>56</v>
      </c>
      <c r="F17" s="201">
        <v>59</v>
      </c>
      <c r="G17" s="201">
        <v>59</v>
      </c>
      <c r="H17" s="201">
        <v>60</v>
      </c>
      <c r="I17" s="201">
        <v>61</v>
      </c>
      <c r="J17" s="206">
        <v>63</v>
      </c>
      <c r="K17" s="206">
        <v>63</v>
      </c>
      <c r="L17" s="206">
        <v>64</v>
      </c>
      <c r="M17" s="206">
        <v>66</v>
      </c>
      <c r="N17" s="206">
        <v>69</v>
      </c>
      <c r="O17" s="206">
        <v>70</v>
      </c>
      <c r="P17" s="206">
        <v>74</v>
      </c>
      <c r="Q17" s="206">
        <v>74</v>
      </c>
      <c r="R17" s="206">
        <v>77</v>
      </c>
      <c r="S17" s="206">
        <v>76</v>
      </c>
      <c r="T17" s="206">
        <v>78</v>
      </c>
      <c r="U17" s="206">
        <v>81</v>
      </c>
      <c r="V17" s="206">
        <v>78</v>
      </c>
      <c r="W17" s="206">
        <v>80</v>
      </c>
      <c r="X17" s="206">
        <v>80</v>
      </c>
      <c r="Y17" s="206">
        <v>81</v>
      </c>
      <c r="Z17" s="206">
        <v>79</v>
      </c>
      <c r="AA17" s="206">
        <v>87</v>
      </c>
      <c r="AB17" s="206">
        <v>87</v>
      </c>
      <c r="AC17" s="206">
        <v>87</v>
      </c>
      <c r="AD17" s="206">
        <v>96</v>
      </c>
      <c r="AE17" s="206">
        <v>100</v>
      </c>
      <c r="AF17" s="206">
        <v>89</v>
      </c>
      <c r="AG17" s="206">
        <v>87</v>
      </c>
      <c r="AH17" s="206">
        <v>102</v>
      </c>
      <c r="AI17" s="206">
        <v>95</v>
      </c>
      <c r="AJ17" s="206">
        <v>90</v>
      </c>
      <c r="AK17" s="206">
        <v>97</v>
      </c>
      <c r="AL17" s="206">
        <v>97</v>
      </c>
      <c r="AM17" s="206">
        <v>90</v>
      </c>
      <c r="AN17" s="206">
        <v>93</v>
      </c>
      <c r="AO17" s="206">
        <v>94</v>
      </c>
      <c r="AP17" s="206">
        <v>108</v>
      </c>
      <c r="AQ17" s="206">
        <v>101</v>
      </c>
      <c r="AR17" s="206">
        <v>100</v>
      </c>
      <c r="AS17" s="206">
        <v>101</v>
      </c>
      <c r="AT17" s="206">
        <v>112</v>
      </c>
      <c r="AU17" s="206">
        <v>112</v>
      </c>
      <c r="AV17" s="206">
        <v>113</v>
      </c>
      <c r="AW17" s="206">
        <v>111</v>
      </c>
      <c r="AX17" s="206">
        <v>120</v>
      </c>
      <c r="AY17" s="206">
        <v>115</v>
      </c>
      <c r="AZ17" s="206">
        <v>122</v>
      </c>
      <c r="BA17" s="206">
        <v>118</v>
      </c>
      <c r="BB17" s="206">
        <v>126</v>
      </c>
      <c r="BC17" s="206">
        <v>110</v>
      </c>
      <c r="BD17" s="206">
        <v>116</v>
      </c>
      <c r="BE17" s="206">
        <v>111</v>
      </c>
      <c r="BF17" s="206">
        <v>113</v>
      </c>
      <c r="BG17" s="206">
        <v>108</v>
      </c>
      <c r="BH17" s="206">
        <v>111</v>
      </c>
      <c r="BI17" s="206">
        <v>108</v>
      </c>
      <c r="BJ17" s="206">
        <v>111</v>
      </c>
      <c r="BK17" s="206">
        <v>112</v>
      </c>
      <c r="BL17" s="206">
        <v>111</v>
      </c>
      <c r="BM17" s="206">
        <v>106</v>
      </c>
      <c r="BN17" s="206">
        <v>111</v>
      </c>
      <c r="BO17" s="206">
        <v>109</v>
      </c>
      <c r="BP17" s="206">
        <v>106</v>
      </c>
      <c r="BQ17" s="206">
        <v>105</v>
      </c>
      <c r="BR17" s="206">
        <v>110</v>
      </c>
      <c r="BS17" s="206">
        <v>100</v>
      </c>
      <c r="BT17" s="206">
        <v>92</v>
      </c>
      <c r="BU17" s="206">
        <v>88</v>
      </c>
      <c r="BV17" s="204">
        <v>96</v>
      </c>
      <c r="BW17" s="205">
        <v>86</v>
      </c>
    </row>
    <row r="18" spans="1:148" s="121" customFormat="1" ht="15" customHeight="1">
      <c r="A18" s="102" t="s">
        <v>166</v>
      </c>
      <c r="B18" s="201">
        <v>237</v>
      </c>
      <c r="C18" s="201">
        <v>201</v>
      </c>
      <c r="D18" s="201">
        <v>205</v>
      </c>
      <c r="E18" s="201">
        <v>215</v>
      </c>
      <c r="F18" s="201">
        <v>188</v>
      </c>
      <c r="G18" s="201">
        <v>182</v>
      </c>
      <c r="H18" s="201">
        <v>202</v>
      </c>
      <c r="I18" s="201">
        <v>139</v>
      </c>
      <c r="J18" s="206">
        <v>199</v>
      </c>
      <c r="K18" s="206">
        <v>269</v>
      </c>
      <c r="L18" s="206">
        <v>207</v>
      </c>
      <c r="M18" s="206">
        <v>258</v>
      </c>
      <c r="N18" s="206">
        <v>254</v>
      </c>
      <c r="O18" s="206">
        <v>248</v>
      </c>
      <c r="P18" s="206">
        <v>275</v>
      </c>
      <c r="Q18" s="206">
        <v>246</v>
      </c>
      <c r="R18" s="206">
        <v>197</v>
      </c>
      <c r="S18" s="206">
        <v>259</v>
      </c>
      <c r="T18" s="206">
        <v>215</v>
      </c>
      <c r="U18" s="206">
        <v>265</v>
      </c>
      <c r="V18" s="206">
        <v>297</v>
      </c>
      <c r="W18" s="206">
        <v>284</v>
      </c>
      <c r="X18" s="206">
        <v>279</v>
      </c>
      <c r="Y18" s="206">
        <v>376</v>
      </c>
      <c r="Z18" s="206">
        <v>308</v>
      </c>
      <c r="AA18" s="206">
        <v>428</v>
      </c>
      <c r="AB18" s="206">
        <v>286</v>
      </c>
      <c r="AC18" s="206">
        <v>380</v>
      </c>
      <c r="AD18" s="206">
        <v>468</v>
      </c>
      <c r="AE18" s="206">
        <v>365</v>
      </c>
      <c r="AF18" s="206">
        <v>395</v>
      </c>
      <c r="AG18" s="206">
        <v>341</v>
      </c>
      <c r="AH18" s="206">
        <v>342</v>
      </c>
      <c r="AI18" s="206">
        <v>330</v>
      </c>
      <c r="AJ18" s="206">
        <v>304</v>
      </c>
      <c r="AK18" s="206">
        <v>330</v>
      </c>
      <c r="AL18" s="206">
        <v>366</v>
      </c>
      <c r="AM18" s="206">
        <v>381</v>
      </c>
      <c r="AN18" s="206">
        <v>378</v>
      </c>
      <c r="AO18" s="206">
        <v>458</v>
      </c>
      <c r="AP18" s="206">
        <v>433</v>
      </c>
      <c r="AQ18" s="206">
        <v>406</v>
      </c>
      <c r="AR18" s="206">
        <v>492</v>
      </c>
      <c r="AS18" s="206">
        <v>511</v>
      </c>
      <c r="AT18" s="206">
        <v>413</v>
      </c>
      <c r="AU18" s="206">
        <v>506</v>
      </c>
      <c r="AV18" s="206">
        <v>416</v>
      </c>
      <c r="AW18" s="206">
        <v>478</v>
      </c>
      <c r="AX18" s="206">
        <v>403</v>
      </c>
      <c r="AY18" s="206">
        <v>530</v>
      </c>
      <c r="AZ18" s="206">
        <v>460</v>
      </c>
      <c r="BA18" s="206">
        <v>695</v>
      </c>
      <c r="BB18" s="206">
        <v>474</v>
      </c>
      <c r="BC18" s="206">
        <v>519</v>
      </c>
      <c r="BD18" s="206">
        <v>684</v>
      </c>
      <c r="BE18" s="206">
        <v>658</v>
      </c>
      <c r="BF18" s="206">
        <v>568</v>
      </c>
      <c r="BG18" s="206">
        <v>693</v>
      </c>
      <c r="BH18" s="206">
        <v>668</v>
      </c>
      <c r="BI18" s="206">
        <v>475</v>
      </c>
      <c r="BJ18" s="206">
        <v>519</v>
      </c>
      <c r="BK18" s="206">
        <v>522</v>
      </c>
      <c r="BL18" s="206">
        <v>505</v>
      </c>
      <c r="BM18" s="206">
        <v>640</v>
      </c>
      <c r="BN18" s="206">
        <v>480</v>
      </c>
      <c r="BO18" s="206">
        <v>582</v>
      </c>
      <c r="BP18" s="206">
        <v>861</v>
      </c>
      <c r="BQ18" s="206">
        <f>386+305</f>
        <v>691</v>
      </c>
      <c r="BR18" s="206">
        <f>355+205</f>
        <v>560</v>
      </c>
      <c r="BS18" s="206">
        <f>375+475</f>
        <v>850</v>
      </c>
      <c r="BT18" s="206">
        <f>481+385</f>
        <v>866</v>
      </c>
      <c r="BU18" s="206">
        <f>354+508</f>
        <v>862</v>
      </c>
      <c r="BV18" s="204">
        <f>439+361</f>
        <v>800</v>
      </c>
      <c r="BW18" s="205">
        <f>635+399</f>
        <v>1034</v>
      </c>
    </row>
    <row r="19" spans="1:148" s="120" customFormat="1" ht="5.0999999999999996" customHeight="1">
      <c r="A19" s="102"/>
      <c r="B19" s="201"/>
      <c r="C19" s="201"/>
      <c r="D19" s="201"/>
      <c r="E19" s="201"/>
      <c r="F19" s="201"/>
      <c r="G19" s="201"/>
      <c r="H19" s="201"/>
      <c r="I19" s="201"/>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8"/>
      <c r="BW19" s="209"/>
    </row>
    <row r="20" spans="1:148" s="25" customFormat="1" ht="15" customHeight="1" thickBot="1">
      <c r="A20" s="87" t="s">
        <v>179</v>
      </c>
      <c r="B20" s="53">
        <v>2458</v>
      </c>
      <c r="C20" s="53">
        <v>2514</v>
      </c>
      <c r="D20" s="53">
        <v>2661</v>
      </c>
      <c r="E20" s="53">
        <v>2783</v>
      </c>
      <c r="F20" s="53">
        <v>2691</v>
      </c>
      <c r="G20" s="53">
        <v>2657</v>
      </c>
      <c r="H20" s="53">
        <v>2698</v>
      </c>
      <c r="I20" s="53">
        <v>2698</v>
      </c>
      <c r="J20" s="53">
        <v>2723</v>
      </c>
      <c r="K20" s="53">
        <v>2911</v>
      </c>
      <c r="L20" s="53">
        <v>2857</v>
      </c>
      <c r="M20" s="53">
        <v>3125</v>
      </c>
      <c r="N20" s="53">
        <v>3124</v>
      </c>
      <c r="O20" s="53">
        <v>3253</v>
      </c>
      <c r="P20" s="53">
        <v>3427</v>
      </c>
      <c r="Q20" s="53">
        <v>3568</v>
      </c>
      <c r="R20" s="53">
        <v>3510</v>
      </c>
      <c r="S20" s="53">
        <v>3751</v>
      </c>
      <c r="T20" s="53">
        <v>3876</v>
      </c>
      <c r="U20" s="53">
        <v>4086</v>
      </c>
      <c r="V20" s="53">
        <v>4118</v>
      </c>
      <c r="W20" s="53">
        <v>4281</v>
      </c>
      <c r="X20" s="53">
        <v>4438</v>
      </c>
      <c r="Y20" s="53">
        <v>4675</v>
      </c>
      <c r="Z20" s="53">
        <v>4598</v>
      </c>
      <c r="AA20" s="53">
        <v>4983</v>
      </c>
      <c r="AB20" s="53">
        <v>4977</v>
      </c>
      <c r="AC20" s="53">
        <v>5227</v>
      </c>
      <c r="AD20" s="53">
        <v>5283</v>
      </c>
      <c r="AE20" s="53">
        <v>5328</v>
      </c>
      <c r="AF20" s="53">
        <v>5639</v>
      </c>
      <c r="AG20" s="53">
        <v>5839</v>
      </c>
      <c r="AH20" s="53">
        <v>5744</v>
      </c>
      <c r="AI20" s="53">
        <v>6118</v>
      </c>
      <c r="AJ20" s="53">
        <v>6380</v>
      </c>
      <c r="AK20" s="53">
        <v>6597</v>
      </c>
      <c r="AL20" s="53">
        <v>6405</v>
      </c>
      <c r="AM20" s="53">
        <v>6624</v>
      </c>
      <c r="AN20" s="53">
        <v>7450</v>
      </c>
      <c r="AO20" s="53">
        <v>7545</v>
      </c>
      <c r="AP20" s="53">
        <v>7480</v>
      </c>
      <c r="AQ20" s="53">
        <v>7546</v>
      </c>
      <c r="AR20" s="53">
        <v>7874</v>
      </c>
      <c r="AS20" s="53">
        <v>8120</v>
      </c>
      <c r="AT20" s="53">
        <v>7886</v>
      </c>
      <c r="AU20" s="53">
        <v>8171</v>
      </c>
      <c r="AV20" s="53">
        <v>8123</v>
      </c>
      <c r="AW20" s="53">
        <v>8434</v>
      </c>
      <c r="AX20" s="53">
        <v>8074</v>
      </c>
      <c r="AY20" s="53">
        <v>8280</v>
      </c>
      <c r="AZ20" s="53">
        <v>8423</v>
      </c>
      <c r="BA20" s="53">
        <v>8829</v>
      </c>
      <c r="BB20" s="53">
        <v>8283</v>
      </c>
      <c r="BC20" s="53">
        <v>7626</v>
      </c>
      <c r="BD20" s="53">
        <v>8121</v>
      </c>
      <c r="BE20" s="53">
        <v>8717</v>
      </c>
      <c r="BF20" s="53">
        <v>8067</v>
      </c>
      <c r="BG20" s="53">
        <v>8412</v>
      </c>
      <c r="BH20" s="53">
        <v>8756</v>
      </c>
      <c r="BI20" s="53">
        <v>8864</v>
      </c>
      <c r="BJ20" s="53">
        <v>8611</v>
      </c>
      <c r="BK20" s="53">
        <v>8976</v>
      </c>
      <c r="BL20" s="53">
        <v>8856</v>
      </c>
      <c r="BM20" s="53">
        <v>9251</v>
      </c>
      <c r="BN20" s="53">
        <v>8746</v>
      </c>
      <c r="BO20" s="53">
        <v>8756</v>
      </c>
      <c r="BP20" s="53">
        <v>9112</v>
      </c>
      <c r="BQ20" s="53">
        <f>SUM(BQ10:BQ18)</f>
        <v>9028</v>
      </c>
      <c r="BR20" s="53">
        <f>SUM(BR10:BR19)</f>
        <v>8861</v>
      </c>
      <c r="BS20" s="53">
        <f>SUM(BS10:BS19)</f>
        <v>9317</v>
      </c>
      <c r="BT20" s="53">
        <f>SUM(BT10:BT19)</f>
        <v>9904</v>
      </c>
      <c r="BU20" s="53">
        <f>SUM(BU10:BU19)</f>
        <v>10262</v>
      </c>
      <c r="BV20" s="115">
        <f>SUM(BV10:BV18)</f>
        <v>9769</v>
      </c>
      <c r="BW20" s="115">
        <f>SUM(BW10:BW18)</f>
        <v>10307</v>
      </c>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row>
    <row r="21" spans="1:148" s="121" customFormat="1" ht="15" customHeight="1" thickTop="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row>
    <row r="22" spans="1:148" s="121" customFormat="1" ht="15" customHeight="1">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210"/>
      <c r="BW22" s="210"/>
    </row>
    <row r="23" spans="1:148" s="121" customFormat="1" ht="15" customHeight="1">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row>
    <row r="24" spans="1:148" s="121" customFormat="1" ht="1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row>
    <row r="25" spans="1:148" s="121" customFormat="1" ht="1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row>
    <row r="26" spans="1:148" s="121" customFormat="1" ht="1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row>
    <row r="27" spans="1:148" s="121" customFormat="1" ht="1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row>
    <row r="28" spans="1:148" s="121" customFormat="1" ht="1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row>
    <row r="29" spans="1:148" s="121" customFormat="1" ht="1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row>
    <row r="30" spans="1:148" s="121" customFormat="1" ht="1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row>
    <row r="31" spans="1:148" s="121" customFormat="1" ht="1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row>
    <row r="32" spans="1:148"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row>
    <row r="33" spans="1:75"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row>
    <row r="34" spans="1:75"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row>
    <row r="35" spans="1:75"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row>
    <row r="36" spans="1:75"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row>
    <row r="37" spans="1:75"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row>
    <row r="38" spans="1:75"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row>
    <row r="39" spans="1:75"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row>
    <row r="40" spans="1:75" s="121" customFormat="1" ht="1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row>
    <row r="41" spans="1:75" s="121" customFormat="1" ht="1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row>
    <row r="42" spans="1:75"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row>
    <row r="43" spans="1:75"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row>
    <row r="44" spans="1:75"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row>
    <row r="45" spans="1:75"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row>
    <row r="46" spans="1:75"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row>
    <row r="47" spans="1:75"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row>
    <row r="48" spans="1:75"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row>
    <row r="49" spans="1:75"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row>
    <row r="50" spans="1:75"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row>
    <row r="51" spans="1:75"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row>
    <row r="52" spans="1:75"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row>
    <row r="53" spans="1:75"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row>
    <row r="54" spans="1:75"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row>
    <row r="55" spans="1:75"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row>
    <row r="56" spans="1:75"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row>
    <row r="57" spans="1:75"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row>
    <row r="58" spans="1:75"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row>
    <row r="59" spans="1:75"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row>
    <row r="60" spans="1:75"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row>
    <row r="61" spans="1:75"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row>
    <row r="62" spans="1:75"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row>
    <row r="63" spans="1:75"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row>
    <row r="64" spans="1:75"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row>
    <row r="65" spans="1:75"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row>
    <row r="66" spans="1:75"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row>
    <row r="67" spans="1:75"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row>
    <row r="68" spans="1:75"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row>
    <row r="69" spans="1:75"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row>
    <row r="70" spans="1:75"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row>
    <row r="71" spans="1:75"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row>
    <row r="72" spans="1:75"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row>
    <row r="73" spans="1:75"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row>
    <row r="74" spans="1:75"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row>
    <row r="75" spans="1:75"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row>
    <row r="76" spans="1:75"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row>
    <row r="77" spans="1:75"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row>
    <row r="78" spans="1:75"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row>
    <row r="79" spans="1:75"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row>
    <row r="80" spans="1:75"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row>
    <row r="81" spans="1:75"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c r="BV81" s="120"/>
      <c r="BW81" s="120"/>
    </row>
    <row r="82" spans="1:75"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c r="BV82" s="120"/>
      <c r="BW82" s="120"/>
    </row>
    <row r="83" spans="1:75" s="121" customFormat="1" ht="1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c r="BV83" s="120"/>
      <c r="BW83" s="120"/>
    </row>
    <row r="84" spans="1:75" s="121" customFormat="1" ht="1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row>
    <row r="85" spans="1:75" s="121" customFormat="1" ht="1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c r="BV85" s="120"/>
      <c r="BW85" s="120"/>
    </row>
    <row r="86" spans="1:75" s="121" customFormat="1" ht="1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row>
    <row r="87" spans="1:75" s="121" customFormat="1" ht="1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row>
    <row r="88" spans="1:75" s="121" customFormat="1" ht="1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row>
    <row r="89" spans="1:75" s="121" customFormat="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row>
    <row r="90" spans="1:75" s="121" customFormat="1" ht="1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row>
    <row r="91" spans="1:75" s="121" customFormat="1" ht="1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row>
    <row r="92" spans="1:75" s="121" customFormat="1" ht="1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row>
    <row r="93" spans="1:75" s="121" customFormat="1" ht="1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row>
    <row r="94" spans="1:75" s="121" customFormat="1" ht="1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row>
    <row r="95" spans="1:75" s="121" customFormat="1" ht="1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c r="BV95" s="120"/>
      <c r="BW95" s="120"/>
    </row>
    <row r="96" spans="1:75" s="121" customFormat="1" ht="1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c r="BV96" s="120"/>
      <c r="BW96" s="120"/>
    </row>
    <row r="97" spans="1:75" s="121" customFormat="1" ht="1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c r="BV97" s="120"/>
      <c r="BW97" s="120"/>
    </row>
    <row r="98" spans="1:75" s="121" customFormat="1" ht="1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c r="BV98" s="120"/>
      <c r="BW98" s="120"/>
    </row>
    <row r="99" spans="1:75" s="121" customFormat="1" ht="1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row>
    <row r="100" spans="1:75" s="121" customFormat="1" ht="1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row>
    <row r="101" spans="1:75" s="121" customFormat="1" ht="1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row>
    <row r="102" spans="1:75" s="121" customFormat="1" ht="1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c r="BV102" s="120"/>
      <c r="BW102" s="120"/>
    </row>
    <row r="103" spans="1:75" s="121" customFormat="1" ht="1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row>
    <row r="104" spans="1:75" s="121" customFormat="1" ht="1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c r="BV104" s="120"/>
      <c r="BW104" s="120"/>
    </row>
    <row r="105" spans="1:75" s="121" customFormat="1" ht="1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0"/>
      <c r="BA105" s="120"/>
      <c r="BB105" s="120"/>
      <c r="BC105" s="120"/>
      <c r="BD105" s="120"/>
      <c r="BE105" s="120"/>
      <c r="BF105" s="120"/>
      <c r="BG105" s="120"/>
      <c r="BH105" s="120"/>
      <c r="BI105" s="120"/>
      <c r="BJ105" s="120"/>
      <c r="BK105" s="120"/>
      <c r="BL105" s="120"/>
      <c r="BM105" s="120"/>
      <c r="BN105" s="120"/>
      <c r="BO105" s="120"/>
      <c r="BP105" s="120"/>
      <c r="BQ105" s="120"/>
      <c r="BR105" s="120"/>
      <c r="BS105" s="120"/>
      <c r="BT105" s="120"/>
      <c r="BU105" s="120"/>
      <c r="BV105" s="120"/>
      <c r="BW105" s="120"/>
    </row>
    <row r="106" spans="1:75" s="121" customFormat="1" ht="1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0"/>
      <c r="BU106" s="120"/>
      <c r="BV106" s="120"/>
      <c r="BW106" s="120"/>
    </row>
    <row r="107" spans="1:75" s="121" customFormat="1" ht="1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120"/>
      <c r="BB107" s="120"/>
      <c r="BC107" s="120"/>
      <c r="BD107" s="120"/>
      <c r="BE107" s="120"/>
      <c r="BF107" s="120"/>
      <c r="BG107" s="120"/>
      <c r="BH107" s="120"/>
      <c r="BI107" s="120"/>
      <c r="BJ107" s="120"/>
      <c r="BK107" s="120"/>
      <c r="BL107" s="120"/>
      <c r="BM107" s="120"/>
      <c r="BN107" s="120"/>
      <c r="BO107" s="120"/>
      <c r="BP107" s="120"/>
      <c r="BQ107" s="120"/>
      <c r="BR107" s="120"/>
      <c r="BS107" s="120"/>
      <c r="BT107" s="120"/>
      <c r="BU107" s="120"/>
      <c r="BV107" s="120"/>
      <c r="BW107" s="120"/>
    </row>
    <row r="108" spans="1:75" s="121" customFormat="1" ht="1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0"/>
      <c r="BB108" s="120"/>
      <c r="BC108" s="120"/>
      <c r="BD108" s="120"/>
      <c r="BE108" s="120"/>
      <c r="BF108" s="120"/>
      <c r="BG108" s="120"/>
      <c r="BH108" s="120"/>
      <c r="BI108" s="120"/>
      <c r="BJ108" s="120"/>
      <c r="BK108" s="120"/>
      <c r="BL108" s="120"/>
      <c r="BM108" s="120"/>
      <c r="BN108" s="120"/>
      <c r="BO108" s="120"/>
      <c r="BP108" s="120"/>
      <c r="BQ108" s="120"/>
      <c r="BR108" s="120"/>
      <c r="BS108" s="120"/>
      <c r="BT108" s="120"/>
      <c r="BU108" s="120"/>
      <c r="BV108" s="120"/>
      <c r="BW108" s="120"/>
    </row>
    <row r="109" spans="1:75" s="121" customFormat="1" ht="1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c r="BI109" s="120"/>
      <c r="BJ109" s="120"/>
      <c r="BK109" s="120"/>
      <c r="BL109" s="120"/>
      <c r="BM109" s="120"/>
      <c r="BN109" s="120"/>
      <c r="BO109" s="120"/>
      <c r="BP109" s="120"/>
      <c r="BQ109" s="120"/>
      <c r="BR109" s="120"/>
      <c r="BS109" s="120"/>
      <c r="BT109" s="120"/>
      <c r="BU109" s="120"/>
      <c r="BV109" s="120"/>
      <c r="BW109" s="120"/>
    </row>
    <row r="110" spans="1:75" s="121" customFormat="1" ht="1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c r="BV110" s="120"/>
      <c r="BW110" s="120"/>
    </row>
    <row r="111" spans="1:75" s="121" customFormat="1" ht="1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c r="BV111" s="120"/>
      <c r="BW111" s="120"/>
    </row>
  </sheetData>
  <hyperlinks>
    <hyperlink ref="BW6" location="Index!A1" display="Index" xr:uid="{14170565-B0A3-4D77-8557-661932A78376}"/>
  </hyperlinks>
  <printOptions horizontalCentered="1"/>
  <pageMargins left="0" right="0" top="0.39370078740157483" bottom="0" header="0" footer="0"/>
  <pageSetup paperSize="9" scale="74" orientation="landscape" horizontalDpi="1200" verticalDpi="1200" r:id="rId1"/>
  <headerFooter alignWithMargins="0">
    <oddHeader>&amp;R&amp;P/&amp;N</oddHeader>
  </headerFooter>
  <colBreaks count="3" manualBreakCount="3">
    <brk id="13" min="1" max="21" man="1"/>
    <brk id="25" min="1" max="21" man="1"/>
    <brk id="37" min="1" max="2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2F470-A536-4E68-9958-6A869EACD253}">
  <sheetPr>
    <tabColor rgb="FFFF0000"/>
    <pageSetUpPr fitToPage="1"/>
  </sheetPr>
  <dimension ref="A1:FQ93"/>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45" style="113" customWidth="1"/>
    <col min="2" max="3" width="9" style="113"/>
    <col min="4" max="16384" width="9" style="105"/>
  </cols>
  <sheetData>
    <row r="1" spans="1:173" s="25" customFormat="1" ht="15" customHeight="1">
      <c r="A1" s="18"/>
      <c r="B1" s="19"/>
      <c r="C1" s="19"/>
      <c r="D1" s="21"/>
      <c r="E1" s="20"/>
      <c r="F1" s="21"/>
      <c r="G1" s="20"/>
      <c r="H1" s="21"/>
      <c r="I1" s="20"/>
      <c r="J1" s="21"/>
      <c r="K1" s="20"/>
      <c r="L1" s="21"/>
      <c r="M1" s="20"/>
      <c r="N1" s="21"/>
      <c r="O1" s="20"/>
      <c r="P1" s="21"/>
      <c r="Q1" s="20"/>
      <c r="R1" s="21"/>
      <c r="S1" s="20"/>
      <c r="T1" s="21"/>
      <c r="U1" s="20"/>
      <c r="V1" s="21"/>
      <c r="W1" s="20"/>
      <c r="X1" s="21"/>
      <c r="Y1" s="20"/>
      <c r="Z1" s="21"/>
      <c r="AA1" s="20"/>
      <c r="AB1" s="21"/>
      <c r="AC1" s="20"/>
      <c r="AD1" s="21"/>
      <c r="AE1" s="20"/>
      <c r="AF1" s="21"/>
      <c r="AG1" s="22"/>
      <c r="AH1" s="22"/>
      <c r="AI1" s="20"/>
      <c r="AJ1" s="21"/>
      <c r="AK1" s="23"/>
      <c r="AL1" s="23"/>
      <c r="AM1" s="23"/>
      <c r="AN1" s="23"/>
      <c r="AO1" s="23"/>
      <c r="AP1" s="21"/>
      <c r="AQ1" s="23"/>
      <c r="AR1" s="21"/>
      <c r="AS1" s="23"/>
      <c r="AT1" s="23"/>
      <c r="AU1" s="23"/>
      <c r="AV1" s="24"/>
      <c r="AW1" s="24"/>
      <c r="AX1" s="20"/>
      <c r="AY1" s="21"/>
      <c r="AZ1" s="20"/>
      <c r="BA1" s="21"/>
      <c r="BB1" s="20"/>
      <c r="BC1" s="21"/>
      <c r="BD1" s="20"/>
      <c r="BE1" s="21"/>
      <c r="BF1" s="20"/>
      <c r="BG1" s="21"/>
      <c r="BH1" s="20"/>
      <c r="BI1" s="21"/>
      <c r="BJ1" s="20"/>
      <c r="BK1" s="21"/>
      <c r="BL1" s="20"/>
      <c r="BM1" s="21"/>
      <c r="BN1" s="20"/>
      <c r="BO1" s="21"/>
      <c r="BP1" s="20"/>
      <c r="BQ1" s="21"/>
      <c r="BR1" s="20"/>
      <c r="BS1" s="21"/>
      <c r="BT1" s="20"/>
      <c r="BU1" s="21"/>
      <c r="BV1" s="20"/>
      <c r="BW1" s="21"/>
      <c r="BX1" s="20"/>
      <c r="BY1" s="21"/>
      <c r="BZ1" s="20"/>
      <c r="CA1" s="21"/>
      <c r="CB1" s="20"/>
      <c r="CC1" s="21"/>
      <c r="CD1" s="20"/>
      <c r="CE1" s="21"/>
      <c r="CF1" s="20"/>
      <c r="CG1" s="21"/>
      <c r="CH1" s="20"/>
      <c r="CI1" s="21"/>
      <c r="CJ1" s="20"/>
      <c r="CK1" s="21"/>
      <c r="CL1" s="22"/>
      <c r="CM1" s="22"/>
      <c r="CN1" s="20"/>
      <c r="CO1" s="21"/>
      <c r="CP1" s="23"/>
      <c r="CQ1" s="23"/>
      <c r="CR1" s="23"/>
      <c r="CS1" s="23"/>
      <c r="CT1" s="23"/>
      <c r="CU1" s="21"/>
      <c r="CV1" s="23"/>
      <c r="CW1" s="21"/>
      <c r="CX1" s="23"/>
      <c r="CY1" s="23"/>
      <c r="CZ1" s="23"/>
      <c r="DA1" s="24"/>
      <c r="DB1" s="24"/>
      <c r="DC1" s="20"/>
      <c r="DD1" s="21"/>
      <c r="DE1" s="20"/>
      <c r="DF1" s="21"/>
      <c r="DG1" s="20"/>
      <c r="DH1" s="21"/>
      <c r="DI1" s="20"/>
      <c r="DJ1" s="21"/>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2"/>
      <c r="ER1" s="22"/>
      <c r="ES1" s="20"/>
      <c r="ET1" s="21"/>
      <c r="EU1" s="23"/>
      <c r="EV1" s="23"/>
      <c r="EW1" s="23"/>
      <c r="EX1" s="23"/>
      <c r="EY1" s="23"/>
      <c r="EZ1" s="21"/>
      <c r="FA1" s="23"/>
      <c r="FB1" s="21"/>
      <c r="FC1" s="23"/>
      <c r="FD1" s="23"/>
      <c r="FE1" s="23"/>
      <c r="FF1" s="24"/>
      <c r="FG1" s="24"/>
      <c r="FH1" s="20"/>
      <c r="FI1" s="21"/>
      <c r="FJ1" s="20"/>
      <c r="FK1" s="21"/>
      <c r="FL1" s="20"/>
      <c r="FM1" s="21"/>
      <c r="FN1" s="20"/>
      <c r="FO1" s="21"/>
      <c r="FP1" s="20"/>
      <c r="FQ1" s="21"/>
    </row>
    <row r="2" spans="1:173" s="25" customFormat="1" ht="15" customHeight="1">
      <c r="A2" s="18"/>
      <c r="B2" s="19"/>
      <c r="C2" s="19"/>
      <c r="D2" s="21"/>
      <c r="E2" s="20"/>
      <c r="F2" s="21"/>
      <c r="G2" s="20"/>
      <c r="H2" s="21"/>
      <c r="I2" s="20"/>
      <c r="J2" s="21"/>
      <c r="K2" s="20"/>
      <c r="L2" s="21"/>
      <c r="M2" s="20"/>
      <c r="N2" s="21"/>
      <c r="O2" s="20"/>
      <c r="P2" s="21"/>
      <c r="Q2" s="20"/>
      <c r="R2" s="21"/>
      <c r="S2" s="20"/>
      <c r="T2" s="21"/>
      <c r="U2" s="20"/>
      <c r="V2" s="21"/>
      <c r="W2" s="20"/>
      <c r="X2" s="21"/>
      <c r="Y2" s="20"/>
      <c r="Z2" s="21"/>
      <c r="AA2" s="20"/>
      <c r="AB2" s="21"/>
      <c r="AC2" s="20"/>
      <c r="AD2" s="21"/>
      <c r="AE2" s="20"/>
      <c r="AF2" s="21"/>
      <c r="AG2" s="22"/>
      <c r="AH2" s="22"/>
      <c r="AI2" s="20"/>
      <c r="AJ2" s="21"/>
      <c r="AK2" s="23"/>
      <c r="AL2" s="23"/>
      <c r="AM2" s="23"/>
      <c r="AN2" s="23"/>
      <c r="AO2" s="23"/>
      <c r="AP2" s="21"/>
      <c r="AQ2" s="23"/>
      <c r="AR2" s="21"/>
      <c r="AS2" s="23"/>
      <c r="AT2" s="23"/>
      <c r="AU2" s="23"/>
      <c r="AV2" s="24"/>
      <c r="AW2" s="24"/>
      <c r="AX2" s="20"/>
      <c r="AY2" s="21"/>
      <c r="AZ2" s="20"/>
      <c r="BA2" s="21"/>
      <c r="BB2" s="20"/>
      <c r="BC2" s="21"/>
      <c r="BD2" s="20"/>
      <c r="BE2" s="21"/>
      <c r="BF2" s="20"/>
      <c r="BG2" s="21"/>
      <c r="BH2" s="20"/>
      <c r="BI2" s="21"/>
      <c r="BJ2" s="20"/>
      <c r="BK2" s="21"/>
      <c r="BL2" s="20"/>
      <c r="BM2" s="21"/>
      <c r="BN2" s="20"/>
      <c r="BO2" s="21"/>
      <c r="BP2" s="20"/>
      <c r="BQ2" s="21"/>
      <c r="BR2" s="20"/>
      <c r="BS2" s="21"/>
      <c r="BT2" s="20"/>
      <c r="BU2" s="21"/>
      <c r="BV2" s="20"/>
      <c r="BW2" s="21"/>
      <c r="BX2" s="20"/>
      <c r="BY2" s="21"/>
      <c r="BZ2" s="20"/>
      <c r="CA2" s="21"/>
      <c r="CB2" s="20"/>
      <c r="CC2" s="21"/>
      <c r="CD2" s="20"/>
      <c r="CE2" s="21"/>
      <c r="CF2" s="20"/>
      <c r="CG2" s="21"/>
      <c r="CH2" s="20"/>
      <c r="CI2" s="21"/>
      <c r="CJ2" s="20"/>
      <c r="CK2" s="21"/>
      <c r="CL2" s="22"/>
      <c r="CM2" s="22"/>
      <c r="CN2" s="20"/>
      <c r="CO2" s="21"/>
      <c r="CP2" s="23"/>
      <c r="CQ2" s="23"/>
      <c r="CR2" s="23"/>
      <c r="CS2" s="23"/>
      <c r="CT2" s="23"/>
      <c r="CU2" s="21"/>
      <c r="CV2" s="23"/>
      <c r="CW2" s="21"/>
      <c r="CX2" s="23"/>
      <c r="CY2" s="23"/>
      <c r="CZ2" s="23"/>
      <c r="DA2" s="24"/>
      <c r="DB2" s="24"/>
      <c r="DC2" s="20"/>
      <c r="DD2" s="21"/>
      <c r="DE2" s="20"/>
      <c r="DF2" s="21"/>
      <c r="DG2" s="20"/>
      <c r="DH2" s="21"/>
      <c r="DI2" s="20"/>
      <c r="DJ2" s="21"/>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2"/>
      <c r="ER2" s="22"/>
      <c r="ES2" s="20"/>
      <c r="ET2" s="21"/>
      <c r="EU2" s="23"/>
      <c r="EV2" s="23"/>
      <c r="EW2" s="23"/>
      <c r="EX2" s="23"/>
      <c r="EY2" s="23"/>
      <c r="EZ2" s="21"/>
      <c r="FA2" s="23"/>
      <c r="FB2" s="21"/>
      <c r="FC2" s="23"/>
      <c r="FD2" s="23"/>
      <c r="FE2" s="23"/>
      <c r="FF2" s="24"/>
      <c r="FG2" s="24"/>
      <c r="FH2" s="20"/>
      <c r="FI2" s="21"/>
      <c r="FJ2" s="20"/>
      <c r="FK2" s="21"/>
      <c r="FL2" s="20"/>
      <c r="FM2" s="21"/>
      <c r="FN2" s="20"/>
      <c r="FO2" s="21"/>
      <c r="FP2" s="20"/>
      <c r="FQ2" s="21"/>
    </row>
    <row r="3" spans="1:173" s="25" customFormat="1" ht="15" customHeight="1">
      <c r="A3" s="18"/>
      <c r="B3" s="19"/>
      <c r="C3" s="19"/>
      <c r="D3" s="21"/>
      <c r="E3" s="20"/>
      <c r="F3" s="21"/>
      <c r="G3" s="20"/>
      <c r="H3" s="21"/>
      <c r="I3" s="20"/>
      <c r="J3" s="21"/>
      <c r="K3" s="20"/>
      <c r="L3" s="21"/>
      <c r="M3" s="20"/>
      <c r="N3" s="21"/>
      <c r="O3" s="20"/>
      <c r="P3" s="21"/>
      <c r="Q3" s="20"/>
      <c r="R3" s="21"/>
      <c r="S3" s="20"/>
      <c r="T3" s="21"/>
      <c r="U3" s="20"/>
      <c r="V3" s="21"/>
      <c r="W3" s="20"/>
      <c r="X3" s="21"/>
      <c r="Y3" s="20"/>
      <c r="Z3" s="21"/>
      <c r="AA3" s="20"/>
      <c r="AB3" s="21"/>
      <c r="AC3" s="20"/>
      <c r="AD3" s="21"/>
      <c r="AE3" s="20"/>
      <c r="AF3" s="21"/>
      <c r="AG3" s="22"/>
      <c r="AH3" s="22"/>
      <c r="AI3" s="20"/>
      <c r="AJ3" s="21"/>
      <c r="AK3" s="23"/>
      <c r="AL3" s="23"/>
      <c r="AM3" s="23"/>
      <c r="AN3" s="23"/>
      <c r="AO3" s="23"/>
      <c r="AP3" s="21"/>
      <c r="AQ3" s="23"/>
      <c r="AR3" s="21"/>
      <c r="AS3" s="23"/>
      <c r="AT3" s="23"/>
      <c r="AU3" s="23"/>
      <c r="AV3" s="24"/>
      <c r="AW3" s="24"/>
      <c r="AX3" s="20"/>
      <c r="AY3" s="21"/>
      <c r="AZ3" s="20"/>
      <c r="BA3" s="21"/>
      <c r="BB3" s="20"/>
      <c r="BC3" s="21"/>
      <c r="BD3" s="20"/>
      <c r="BE3" s="21"/>
      <c r="BF3" s="20"/>
      <c r="BG3" s="21"/>
      <c r="BH3" s="20"/>
      <c r="BI3" s="21"/>
      <c r="BJ3" s="20"/>
      <c r="BK3" s="21"/>
      <c r="BL3" s="20"/>
      <c r="BM3" s="21"/>
      <c r="BN3" s="20"/>
      <c r="BO3" s="21"/>
      <c r="BP3" s="20"/>
      <c r="BQ3" s="21"/>
      <c r="BR3" s="20"/>
      <c r="BS3" s="21"/>
      <c r="BT3" s="20"/>
      <c r="BU3" s="21"/>
      <c r="BV3" s="20"/>
      <c r="BW3" s="21"/>
      <c r="BX3" s="20"/>
      <c r="BY3" s="21"/>
      <c r="BZ3" s="20"/>
      <c r="CA3" s="21"/>
      <c r="CB3" s="20"/>
      <c r="CC3" s="21"/>
      <c r="CD3" s="20"/>
      <c r="CE3" s="21"/>
      <c r="CF3" s="20"/>
      <c r="CG3" s="21"/>
      <c r="CH3" s="20"/>
      <c r="CI3" s="21"/>
      <c r="CJ3" s="20"/>
      <c r="CK3" s="21"/>
      <c r="CL3" s="22"/>
      <c r="CM3" s="22"/>
      <c r="CN3" s="20"/>
      <c r="CO3" s="21"/>
      <c r="CP3" s="23"/>
      <c r="CQ3" s="23"/>
      <c r="CR3" s="23"/>
      <c r="CS3" s="23"/>
      <c r="CT3" s="23"/>
      <c r="CU3" s="21"/>
      <c r="CV3" s="23"/>
      <c r="CW3" s="21"/>
      <c r="CX3" s="23"/>
      <c r="CY3" s="23"/>
      <c r="CZ3" s="23"/>
      <c r="DA3" s="24"/>
      <c r="DB3" s="24"/>
      <c r="DC3" s="20"/>
      <c r="DD3" s="21"/>
      <c r="DE3" s="20"/>
      <c r="DF3" s="21"/>
      <c r="DG3" s="20"/>
      <c r="DH3" s="21"/>
      <c r="DI3" s="20"/>
      <c r="DJ3" s="21"/>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2"/>
      <c r="ER3" s="22"/>
      <c r="ES3" s="20"/>
      <c r="ET3" s="21"/>
      <c r="EU3" s="23"/>
      <c r="EV3" s="23"/>
      <c r="EW3" s="23"/>
      <c r="EX3" s="23"/>
      <c r="EY3" s="23"/>
      <c r="EZ3" s="21"/>
      <c r="FA3" s="23"/>
      <c r="FB3" s="21"/>
      <c r="FC3" s="23"/>
      <c r="FD3" s="23"/>
      <c r="FE3" s="23"/>
      <c r="FF3" s="24"/>
      <c r="FG3" s="24"/>
      <c r="FH3" s="20"/>
      <c r="FI3" s="21"/>
      <c r="FJ3" s="20"/>
      <c r="FK3" s="21"/>
      <c r="FL3" s="20"/>
      <c r="FM3" s="21"/>
      <c r="FN3" s="20"/>
      <c r="FO3" s="21"/>
      <c r="FP3" s="20"/>
      <c r="FQ3" s="21"/>
    </row>
    <row r="4" spans="1:173" s="25" customFormat="1" ht="15" customHeight="1">
      <c r="A4" s="26"/>
      <c r="B4" s="27"/>
      <c r="C4" s="27"/>
    </row>
    <row r="5" spans="1:173" s="79" customFormat="1" ht="15" customHeight="1" thickBot="1">
      <c r="A5" s="28" t="s">
        <v>319</v>
      </c>
      <c r="B5" s="91"/>
      <c r="C5" s="91"/>
      <c r="D5" s="92"/>
      <c r="E5" s="92"/>
      <c r="F5" s="92"/>
      <c r="G5" s="92"/>
      <c r="H5" s="92"/>
      <c r="I5" s="92"/>
      <c r="J5" s="92"/>
      <c r="K5" s="92"/>
      <c r="L5" s="92"/>
      <c r="M5" s="92"/>
      <c r="N5" s="92"/>
      <c r="O5" s="92"/>
      <c r="P5" s="92"/>
      <c r="Q5" s="92"/>
      <c r="R5" s="92"/>
      <c r="S5" s="92"/>
      <c r="T5" s="92"/>
      <c r="U5" s="92"/>
      <c r="V5" s="92"/>
      <c r="W5" s="92"/>
      <c r="X5" s="93"/>
      <c r="Y5" s="93"/>
      <c r="Z5" s="93"/>
      <c r="AA5" s="93"/>
      <c r="AB5" s="93"/>
      <c r="AD5" s="94"/>
      <c r="AH5" s="94"/>
      <c r="AJ5" s="95"/>
      <c r="AM5" s="96"/>
      <c r="AN5" s="92"/>
      <c r="AO5" s="92"/>
      <c r="AP5" s="92"/>
      <c r="AQ5" s="97"/>
      <c r="AR5" s="92"/>
      <c r="AS5" s="92"/>
      <c r="AT5" s="92"/>
      <c r="AU5" s="92"/>
    </row>
    <row r="6" spans="1:173" s="125" customFormat="1" ht="15" customHeight="1" thickTop="1">
      <c r="A6" s="124"/>
      <c r="B6" s="31"/>
      <c r="C6" s="31" t="s">
        <v>59</v>
      </c>
    </row>
    <row r="7" spans="1:173" s="36" customFormat="1" ht="15" customHeight="1">
      <c r="A7" s="34"/>
      <c r="B7" s="35" t="s">
        <v>301</v>
      </c>
      <c r="C7" s="35" t="s">
        <v>302</v>
      </c>
    </row>
    <row r="8" spans="1:173" s="25" customFormat="1" ht="10.199999999999999" customHeight="1">
      <c r="A8" s="100"/>
      <c r="B8" s="100"/>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row>
    <row r="9" spans="1:173" s="41" customFormat="1" ht="5.0999999999999996" customHeight="1">
      <c r="A9" s="172"/>
      <c r="B9" s="39"/>
      <c r="C9" s="39"/>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row>
    <row r="10" spans="1:173" ht="15" customHeight="1">
      <c r="A10" s="102" t="s">
        <v>320</v>
      </c>
      <c r="B10" s="202">
        <v>-5632</v>
      </c>
      <c r="C10" s="203">
        <v>-5665</v>
      </c>
    </row>
    <row r="11" spans="1:173" ht="15" customHeight="1">
      <c r="A11" s="102" t="s">
        <v>321</v>
      </c>
      <c r="B11" s="202">
        <v>-929</v>
      </c>
      <c r="C11" s="203">
        <v>-1093</v>
      </c>
    </row>
    <row r="12" spans="1:173" ht="15" customHeight="1">
      <c r="A12" s="102" t="s">
        <v>322</v>
      </c>
      <c r="B12" s="202">
        <v>-144</v>
      </c>
      <c r="C12" s="203">
        <v>-94</v>
      </c>
    </row>
    <row r="13" spans="1:173" ht="5.0999999999999996" customHeight="1">
      <c r="A13" s="102"/>
      <c r="B13" s="202"/>
      <c r="C13" s="211"/>
    </row>
    <row r="14" spans="1:173" s="25" customFormat="1" ht="15" customHeight="1" thickBot="1">
      <c r="A14" s="87" t="s">
        <v>323</v>
      </c>
      <c r="B14" s="115">
        <f>+SUM(B10:B12)</f>
        <v>-6705</v>
      </c>
      <c r="C14" s="115">
        <f>+SUM(C10:C12)</f>
        <v>-6852</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row>
    <row r="15" spans="1:173" s="121" customFormat="1" ht="15" customHeight="1" thickTop="1">
      <c r="A15" s="120"/>
      <c r="B15" s="120"/>
      <c r="C15" s="120"/>
    </row>
    <row r="16" spans="1:173" s="121" customFormat="1" ht="15" customHeight="1">
      <c r="A16" s="120"/>
      <c r="B16" s="120"/>
      <c r="C16" s="120"/>
    </row>
    <row r="17" spans="1:3" s="121" customFormat="1" ht="15" customHeight="1">
      <c r="A17" s="120"/>
      <c r="B17" s="120"/>
      <c r="C17" s="120"/>
    </row>
    <row r="18" spans="1:3" s="121" customFormat="1" ht="15" customHeight="1">
      <c r="A18" s="120"/>
      <c r="B18" s="120"/>
      <c r="C18" s="120"/>
    </row>
    <row r="19" spans="1:3" s="121" customFormat="1" ht="15" customHeight="1">
      <c r="A19" s="120"/>
      <c r="B19" s="120"/>
      <c r="C19" s="120"/>
    </row>
    <row r="20" spans="1:3" s="121" customFormat="1" ht="15" customHeight="1">
      <c r="A20" s="120"/>
      <c r="B20" s="120"/>
      <c r="C20" s="120"/>
    </row>
    <row r="21" spans="1:3" s="121" customFormat="1" ht="15" customHeight="1">
      <c r="A21" s="120"/>
      <c r="B21" s="120"/>
      <c r="C21" s="120"/>
    </row>
    <row r="22" spans="1:3" s="121" customFormat="1" ht="15" customHeight="1">
      <c r="A22" s="120"/>
      <c r="B22" s="120"/>
      <c r="C22" s="120"/>
    </row>
    <row r="23" spans="1:3" s="121" customFormat="1" ht="15" customHeight="1">
      <c r="A23" s="120"/>
      <c r="B23" s="120"/>
      <c r="C23" s="120"/>
    </row>
    <row r="24" spans="1:3" s="121" customFormat="1" ht="15" customHeight="1">
      <c r="A24" s="120"/>
      <c r="B24" s="120"/>
      <c r="C24" s="120"/>
    </row>
    <row r="25" spans="1:3" s="121" customFormat="1" ht="15" customHeight="1">
      <c r="A25" s="120"/>
      <c r="B25" s="120"/>
      <c r="C25" s="120"/>
    </row>
    <row r="26" spans="1:3" s="121" customFormat="1" ht="15" customHeight="1">
      <c r="A26" s="120"/>
      <c r="B26" s="120"/>
      <c r="C26" s="120"/>
    </row>
    <row r="27" spans="1:3" s="121" customFormat="1" ht="15" customHeight="1">
      <c r="A27" s="120"/>
      <c r="B27" s="120"/>
      <c r="C27" s="120"/>
    </row>
    <row r="28" spans="1:3" s="121" customFormat="1" ht="15" customHeight="1">
      <c r="A28" s="120"/>
      <c r="B28" s="120"/>
      <c r="C28" s="120"/>
    </row>
    <row r="29" spans="1:3" s="121" customFormat="1" ht="15" customHeight="1">
      <c r="A29" s="120"/>
      <c r="B29" s="120"/>
      <c r="C29" s="120"/>
    </row>
    <row r="30" spans="1:3" s="121" customFormat="1" ht="15" customHeight="1">
      <c r="A30" s="120"/>
      <c r="B30" s="120"/>
      <c r="C30" s="120"/>
    </row>
    <row r="31" spans="1:3" s="121" customFormat="1" ht="15" customHeight="1">
      <c r="A31" s="120"/>
      <c r="B31" s="120"/>
      <c r="C31" s="120"/>
    </row>
    <row r="32" spans="1:3" s="121" customFormat="1" ht="15" customHeight="1">
      <c r="A32" s="120"/>
      <c r="B32" s="120"/>
      <c r="C32" s="120"/>
    </row>
    <row r="33" spans="1:3" s="121" customFormat="1" ht="15" customHeight="1">
      <c r="A33" s="120"/>
      <c r="B33" s="120"/>
      <c r="C33" s="120"/>
    </row>
    <row r="34" spans="1:3" s="121" customFormat="1" ht="15" customHeight="1">
      <c r="A34" s="120"/>
      <c r="B34" s="120"/>
      <c r="C34" s="120"/>
    </row>
    <row r="35" spans="1:3" s="121" customFormat="1" ht="15" customHeight="1">
      <c r="A35" s="120"/>
      <c r="B35" s="120"/>
      <c r="C35" s="120"/>
    </row>
    <row r="36" spans="1:3" s="121" customFormat="1" ht="15" customHeight="1">
      <c r="A36" s="120"/>
      <c r="B36" s="120"/>
      <c r="C36" s="120"/>
    </row>
    <row r="37" spans="1:3" s="121" customFormat="1" ht="15" customHeight="1">
      <c r="A37" s="120"/>
      <c r="B37" s="120"/>
      <c r="C37" s="120"/>
    </row>
    <row r="38" spans="1:3" s="121" customFormat="1" ht="15" customHeight="1">
      <c r="A38" s="120"/>
      <c r="B38" s="120"/>
      <c r="C38" s="120"/>
    </row>
    <row r="39" spans="1:3" s="121" customFormat="1" ht="15" customHeight="1">
      <c r="A39" s="120"/>
      <c r="B39" s="120"/>
      <c r="C39" s="120"/>
    </row>
    <row r="40" spans="1:3" s="121" customFormat="1" ht="15" customHeight="1">
      <c r="A40" s="120"/>
      <c r="B40" s="120"/>
      <c r="C40" s="120"/>
    </row>
    <row r="41" spans="1:3" s="121" customFormat="1" ht="15" customHeight="1">
      <c r="A41" s="120"/>
      <c r="B41" s="120"/>
      <c r="C41" s="120"/>
    </row>
    <row r="42" spans="1:3" s="121" customFormat="1" ht="15" customHeight="1">
      <c r="A42" s="120"/>
      <c r="B42" s="120"/>
      <c r="C42" s="120"/>
    </row>
    <row r="43" spans="1:3" s="121" customFormat="1" ht="15" customHeight="1">
      <c r="A43" s="120"/>
      <c r="B43" s="120"/>
      <c r="C43" s="120"/>
    </row>
    <row r="44" spans="1:3" s="121" customFormat="1" ht="15" customHeight="1">
      <c r="A44" s="120"/>
      <c r="B44" s="120"/>
      <c r="C44" s="120"/>
    </row>
    <row r="45" spans="1:3" s="121" customFormat="1" ht="15" customHeight="1">
      <c r="A45" s="120"/>
      <c r="B45" s="120"/>
      <c r="C45" s="120"/>
    </row>
    <row r="46" spans="1:3" s="121" customFormat="1" ht="15" customHeight="1">
      <c r="A46" s="120"/>
      <c r="B46" s="120"/>
      <c r="C46" s="120"/>
    </row>
    <row r="47" spans="1:3" s="121" customFormat="1" ht="15" customHeight="1">
      <c r="A47" s="120"/>
      <c r="B47" s="120"/>
      <c r="C47" s="120"/>
    </row>
    <row r="48" spans="1:3" s="121" customFormat="1" ht="15" customHeight="1">
      <c r="A48" s="120"/>
      <c r="B48" s="120"/>
      <c r="C48" s="120"/>
    </row>
    <row r="49" spans="1:3" s="121" customFormat="1" ht="15" customHeight="1">
      <c r="A49" s="120"/>
      <c r="B49" s="120"/>
      <c r="C49" s="120"/>
    </row>
    <row r="50" spans="1:3" s="121" customFormat="1" ht="15" customHeight="1">
      <c r="A50" s="120"/>
      <c r="B50" s="120"/>
      <c r="C50" s="120"/>
    </row>
    <row r="51" spans="1:3" s="121" customFormat="1" ht="15" customHeight="1">
      <c r="A51" s="120"/>
      <c r="B51" s="120"/>
      <c r="C51" s="120"/>
    </row>
    <row r="52" spans="1:3" s="121" customFormat="1" ht="15" customHeight="1">
      <c r="A52" s="120"/>
      <c r="B52" s="120"/>
      <c r="C52" s="120"/>
    </row>
    <row r="53" spans="1:3" s="121" customFormat="1" ht="15" customHeight="1">
      <c r="A53" s="120"/>
      <c r="B53" s="120"/>
      <c r="C53" s="120"/>
    </row>
    <row r="54" spans="1:3" s="121" customFormat="1" ht="15" customHeight="1">
      <c r="A54" s="120"/>
      <c r="B54" s="120"/>
      <c r="C54" s="120"/>
    </row>
    <row r="55" spans="1:3" s="121" customFormat="1" ht="15" customHeight="1">
      <c r="A55" s="120"/>
      <c r="B55" s="120"/>
      <c r="C55" s="120"/>
    </row>
    <row r="56" spans="1:3" s="121" customFormat="1" ht="15" customHeight="1">
      <c r="A56" s="120"/>
      <c r="B56" s="120"/>
      <c r="C56" s="120"/>
    </row>
    <row r="57" spans="1:3" s="121" customFormat="1" ht="15" customHeight="1">
      <c r="A57" s="120"/>
      <c r="B57" s="120"/>
      <c r="C57" s="120"/>
    </row>
    <row r="58" spans="1:3" s="121" customFormat="1" ht="15" customHeight="1">
      <c r="A58" s="120"/>
      <c r="B58" s="120"/>
      <c r="C58" s="120"/>
    </row>
    <row r="59" spans="1:3" s="121" customFormat="1" ht="15" customHeight="1">
      <c r="A59" s="120"/>
      <c r="B59" s="120"/>
      <c r="C59" s="120"/>
    </row>
    <row r="60" spans="1:3" s="121" customFormat="1" ht="15" customHeight="1">
      <c r="A60" s="120"/>
      <c r="B60" s="120"/>
      <c r="C60" s="120"/>
    </row>
    <row r="61" spans="1:3" s="121" customFormat="1" ht="15" customHeight="1">
      <c r="A61" s="120"/>
      <c r="B61" s="120"/>
      <c r="C61" s="120"/>
    </row>
    <row r="62" spans="1:3" s="121" customFormat="1" ht="15" customHeight="1">
      <c r="A62" s="120"/>
      <c r="B62" s="120"/>
      <c r="C62" s="120"/>
    </row>
    <row r="63" spans="1:3" s="121" customFormat="1" ht="15" customHeight="1">
      <c r="A63" s="120"/>
      <c r="B63" s="120"/>
      <c r="C63" s="120"/>
    </row>
    <row r="64" spans="1:3" s="121" customFormat="1" ht="15" customHeight="1">
      <c r="A64" s="120"/>
      <c r="B64" s="120"/>
      <c r="C64" s="120"/>
    </row>
    <row r="65" spans="1:3" s="121" customFormat="1" ht="15" customHeight="1">
      <c r="A65" s="120"/>
      <c r="B65" s="120"/>
      <c r="C65" s="120"/>
    </row>
    <row r="66" spans="1:3" s="121" customFormat="1" ht="15" customHeight="1">
      <c r="A66" s="120"/>
      <c r="B66" s="120"/>
      <c r="C66" s="120"/>
    </row>
    <row r="67" spans="1:3" s="121" customFormat="1" ht="15" customHeight="1">
      <c r="A67" s="120"/>
      <c r="B67" s="120"/>
      <c r="C67" s="120"/>
    </row>
    <row r="68" spans="1:3" s="121" customFormat="1" ht="15" customHeight="1">
      <c r="A68" s="120"/>
      <c r="B68" s="120"/>
      <c r="C68" s="120"/>
    </row>
    <row r="69" spans="1:3" s="121" customFormat="1" ht="15" customHeight="1">
      <c r="A69" s="120"/>
      <c r="B69" s="120"/>
      <c r="C69" s="120"/>
    </row>
    <row r="70" spans="1:3" s="121" customFormat="1" ht="15" customHeight="1">
      <c r="A70" s="120"/>
      <c r="B70" s="120"/>
      <c r="C70" s="120"/>
    </row>
    <row r="71" spans="1:3" s="121" customFormat="1" ht="15" customHeight="1">
      <c r="A71" s="120"/>
      <c r="B71" s="120"/>
      <c r="C71" s="120"/>
    </row>
    <row r="72" spans="1:3" s="121" customFormat="1" ht="15" customHeight="1">
      <c r="A72" s="120"/>
      <c r="B72" s="120"/>
      <c r="C72" s="120"/>
    </row>
    <row r="73" spans="1:3" s="121" customFormat="1" ht="15" customHeight="1">
      <c r="A73" s="120"/>
      <c r="B73" s="120"/>
      <c r="C73" s="120"/>
    </row>
    <row r="74" spans="1:3" s="121" customFormat="1" ht="15" customHeight="1">
      <c r="A74" s="120"/>
      <c r="B74" s="120"/>
      <c r="C74" s="120"/>
    </row>
    <row r="75" spans="1:3" s="121" customFormat="1" ht="15" customHeight="1">
      <c r="A75" s="120"/>
      <c r="B75" s="120"/>
      <c r="C75" s="120"/>
    </row>
    <row r="76" spans="1:3" s="121" customFormat="1" ht="15" customHeight="1">
      <c r="A76" s="120"/>
      <c r="B76" s="120"/>
      <c r="C76" s="120"/>
    </row>
    <row r="77" spans="1:3" s="121" customFormat="1" ht="15" customHeight="1">
      <c r="A77" s="120"/>
      <c r="B77" s="120"/>
      <c r="C77" s="120"/>
    </row>
    <row r="78" spans="1:3" s="121" customFormat="1" ht="15" customHeight="1">
      <c r="A78" s="120"/>
      <c r="B78" s="120"/>
      <c r="C78" s="120"/>
    </row>
    <row r="79" spans="1:3" s="121" customFormat="1" ht="15" customHeight="1">
      <c r="A79" s="120"/>
      <c r="B79" s="120"/>
      <c r="C79" s="120"/>
    </row>
    <row r="80" spans="1:3" s="121" customFormat="1" ht="15" customHeight="1">
      <c r="A80" s="120"/>
      <c r="B80" s="120"/>
      <c r="C80" s="120"/>
    </row>
    <row r="81" spans="1:3" s="121" customFormat="1" ht="15" customHeight="1">
      <c r="A81" s="120"/>
      <c r="B81" s="120"/>
      <c r="C81" s="120"/>
    </row>
    <row r="82" spans="1:3" s="121" customFormat="1" ht="15" customHeight="1">
      <c r="A82" s="120"/>
      <c r="B82" s="120"/>
      <c r="C82" s="120"/>
    </row>
    <row r="83" spans="1:3" s="121" customFormat="1" ht="15" customHeight="1">
      <c r="A83" s="120"/>
      <c r="B83" s="120"/>
      <c r="C83" s="120"/>
    </row>
    <row r="84" spans="1:3" s="121" customFormat="1" ht="15" customHeight="1">
      <c r="A84" s="120"/>
      <c r="B84" s="120"/>
      <c r="C84" s="120"/>
    </row>
    <row r="85" spans="1:3" s="121" customFormat="1" ht="15" customHeight="1">
      <c r="A85" s="120"/>
      <c r="B85" s="120"/>
      <c r="C85" s="120"/>
    </row>
    <row r="86" spans="1:3" s="121" customFormat="1" ht="15" customHeight="1">
      <c r="A86" s="120"/>
      <c r="B86" s="120"/>
      <c r="C86" s="120"/>
    </row>
    <row r="87" spans="1:3" s="121" customFormat="1" ht="15" customHeight="1">
      <c r="A87" s="120"/>
      <c r="B87" s="120"/>
      <c r="C87" s="120"/>
    </row>
    <row r="88" spans="1:3" s="121" customFormat="1" ht="15" customHeight="1">
      <c r="A88" s="120"/>
      <c r="B88" s="120"/>
      <c r="C88" s="120"/>
    </row>
    <row r="89" spans="1:3" s="121" customFormat="1" ht="15" customHeight="1">
      <c r="A89" s="120"/>
      <c r="B89" s="120"/>
      <c r="C89" s="120"/>
    </row>
    <row r="90" spans="1:3" s="121" customFormat="1" ht="15" customHeight="1">
      <c r="A90" s="120"/>
      <c r="B90" s="120"/>
      <c r="C90" s="120"/>
    </row>
    <row r="91" spans="1:3" s="121" customFormat="1" ht="15" customHeight="1">
      <c r="A91" s="120"/>
      <c r="B91" s="120"/>
      <c r="C91" s="120"/>
    </row>
    <row r="92" spans="1:3" s="121" customFormat="1" ht="15" customHeight="1">
      <c r="A92" s="120"/>
      <c r="B92" s="120"/>
      <c r="C92" s="120"/>
    </row>
    <row r="93" spans="1:3" s="121" customFormat="1" ht="15" customHeight="1">
      <c r="A93" s="120"/>
      <c r="B93" s="120"/>
      <c r="C93" s="120"/>
    </row>
  </sheetData>
  <hyperlinks>
    <hyperlink ref="C6" location="Index!A1" display="Index" xr:uid="{EB9E6C30-E326-4B20-9F06-12E6180438A5}"/>
  </hyperlinks>
  <printOptions horizontalCentered="1"/>
  <pageMargins left="0" right="0" top="0.39370078740157483" bottom="0.39370078740157483" header="0" footer="0"/>
  <pageSetup paperSize="9" scale="75" fitToWidth="4" orientation="landscape" horizontalDpi="1200" verticalDpi="1200" r:id="rId1"/>
  <headerFooter alignWithMargins="0">
    <oddHeader>&amp;R&amp;P/&amp;N</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41B1-0556-4F17-91E9-ED8BE68E053A}">
  <sheetPr>
    <tabColor rgb="FFFF0000"/>
    <pageSetUpPr fitToPage="1"/>
  </sheetPr>
  <dimension ref="A1:FQ101"/>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44.109375" style="113" customWidth="1"/>
    <col min="2" max="3" width="9" style="113"/>
    <col min="4" max="16384" width="9" style="105"/>
  </cols>
  <sheetData>
    <row r="1" spans="1:173" s="25" customFormat="1" ht="15" customHeight="1">
      <c r="A1" s="18"/>
      <c r="B1" s="19"/>
      <c r="C1" s="19"/>
      <c r="D1" s="21"/>
      <c r="E1" s="20"/>
      <c r="F1" s="21"/>
      <c r="G1" s="20"/>
      <c r="H1" s="21"/>
      <c r="I1" s="20"/>
      <c r="J1" s="21"/>
      <c r="K1" s="20"/>
      <c r="L1" s="21"/>
      <c r="M1" s="20"/>
      <c r="N1" s="21"/>
      <c r="O1" s="20"/>
      <c r="P1" s="21"/>
      <c r="Q1" s="20"/>
      <c r="R1" s="21"/>
      <c r="S1" s="20"/>
      <c r="T1" s="21"/>
      <c r="U1" s="20"/>
      <c r="V1" s="21"/>
      <c r="W1" s="20"/>
      <c r="X1" s="21"/>
      <c r="Y1" s="20"/>
      <c r="Z1" s="21"/>
      <c r="AA1" s="20"/>
      <c r="AB1" s="21"/>
      <c r="AC1" s="20"/>
      <c r="AD1" s="21"/>
      <c r="AE1" s="20"/>
      <c r="AF1" s="21"/>
      <c r="AG1" s="22"/>
      <c r="AH1" s="22"/>
      <c r="AI1" s="20"/>
      <c r="AJ1" s="21"/>
      <c r="AK1" s="23"/>
      <c r="AL1" s="23"/>
      <c r="AM1" s="23"/>
      <c r="AN1" s="23"/>
      <c r="AO1" s="23"/>
      <c r="AP1" s="21"/>
      <c r="AQ1" s="23"/>
      <c r="AR1" s="21"/>
      <c r="AS1" s="23"/>
      <c r="AT1" s="23"/>
      <c r="AU1" s="23"/>
      <c r="AV1" s="24"/>
      <c r="AW1" s="24"/>
      <c r="AX1" s="20"/>
      <c r="AY1" s="21"/>
      <c r="AZ1" s="20"/>
      <c r="BA1" s="21"/>
      <c r="BB1" s="20"/>
      <c r="BC1" s="21"/>
      <c r="BD1" s="20"/>
      <c r="BE1" s="21"/>
      <c r="BF1" s="20"/>
      <c r="BG1" s="21"/>
      <c r="BH1" s="20"/>
      <c r="BI1" s="21"/>
      <c r="BJ1" s="20"/>
      <c r="BK1" s="21"/>
      <c r="BL1" s="20"/>
      <c r="BM1" s="21"/>
      <c r="BN1" s="20"/>
      <c r="BO1" s="21"/>
      <c r="BP1" s="20"/>
      <c r="BQ1" s="21"/>
      <c r="BR1" s="20"/>
      <c r="BS1" s="21"/>
      <c r="BT1" s="20"/>
      <c r="BU1" s="21"/>
      <c r="BV1" s="20"/>
      <c r="BW1" s="21"/>
      <c r="BX1" s="20"/>
      <c r="BY1" s="21"/>
      <c r="BZ1" s="20"/>
      <c r="CA1" s="21"/>
      <c r="CB1" s="20"/>
      <c r="CC1" s="21"/>
      <c r="CD1" s="20"/>
      <c r="CE1" s="21"/>
      <c r="CF1" s="20"/>
      <c r="CG1" s="21"/>
      <c r="CH1" s="20"/>
      <c r="CI1" s="21"/>
      <c r="CJ1" s="20"/>
      <c r="CK1" s="21"/>
      <c r="CL1" s="22"/>
      <c r="CM1" s="22"/>
      <c r="CN1" s="20"/>
      <c r="CO1" s="21"/>
      <c r="CP1" s="23"/>
      <c r="CQ1" s="23"/>
      <c r="CR1" s="23"/>
      <c r="CS1" s="23"/>
      <c r="CT1" s="23"/>
      <c r="CU1" s="21"/>
      <c r="CV1" s="23"/>
      <c r="CW1" s="21"/>
      <c r="CX1" s="23"/>
      <c r="CY1" s="23"/>
      <c r="CZ1" s="23"/>
      <c r="DA1" s="24"/>
      <c r="DB1" s="24"/>
      <c r="DC1" s="20"/>
      <c r="DD1" s="21"/>
      <c r="DE1" s="20"/>
      <c r="DF1" s="21"/>
      <c r="DG1" s="20"/>
      <c r="DH1" s="21"/>
      <c r="DI1" s="20"/>
      <c r="DJ1" s="21"/>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2"/>
      <c r="ER1" s="22"/>
      <c r="ES1" s="20"/>
      <c r="ET1" s="21"/>
      <c r="EU1" s="23"/>
      <c r="EV1" s="23"/>
      <c r="EW1" s="23"/>
      <c r="EX1" s="23"/>
      <c r="EY1" s="23"/>
      <c r="EZ1" s="21"/>
      <c r="FA1" s="23"/>
      <c r="FB1" s="21"/>
      <c r="FC1" s="23"/>
      <c r="FD1" s="23"/>
      <c r="FE1" s="23"/>
      <c r="FF1" s="24"/>
      <c r="FG1" s="24"/>
      <c r="FH1" s="20"/>
      <c r="FI1" s="21"/>
      <c r="FJ1" s="20"/>
      <c r="FK1" s="21"/>
      <c r="FL1" s="20"/>
      <c r="FM1" s="21"/>
      <c r="FN1" s="20"/>
      <c r="FO1" s="21"/>
      <c r="FP1" s="20"/>
      <c r="FQ1" s="21"/>
    </row>
    <row r="2" spans="1:173" s="25" customFormat="1" ht="15" customHeight="1">
      <c r="A2" s="18"/>
      <c r="B2" s="19"/>
      <c r="C2" s="19"/>
      <c r="D2" s="21"/>
      <c r="E2" s="20"/>
      <c r="F2" s="21"/>
      <c r="G2" s="20"/>
      <c r="H2" s="21"/>
      <c r="I2" s="20"/>
      <c r="J2" s="21"/>
      <c r="K2" s="20"/>
      <c r="L2" s="21"/>
      <c r="M2" s="20"/>
      <c r="N2" s="21"/>
      <c r="O2" s="20"/>
      <c r="P2" s="21"/>
      <c r="Q2" s="20"/>
      <c r="R2" s="21"/>
      <c r="S2" s="20"/>
      <c r="T2" s="21"/>
      <c r="U2" s="20"/>
      <c r="V2" s="21"/>
      <c r="W2" s="20"/>
      <c r="X2" s="21"/>
      <c r="Y2" s="20"/>
      <c r="Z2" s="21"/>
      <c r="AA2" s="20"/>
      <c r="AB2" s="21"/>
      <c r="AC2" s="20"/>
      <c r="AD2" s="21"/>
      <c r="AE2" s="20"/>
      <c r="AF2" s="21"/>
      <c r="AG2" s="22"/>
      <c r="AH2" s="22"/>
      <c r="AI2" s="20"/>
      <c r="AJ2" s="21"/>
      <c r="AK2" s="23"/>
      <c r="AL2" s="23"/>
      <c r="AM2" s="23"/>
      <c r="AN2" s="23"/>
      <c r="AO2" s="23"/>
      <c r="AP2" s="21"/>
      <c r="AQ2" s="23"/>
      <c r="AR2" s="21"/>
      <c r="AS2" s="23"/>
      <c r="AT2" s="23"/>
      <c r="AU2" s="23"/>
      <c r="AV2" s="24"/>
      <c r="AW2" s="24"/>
      <c r="AX2" s="20"/>
      <c r="AY2" s="21"/>
      <c r="AZ2" s="20"/>
      <c r="BA2" s="21"/>
      <c r="BB2" s="20"/>
      <c r="BC2" s="21"/>
      <c r="BD2" s="20"/>
      <c r="BE2" s="21"/>
      <c r="BF2" s="20"/>
      <c r="BG2" s="21"/>
      <c r="BH2" s="20"/>
      <c r="BI2" s="21"/>
      <c r="BJ2" s="20"/>
      <c r="BK2" s="21"/>
      <c r="BL2" s="20"/>
      <c r="BM2" s="21"/>
      <c r="BN2" s="20"/>
      <c r="BO2" s="21"/>
      <c r="BP2" s="20"/>
      <c r="BQ2" s="21"/>
      <c r="BR2" s="20"/>
      <c r="BS2" s="21"/>
      <c r="BT2" s="20"/>
      <c r="BU2" s="21"/>
      <c r="BV2" s="20"/>
      <c r="BW2" s="21"/>
      <c r="BX2" s="20"/>
      <c r="BY2" s="21"/>
      <c r="BZ2" s="20"/>
      <c r="CA2" s="21"/>
      <c r="CB2" s="20"/>
      <c r="CC2" s="21"/>
      <c r="CD2" s="20"/>
      <c r="CE2" s="21"/>
      <c r="CF2" s="20"/>
      <c r="CG2" s="21"/>
      <c r="CH2" s="20"/>
      <c r="CI2" s="21"/>
      <c r="CJ2" s="20"/>
      <c r="CK2" s="21"/>
      <c r="CL2" s="22"/>
      <c r="CM2" s="22"/>
      <c r="CN2" s="20"/>
      <c r="CO2" s="21"/>
      <c r="CP2" s="23"/>
      <c r="CQ2" s="23"/>
      <c r="CR2" s="23"/>
      <c r="CS2" s="23"/>
      <c r="CT2" s="23"/>
      <c r="CU2" s="21"/>
      <c r="CV2" s="23"/>
      <c r="CW2" s="21"/>
      <c r="CX2" s="23"/>
      <c r="CY2" s="23"/>
      <c r="CZ2" s="23"/>
      <c r="DA2" s="24"/>
      <c r="DB2" s="24"/>
      <c r="DC2" s="20"/>
      <c r="DD2" s="21"/>
      <c r="DE2" s="20"/>
      <c r="DF2" s="21"/>
      <c r="DG2" s="20"/>
      <c r="DH2" s="21"/>
      <c r="DI2" s="20"/>
      <c r="DJ2" s="21"/>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2"/>
      <c r="ER2" s="22"/>
      <c r="ES2" s="20"/>
      <c r="ET2" s="21"/>
      <c r="EU2" s="23"/>
      <c r="EV2" s="23"/>
      <c r="EW2" s="23"/>
      <c r="EX2" s="23"/>
      <c r="EY2" s="23"/>
      <c r="EZ2" s="21"/>
      <c r="FA2" s="23"/>
      <c r="FB2" s="21"/>
      <c r="FC2" s="23"/>
      <c r="FD2" s="23"/>
      <c r="FE2" s="23"/>
      <c r="FF2" s="24"/>
      <c r="FG2" s="24"/>
      <c r="FH2" s="20"/>
      <c r="FI2" s="21"/>
      <c r="FJ2" s="20"/>
      <c r="FK2" s="21"/>
      <c r="FL2" s="20"/>
      <c r="FM2" s="21"/>
      <c r="FN2" s="20"/>
      <c r="FO2" s="21"/>
      <c r="FP2" s="20"/>
      <c r="FQ2" s="21"/>
    </row>
    <row r="3" spans="1:173" s="25" customFormat="1" ht="15" customHeight="1">
      <c r="A3" s="18"/>
      <c r="B3" s="19"/>
      <c r="C3" s="19"/>
      <c r="D3" s="21"/>
      <c r="E3" s="20"/>
      <c r="F3" s="21"/>
      <c r="G3" s="20"/>
      <c r="H3" s="21"/>
      <c r="I3" s="20"/>
      <c r="J3" s="21"/>
      <c r="K3" s="20"/>
      <c r="L3" s="21"/>
      <c r="M3" s="20"/>
      <c r="N3" s="21"/>
      <c r="O3" s="20"/>
      <c r="P3" s="21"/>
      <c r="Q3" s="20"/>
      <c r="R3" s="21"/>
      <c r="S3" s="20"/>
      <c r="T3" s="21"/>
      <c r="U3" s="20"/>
      <c r="V3" s="21"/>
      <c r="W3" s="20"/>
      <c r="X3" s="21"/>
      <c r="Y3" s="20"/>
      <c r="Z3" s="21"/>
      <c r="AA3" s="20"/>
      <c r="AB3" s="21"/>
      <c r="AC3" s="20"/>
      <c r="AD3" s="21"/>
      <c r="AE3" s="20"/>
      <c r="AF3" s="21"/>
      <c r="AG3" s="22"/>
      <c r="AH3" s="22"/>
      <c r="AI3" s="20"/>
      <c r="AJ3" s="21"/>
      <c r="AK3" s="23"/>
      <c r="AL3" s="23"/>
      <c r="AM3" s="23"/>
      <c r="AN3" s="23"/>
      <c r="AO3" s="23"/>
      <c r="AP3" s="21"/>
      <c r="AQ3" s="23"/>
      <c r="AR3" s="21"/>
      <c r="AS3" s="23"/>
      <c r="AT3" s="23"/>
      <c r="AU3" s="23"/>
      <c r="AV3" s="24"/>
      <c r="AW3" s="24"/>
      <c r="AX3" s="20"/>
      <c r="AY3" s="21"/>
      <c r="AZ3" s="20"/>
      <c r="BA3" s="21"/>
      <c r="BB3" s="20"/>
      <c r="BC3" s="21"/>
      <c r="BD3" s="20"/>
      <c r="BE3" s="21"/>
      <c r="BF3" s="20"/>
      <c r="BG3" s="21"/>
      <c r="BH3" s="20"/>
      <c r="BI3" s="21"/>
      <c r="BJ3" s="20"/>
      <c r="BK3" s="21"/>
      <c r="BL3" s="20"/>
      <c r="BM3" s="21"/>
      <c r="BN3" s="20"/>
      <c r="BO3" s="21"/>
      <c r="BP3" s="20"/>
      <c r="BQ3" s="21"/>
      <c r="BR3" s="20"/>
      <c r="BS3" s="21"/>
      <c r="BT3" s="20"/>
      <c r="BU3" s="21"/>
      <c r="BV3" s="20"/>
      <c r="BW3" s="21"/>
      <c r="BX3" s="20"/>
      <c r="BY3" s="21"/>
      <c r="BZ3" s="20"/>
      <c r="CA3" s="21"/>
      <c r="CB3" s="20"/>
      <c r="CC3" s="21"/>
      <c r="CD3" s="20"/>
      <c r="CE3" s="21"/>
      <c r="CF3" s="20"/>
      <c r="CG3" s="21"/>
      <c r="CH3" s="20"/>
      <c r="CI3" s="21"/>
      <c r="CJ3" s="20"/>
      <c r="CK3" s="21"/>
      <c r="CL3" s="22"/>
      <c r="CM3" s="22"/>
      <c r="CN3" s="20"/>
      <c r="CO3" s="21"/>
      <c r="CP3" s="23"/>
      <c r="CQ3" s="23"/>
      <c r="CR3" s="23"/>
      <c r="CS3" s="23"/>
      <c r="CT3" s="23"/>
      <c r="CU3" s="21"/>
      <c r="CV3" s="23"/>
      <c r="CW3" s="21"/>
      <c r="CX3" s="23"/>
      <c r="CY3" s="23"/>
      <c r="CZ3" s="23"/>
      <c r="DA3" s="24"/>
      <c r="DB3" s="24"/>
      <c r="DC3" s="20"/>
      <c r="DD3" s="21"/>
      <c r="DE3" s="20"/>
      <c r="DF3" s="21"/>
      <c r="DG3" s="20"/>
      <c r="DH3" s="21"/>
      <c r="DI3" s="20"/>
      <c r="DJ3" s="21"/>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2"/>
      <c r="ER3" s="22"/>
      <c r="ES3" s="20"/>
      <c r="ET3" s="21"/>
      <c r="EU3" s="23"/>
      <c r="EV3" s="23"/>
      <c r="EW3" s="23"/>
      <c r="EX3" s="23"/>
      <c r="EY3" s="23"/>
      <c r="EZ3" s="21"/>
      <c r="FA3" s="23"/>
      <c r="FB3" s="21"/>
      <c r="FC3" s="23"/>
      <c r="FD3" s="23"/>
      <c r="FE3" s="23"/>
      <c r="FF3" s="24"/>
      <c r="FG3" s="24"/>
      <c r="FH3" s="20"/>
      <c r="FI3" s="21"/>
      <c r="FJ3" s="20"/>
      <c r="FK3" s="21"/>
      <c r="FL3" s="20"/>
      <c r="FM3" s="21"/>
      <c r="FN3" s="20"/>
      <c r="FO3" s="21"/>
      <c r="FP3" s="20"/>
      <c r="FQ3" s="21"/>
    </row>
    <row r="4" spans="1:173" s="25" customFormat="1" ht="15" customHeight="1">
      <c r="A4" s="26"/>
      <c r="B4" s="27"/>
      <c r="C4" s="27"/>
    </row>
    <row r="5" spans="1:173" s="79" customFormat="1" ht="15" customHeight="1" thickBot="1">
      <c r="A5" s="28" t="s">
        <v>324</v>
      </c>
      <c r="B5" s="91"/>
      <c r="C5" s="91"/>
      <c r="D5" s="92"/>
      <c r="E5" s="92"/>
      <c r="F5" s="92"/>
      <c r="G5" s="92"/>
      <c r="H5" s="92"/>
      <c r="I5" s="92"/>
      <c r="J5" s="92"/>
      <c r="K5" s="92"/>
      <c r="L5" s="92"/>
      <c r="M5" s="92"/>
      <c r="N5" s="92"/>
      <c r="O5" s="92"/>
      <c r="P5" s="92"/>
      <c r="Q5" s="92"/>
      <c r="R5" s="92"/>
      <c r="S5" s="92"/>
      <c r="T5" s="92"/>
      <c r="U5" s="92"/>
      <c r="V5" s="92"/>
      <c r="W5" s="92"/>
      <c r="X5" s="93"/>
      <c r="Y5" s="93"/>
      <c r="Z5" s="93"/>
      <c r="AA5" s="93"/>
      <c r="AB5" s="93"/>
      <c r="AD5" s="94"/>
      <c r="AH5" s="94"/>
      <c r="AJ5" s="95"/>
      <c r="AM5" s="96"/>
      <c r="AN5" s="92"/>
      <c r="AO5" s="92"/>
      <c r="AP5" s="92"/>
      <c r="AQ5" s="97"/>
      <c r="AR5" s="92"/>
      <c r="AS5" s="92"/>
      <c r="AT5" s="92"/>
      <c r="AU5" s="92"/>
    </row>
    <row r="6" spans="1:173" s="125" customFormat="1" ht="15" customHeight="1" thickTop="1">
      <c r="A6" s="124"/>
      <c r="B6" s="31"/>
      <c r="C6" s="31" t="s">
        <v>59</v>
      </c>
    </row>
    <row r="7" spans="1:173" s="36" customFormat="1" ht="15" customHeight="1">
      <c r="A7" s="34"/>
      <c r="B7" s="35" t="s">
        <v>301</v>
      </c>
      <c r="C7" s="35" t="s">
        <v>302</v>
      </c>
    </row>
    <row r="8" spans="1:173" s="25" customFormat="1" ht="10.199999999999999" customHeight="1">
      <c r="A8" s="100"/>
      <c r="B8" s="100"/>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row>
    <row r="9" spans="1:173" s="41" customFormat="1" ht="5.0999999999999996" customHeight="1">
      <c r="A9" s="172"/>
      <c r="B9" s="39"/>
      <c r="C9" s="39"/>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row>
    <row r="10" spans="1:173" s="111" customFormat="1" ht="15" customHeight="1">
      <c r="A10" s="212" t="s">
        <v>325</v>
      </c>
      <c r="B10" s="790">
        <v>-4047</v>
      </c>
      <c r="C10" s="791">
        <f>SUM(C11:C17)</f>
        <v>-4415</v>
      </c>
    </row>
    <row r="11" spans="1:173" ht="15" customHeight="1">
      <c r="A11" s="102" t="s">
        <v>326</v>
      </c>
      <c r="B11" s="202">
        <v>-1132</v>
      </c>
      <c r="C11" s="203">
        <v>-1371</v>
      </c>
    </row>
    <row r="12" spans="1:173" ht="15" customHeight="1">
      <c r="A12" s="102" t="s">
        <v>327</v>
      </c>
      <c r="B12" s="202">
        <v>-1041</v>
      </c>
      <c r="C12" s="203">
        <v>-1122</v>
      </c>
    </row>
    <row r="13" spans="1:173" ht="15" customHeight="1">
      <c r="A13" s="102" t="s">
        <v>328</v>
      </c>
      <c r="B13" s="202">
        <v>-513</v>
      </c>
      <c r="C13" s="203">
        <v>-525</v>
      </c>
    </row>
    <row r="14" spans="1:173" ht="15" customHeight="1">
      <c r="A14" s="102" t="s">
        <v>329</v>
      </c>
      <c r="B14" s="202">
        <v>-376</v>
      </c>
      <c r="C14" s="203">
        <v>-369</v>
      </c>
    </row>
    <row r="15" spans="1:173" ht="15" customHeight="1">
      <c r="A15" s="102" t="s">
        <v>330</v>
      </c>
      <c r="B15" s="202">
        <v>-333</v>
      </c>
      <c r="C15" s="203">
        <v>-364</v>
      </c>
    </row>
    <row r="16" spans="1:173" ht="15" customHeight="1">
      <c r="A16" s="102" t="s">
        <v>331</v>
      </c>
      <c r="B16" s="202">
        <v>-175</v>
      </c>
      <c r="C16" s="203">
        <v>-163</v>
      </c>
    </row>
    <row r="17" spans="1:76" ht="15" customHeight="1">
      <c r="A17" s="102" t="s">
        <v>332</v>
      </c>
      <c r="B17" s="202">
        <v>-477</v>
      </c>
      <c r="C17" s="203">
        <v>-501</v>
      </c>
    </row>
    <row r="18" spans="1:76" s="111" customFormat="1" ht="15" customHeight="1">
      <c r="A18" s="212" t="s">
        <v>333</v>
      </c>
      <c r="B18" s="790">
        <v>-1218</v>
      </c>
      <c r="C18" s="791">
        <v>-1224</v>
      </c>
    </row>
    <row r="19" spans="1:76" s="120" customFormat="1" ht="5.0999999999999996" customHeight="1">
      <c r="A19" s="102"/>
      <c r="B19" s="208"/>
      <c r="C19" s="209"/>
    </row>
    <row r="20" spans="1:76" s="25" customFormat="1" ht="15" customHeight="1" thickBot="1">
      <c r="A20" s="87" t="s">
        <v>323</v>
      </c>
      <c r="B20" s="115">
        <f>+SUM(B10,B18)</f>
        <v>-5265</v>
      </c>
      <c r="C20" s="115">
        <f>+SUM(C10,C18)</f>
        <v>-5639</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row>
    <row r="21" spans="1:76" s="121" customFormat="1" ht="23.4" thickTop="1">
      <c r="A21" s="215" t="s">
        <v>334</v>
      </c>
      <c r="B21" s="120"/>
      <c r="C21" s="120"/>
    </row>
    <row r="22" spans="1:76" s="121" customFormat="1" ht="22.8">
      <c r="A22" s="215" t="s">
        <v>335</v>
      </c>
      <c r="B22" s="120"/>
      <c r="C22" s="120"/>
    </row>
    <row r="23" spans="1:76" s="121" customFormat="1" ht="15" customHeight="1">
      <c r="A23" s="120"/>
      <c r="B23" s="120"/>
      <c r="C23" s="120"/>
    </row>
    <row r="24" spans="1:76" s="121" customFormat="1" ht="15" customHeight="1">
      <c r="A24" s="120"/>
      <c r="B24" s="120"/>
      <c r="C24" s="120"/>
    </row>
    <row r="25" spans="1:76" s="121" customFormat="1" ht="15" customHeight="1">
      <c r="A25" s="120"/>
      <c r="B25" s="120"/>
      <c r="C25" s="120"/>
    </row>
    <row r="26" spans="1:76" s="121" customFormat="1" ht="15" customHeight="1">
      <c r="A26" s="120"/>
      <c r="B26" s="120"/>
      <c r="C26" s="120"/>
    </row>
    <row r="27" spans="1:76" s="121" customFormat="1" ht="15" customHeight="1">
      <c r="A27" s="120"/>
      <c r="B27" s="120"/>
      <c r="C27" s="120"/>
    </row>
    <row r="28" spans="1:76" s="121" customFormat="1" ht="15" customHeight="1">
      <c r="A28" s="120"/>
      <c r="B28" s="120"/>
      <c r="C28" s="120"/>
    </row>
    <row r="29" spans="1:76" s="121" customFormat="1" ht="15" customHeight="1">
      <c r="A29" s="120"/>
      <c r="B29" s="120"/>
      <c r="C29" s="120"/>
    </row>
    <row r="30" spans="1:76" s="121" customFormat="1" ht="15" customHeight="1">
      <c r="A30" s="120"/>
      <c r="B30" s="120"/>
      <c r="C30" s="120"/>
    </row>
    <row r="31" spans="1:76" s="121" customFormat="1" ht="15" customHeight="1">
      <c r="A31" s="120"/>
      <c r="B31" s="120"/>
      <c r="C31" s="120"/>
    </row>
    <row r="32" spans="1:76" s="121" customFormat="1" ht="15" customHeight="1">
      <c r="A32" s="120"/>
      <c r="B32" s="120"/>
      <c r="C32" s="120"/>
    </row>
    <row r="33" spans="1:3" s="121" customFormat="1" ht="15" customHeight="1">
      <c r="A33" s="120"/>
      <c r="B33" s="120"/>
      <c r="C33" s="120"/>
    </row>
    <row r="34" spans="1:3" s="121" customFormat="1" ht="15" customHeight="1">
      <c r="A34" s="120"/>
      <c r="B34" s="120"/>
      <c r="C34" s="120"/>
    </row>
    <row r="35" spans="1:3" s="121" customFormat="1" ht="15" customHeight="1">
      <c r="A35" s="120"/>
      <c r="B35" s="120"/>
      <c r="C35" s="120"/>
    </row>
    <row r="36" spans="1:3" s="121" customFormat="1" ht="15" customHeight="1">
      <c r="A36" s="120"/>
      <c r="B36" s="120"/>
      <c r="C36" s="120"/>
    </row>
    <row r="37" spans="1:3" s="121" customFormat="1" ht="15" customHeight="1">
      <c r="A37" s="120"/>
      <c r="B37" s="120"/>
      <c r="C37" s="120"/>
    </row>
    <row r="38" spans="1:3" s="121" customFormat="1" ht="15" customHeight="1">
      <c r="A38" s="120"/>
      <c r="B38" s="120"/>
      <c r="C38" s="120"/>
    </row>
    <row r="39" spans="1:3" s="121" customFormat="1" ht="15" customHeight="1">
      <c r="A39" s="120"/>
      <c r="B39" s="120"/>
      <c r="C39" s="120"/>
    </row>
    <row r="40" spans="1:3" s="121" customFormat="1" ht="15" customHeight="1">
      <c r="A40" s="120"/>
      <c r="B40" s="120"/>
      <c r="C40" s="120"/>
    </row>
    <row r="41" spans="1:3" s="121" customFormat="1" ht="15" customHeight="1">
      <c r="A41" s="120"/>
      <c r="B41" s="120"/>
      <c r="C41" s="120"/>
    </row>
    <row r="42" spans="1:3" s="121" customFormat="1" ht="15" customHeight="1">
      <c r="A42" s="120"/>
      <c r="B42" s="120"/>
      <c r="C42" s="120"/>
    </row>
    <row r="43" spans="1:3" s="121" customFormat="1" ht="15" customHeight="1">
      <c r="A43" s="120"/>
      <c r="B43" s="120"/>
      <c r="C43" s="120"/>
    </row>
    <row r="44" spans="1:3" s="121" customFormat="1" ht="15" customHeight="1">
      <c r="A44" s="120"/>
      <c r="B44" s="120"/>
      <c r="C44" s="120"/>
    </row>
    <row r="45" spans="1:3" s="121" customFormat="1" ht="15" customHeight="1">
      <c r="A45" s="120"/>
      <c r="B45" s="120"/>
      <c r="C45" s="120"/>
    </row>
    <row r="46" spans="1:3" s="121" customFormat="1" ht="15" customHeight="1">
      <c r="A46" s="120"/>
      <c r="B46" s="120"/>
      <c r="C46" s="120"/>
    </row>
    <row r="47" spans="1:3" s="121" customFormat="1" ht="15" customHeight="1">
      <c r="A47" s="120"/>
      <c r="B47" s="120"/>
      <c r="C47" s="120"/>
    </row>
    <row r="48" spans="1:3" s="121" customFormat="1" ht="15" customHeight="1">
      <c r="A48" s="120"/>
      <c r="B48" s="120"/>
      <c r="C48" s="120"/>
    </row>
    <row r="49" spans="1:3" s="121" customFormat="1" ht="15" customHeight="1">
      <c r="A49" s="120"/>
      <c r="B49" s="120"/>
      <c r="C49" s="120"/>
    </row>
    <row r="50" spans="1:3" s="121" customFormat="1" ht="15" customHeight="1">
      <c r="A50" s="120"/>
      <c r="B50" s="120"/>
      <c r="C50" s="120"/>
    </row>
    <row r="51" spans="1:3" s="121" customFormat="1" ht="15" customHeight="1">
      <c r="A51" s="120"/>
      <c r="B51" s="120"/>
      <c r="C51" s="120"/>
    </row>
    <row r="52" spans="1:3" s="121" customFormat="1" ht="15" customHeight="1">
      <c r="A52" s="120"/>
      <c r="B52" s="120"/>
      <c r="C52" s="120"/>
    </row>
    <row r="53" spans="1:3" s="121" customFormat="1" ht="15" customHeight="1">
      <c r="A53" s="120"/>
      <c r="B53" s="120"/>
      <c r="C53" s="120"/>
    </row>
    <row r="54" spans="1:3" s="121" customFormat="1" ht="15" customHeight="1">
      <c r="A54" s="120"/>
      <c r="B54" s="120"/>
      <c r="C54" s="120"/>
    </row>
    <row r="55" spans="1:3" s="121" customFormat="1" ht="15" customHeight="1">
      <c r="A55" s="120"/>
      <c r="B55" s="120"/>
      <c r="C55" s="120"/>
    </row>
    <row r="56" spans="1:3" s="121" customFormat="1" ht="15" customHeight="1">
      <c r="A56" s="120"/>
      <c r="B56" s="120"/>
      <c r="C56" s="120"/>
    </row>
    <row r="57" spans="1:3" s="121" customFormat="1" ht="15" customHeight="1">
      <c r="A57" s="120"/>
      <c r="B57" s="120"/>
      <c r="C57" s="120"/>
    </row>
    <row r="58" spans="1:3" s="121" customFormat="1" ht="15" customHeight="1">
      <c r="A58" s="120"/>
      <c r="B58" s="120"/>
      <c r="C58" s="120"/>
    </row>
    <row r="59" spans="1:3" s="121" customFormat="1" ht="15" customHeight="1">
      <c r="A59" s="120"/>
      <c r="B59" s="120"/>
      <c r="C59" s="120"/>
    </row>
    <row r="60" spans="1:3" s="121" customFormat="1" ht="15" customHeight="1">
      <c r="A60" s="120"/>
      <c r="B60" s="120"/>
      <c r="C60" s="120"/>
    </row>
    <row r="61" spans="1:3" s="121" customFormat="1" ht="15" customHeight="1">
      <c r="A61" s="120"/>
      <c r="B61" s="120"/>
      <c r="C61" s="120"/>
    </row>
    <row r="62" spans="1:3" s="121" customFormat="1" ht="15" customHeight="1">
      <c r="A62" s="120"/>
      <c r="B62" s="120"/>
      <c r="C62" s="120"/>
    </row>
    <row r="63" spans="1:3" s="121" customFormat="1" ht="15" customHeight="1">
      <c r="A63" s="120"/>
      <c r="B63" s="120"/>
      <c r="C63" s="120"/>
    </row>
    <row r="64" spans="1:3" s="121" customFormat="1" ht="15" customHeight="1">
      <c r="A64" s="120"/>
      <c r="B64" s="120"/>
      <c r="C64" s="120"/>
    </row>
    <row r="65" spans="1:3" s="121" customFormat="1" ht="15" customHeight="1">
      <c r="A65" s="120"/>
      <c r="B65" s="120"/>
      <c r="C65" s="120"/>
    </row>
    <row r="66" spans="1:3" s="121" customFormat="1" ht="15" customHeight="1">
      <c r="A66" s="120"/>
      <c r="B66" s="120"/>
      <c r="C66" s="120"/>
    </row>
    <row r="67" spans="1:3" s="121" customFormat="1" ht="15" customHeight="1">
      <c r="A67" s="120"/>
      <c r="B67" s="120"/>
      <c r="C67" s="120"/>
    </row>
    <row r="68" spans="1:3" s="121" customFormat="1" ht="15" customHeight="1">
      <c r="A68" s="120"/>
      <c r="B68" s="120"/>
      <c r="C68" s="120"/>
    </row>
    <row r="69" spans="1:3" s="121" customFormat="1" ht="15" customHeight="1">
      <c r="A69" s="120"/>
      <c r="B69" s="120"/>
      <c r="C69" s="120"/>
    </row>
    <row r="70" spans="1:3" s="121" customFormat="1" ht="15" customHeight="1">
      <c r="A70" s="120"/>
      <c r="B70" s="120"/>
      <c r="C70" s="120"/>
    </row>
    <row r="71" spans="1:3" s="121" customFormat="1" ht="15" customHeight="1">
      <c r="A71" s="120"/>
      <c r="B71" s="120"/>
      <c r="C71" s="120"/>
    </row>
    <row r="72" spans="1:3" s="121" customFormat="1" ht="15" customHeight="1">
      <c r="A72" s="120"/>
      <c r="B72" s="120"/>
      <c r="C72" s="120"/>
    </row>
    <row r="73" spans="1:3" s="121" customFormat="1" ht="15" customHeight="1">
      <c r="A73" s="120"/>
      <c r="B73" s="120"/>
      <c r="C73" s="120"/>
    </row>
    <row r="74" spans="1:3" s="121" customFormat="1" ht="15" customHeight="1">
      <c r="A74" s="120"/>
      <c r="B74" s="120"/>
      <c r="C74" s="120"/>
    </row>
    <row r="75" spans="1:3" s="121" customFormat="1" ht="15" customHeight="1">
      <c r="A75" s="120"/>
      <c r="B75" s="120"/>
      <c r="C75" s="120"/>
    </row>
    <row r="76" spans="1:3" s="121" customFormat="1" ht="15" customHeight="1">
      <c r="A76" s="120"/>
      <c r="B76" s="120"/>
      <c r="C76" s="120"/>
    </row>
    <row r="77" spans="1:3" s="121" customFormat="1" ht="15" customHeight="1">
      <c r="A77" s="120"/>
      <c r="B77" s="120"/>
      <c r="C77" s="120"/>
    </row>
    <row r="78" spans="1:3" s="121" customFormat="1" ht="15" customHeight="1">
      <c r="A78" s="120"/>
      <c r="B78" s="120"/>
      <c r="C78" s="120"/>
    </row>
    <row r="79" spans="1:3" s="121" customFormat="1" ht="15" customHeight="1">
      <c r="A79" s="120"/>
      <c r="B79" s="120"/>
      <c r="C79" s="120"/>
    </row>
    <row r="80" spans="1:3" s="121" customFormat="1" ht="15" customHeight="1">
      <c r="A80" s="120"/>
      <c r="B80" s="120"/>
      <c r="C80" s="120"/>
    </row>
    <row r="81" spans="1:3" s="121" customFormat="1" ht="15" customHeight="1">
      <c r="A81" s="120"/>
      <c r="B81" s="120"/>
      <c r="C81" s="120"/>
    </row>
    <row r="82" spans="1:3" s="121" customFormat="1" ht="15" customHeight="1">
      <c r="A82" s="120"/>
      <c r="B82" s="120"/>
      <c r="C82" s="120"/>
    </row>
    <row r="83" spans="1:3" s="121" customFormat="1" ht="15" customHeight="1">
      <c r="A83" s="120"/>
      <c r="B83" s="120"/>
      <c r="C83" s="120"/>
    </row>
    <row r="84" spans="1:3" s="121" customFormat="1" ht="15" customHeight="1">
      <c r="A84" s="120"/>
      <c r="B84" s="120"/>
      <c r="C84" s="120"/>
    </row>
    <row r="85" spans="1:3" s="121" customFormat="1" ht="15" customHeight="1">
      <c r="A85" s="120"/>
      <c r="B85" s="120"/>
      <c r="C85" s="120"/>
    </row>
    <row r="86" spans="1:3" s="121" customFormat="1" ht="15" customHeight="1">
      <c r="A86" s="120"/>
      <c r="B86" s="120"/>
      <c r="C86" s="120"/>
    </row>
    <row r="87" spans="1:3" s="121" customFormat="1" ht="15" customHeight="1">
      <c r="A87" s="120"/>
      <c r="B87" s="120"/>
      <c r="C87" s="120"/>
    </row>
    <row r="88" spans="1:3" s="121" customFormat="1" ht="15" customHeight="1">
      <c r="A88" s="120"/>
      <c r="B88" s="120"/>
      <c r="C88" s="120"/>
    </row>
    <row r="89" spans="1:3" s="121" customFormat="1" ht="15" customHeight="1">
      <c r="A89" s="120"/>
      <c r="B89" s="120"/>
      <c r="C89" s="120"/>
    </row>
    <row r="90" spans="1:3" s="121" customFormat="1" ht="15" customHeight="1">
      <c r="A90" s="120"/>
      <c r="B90" s="120"/>
      <c r="C90" s="120"/>
    </row>
    <row r="91" spans="1:3" s="121" customFormat="1" ht="15" customHeight="1">
      <c r="A91" s="120"/>
      <c r="B91" s="120"/>
      <c r="C91" s="120"/>
    </row>
    <row r="92" spans="1:3" s="121" customFormat="1" ht="15" customHeight="1">
      <c r="A92" s="120"/>
      <c r="B92" s="120"/>
      <c r="C92" s="120"/>
    </row>
    <row r="93" spans="1:3" s="121" customFormat="1" ht="15" customHeight="1">
      <c r="A93" s="120"/>
      <c r="B93" s="120"/>
      <c r="C93" s="120"/>
    </row>
    <row r="94" spans="1:3" s="121" customFormat="1" ht="15" customHeight="1">
      <c r="A94" s="120"/>
      <c r="B94" s="120"/>
      <c r="C94" s="120"/>
    </row>
    <row r="95" spans="1:3" s="121" customFormat="1" ht="15" customHeight="1">
      <c r="A95" s="120"/>
      <c r="B95" s="120"/>
      <c r="C95" s="120"/>
    </row>
    <row r="96" spans="1:3" s="121" customFormat="1" ht="15" customHeight="1">
      <c r="A96" s="120"/>
      <c r="B96" s="120"/>
      <c r="C96" s="120"/>
    </row>
    <row r="97" spans="1:3" s="121" customFormat="1" ht="15" customHeight="1">
      <c r="A97" s="120"/>
      <c r="B97" s="120"/>
      <c r="C97" s="120"/>
    </row>
    <row r="98" spans="1:3" s="121" customFormat="1" ht="15" customHeight="1">
      <c r="A98" s="120"/>
      <c r="B98" s="120"/>
      <c r="C98" s="120"/>
    </row>
    <row r="99" spans="1:3" s="121" customFormat="1" ht="15" customHeight="1">
      <c r="A99" s="120"/>
      <c r="B99" s="120"/>
      <c r="C99" s="120"/>
    </row>
    <row r="100" spans="1:3" s="121" customFormat="1" ht="15" customHeight="1">
      <c r="A100" s="120"/>
      <c r="B100" s="120"/>
      <c r="C100" s="120"/>
    </row>
    <row r="101" spans="1:3" s="121" customFormat="1" ht="15" customHeight="1">
      <c r="A101" s="120"/>
      <c r="B101" s="120"/>
      <c r="C101" s="120"/>
    </row>
  </sheetData>
  <hyperlinks>
    <hyperlink ref="C6" location="Index!A1" display="Index" xr:uid="{B68C68CD-3FBE-4600-9B2F-E7844A4DF916}"/>
  </hyperlinks>
  <printOptions horizontalCentered="1"/>
  <pageMargins left="0" right="0" top="0.39370078740157483" bottom="0.39370078740157483" header="0" footer="0"/>
  <pageSetup paperSize="9" scale="75" fitToWidth="4" orientation="landscape" horizontalDpi="1200" verticalDpi="1200" r:id="rId1"/>
  <headerFooter alignWithMargins="0">
    <oddHeader>&amp;R&amp;P/&amp;N</oddHeader>
  </headerFooter>
  <ignoredErrors>
    <ignoredError sqref="C10" formulaRange="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E25D7-9655-4CB9-8D7E-4FD9F1914175}">
  <sheetPr>
    <tabColor rgb="FFFF0000"/>
  </sheetPr>
  <dimension ref="A1:IG58"/>
  <sheetViews>
    <sheetView showGridLines="0" zoomScaleNormal="100" workbookViewId="0">
      <pane xSplit="1" ySplit="8" topLeftCell="BT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101" style="113" bestFit="1" customWidth="1"/>
    <col min="2" max="75" width="9.33203125" style="113" customWidth="1"/>
    <col min="76" max="16384" width="9" style="105"/>
  </cols>
  <sheetData>
    <row r="1" spans="1:241"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2"/>
      <c r="CX1" s="22"/>
      <c r="CY1" s="20"/>
      <c r="CZ1" s="21"/>
      <c r="DA1" s="23"/>
      <c r="DB1" s="23"/>
      <c r="DC1" s="23"/>
      <c r="DD1" s="23"/>
      <c r="DE1" s="23"/>
      <c r="DF1" s="21"/>
      <c r="DG1" s="23"/>
      <c r="DH1" s="21"/>
      <c r="DI1" s="23"/>
      <c r="DJ1" s="23"/>
      <c r="DK1" s="23"/>
      <c r="DL1" s="24"/>
      <c r="DM1" s="24"/>
      <c r="DN1" s="20"/>
      <c r="DO1" s="21"/>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2"/>
      <c r="FC1" s="22"/>
      <c r="FD1" s="20"/>
      <c r="FE1" s="21"/>
      <c r="FF1" s="23"/>
      <c r="FG1" s="23"/>
      <c r="FH1" s="23"/>
      <c r="FI1" s="23"/>
      <c r="FJ1" s="23"/>
      <c r="FK1" s="21"/>
      <c r="FL1" s="23"/>
      <c r="FM1" s="21"/>
      <c r="FN1" s="23"/>
      <c r="FO1" s="23"/>
      <c r="FP1" s="23"/>
      <c r="FQ1" s="24"/>
      <c r="FR1" s="24"/>
      <c r="FS1" s="20"/>
      <c r="FT1" s="21"/>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0"/>
      <c r="HF1" s="21"/>
      <c r="HG1" s="22"/>
      <c r="HH1" s="22"/>
      <c r="HI1" s="20"/>
      <c r="HJ1" s="21"/>
      <c r="HK1" s="23"/>
      <c r="HL1" s="23"/>
      <c r="HM1" s="23"/>
      <c r="HN1" s="23"/>
      <c r="HO1" s="23"/>
      <c r="HP1" s="21"/>
      <c r="HQ1" s="23"/>
      <c r="HR1" s="21"/>
      <c r="HS1" s="23"/>
      <c r="HT1" s="23"/>
      <c r="HU1" s="23"/>
      <c r="HV1" s="24"/>
      <c r="HW1" s="24"/>
      <c r="HX1" s="20"/>
      <c r="HY1" s="21"/>
      <c r="HZ1" s="20"/>
      <c r="IA1" s="21"/>
      <c r="IB1" s="20"/>
      <c r="IC1" s="21"/>
      <c r="ID1" s="20"/>
      <c r="IE1" s="21"/>
      <c r="IF1" s="20"/>
      <c r="IG1" s="21"/>
    </row>
    <row r="2" spans="1:241"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2"/>
      <c r="CX2" s="22"/>
      <c r="CY2" s="20"/>
      <c r="CZ2" s="21"/>
      <c r="DA2" s="23"/>
      <c r="DB2" s="23"/>
      <c r="DC2" s="23"/>
      <c r="DD2" s="23"/>
      <c r="DE2" s="23"/>
      <c r="DF2" s="21"/>
      <c r="DG2" s="23"/>
      <c r="DH2" s="21"/>
      <c r="DI2" s="23"/>
      <c r="DJ2" s="23"/>
      <c r="DK2" s="23"/>
      <c r="DL2" s="24"/>
      <c r="DM2" s="24"/>
      <c r="DN2" s="20"/>
      <c r="DO2" s="21"/>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2"/>
      <c r="FC2" s="22"/>
      <c r="FD2" s="20"/>
      <c r="FE2" s="21"/>
      <c r="FF2" s="23"/>
      <c r="FG2" s="23"/>
      <c r="FH2" s="23"/>
      <c r="FI2" s="23"/>
      <c r="FJ2" s="23"/>
      <c r="FK2" s="21"/>
      <c r="FL2" s="23"/>
      <c r="FM2" s="21"/>
      <c r="FN2" s="23"/>
      <c r="FO2" s="23"/>
      <c r="FP2" s="23"/>
      <c r="FQ2" s="24"/>
      <c r="FR2" s="24"/>
      <c r="FS2" s="20"/>
      <c r="FT2" s="21"/>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0"/>
      <c r="HF2" s="21"/>
      <c r="HG2" s="22"/>
      <c r="HH2" s="22"/>
      <c r="HI2" s="20"/>
      <c r="HJ2" s="21"/>
      <c r="HK2" s="23"/>
      <c r="HL2" s="23"/>
      <c r="HM2" s="23"/>
      <c r="HN2" s="23"/>
      <c r="HO2" s="23"/>
      <c r="HP2" s="21"/>
      <c r="HQ2" s="23"/>
      <c r="HR2" s="21"/>
      <c r="HS2" s="23"/>
      <c r="HT2" s="23"/>
      <c r="HU2" s="23"/>
      <c r="HV2" s="24"/>
      <c r="HW2" s="24"/>
      <c r="HX2" s="20"/>
      <c r="HY2" s="21"/>
      <c r="HZ2" s="20"/>
      <c r="IA2" s="21"/>
      <c r="IB2" s="20"/>
      <c r="IC2" s="21"/>
      <c r="ID2" s="20"/>
      <c r="IE2" s="21"/>
      <c r="IF2" s="20"/>
      <c r="IG2" s="21"/>
    </row>
    <row r="3" spans="1:241"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2"/>
      <c r="CX3" s="22"/>
      <c r="CY3" s="20"/>
      <c r="CZ3" s="21"/>
      <c r="DA3" s="23"/>
      <c r="DB3" s="23"/>
      <c r="DC3" s="23"/>
      <c r="DD3" s="23"/>
      <c r="DE3" s="23"/>
      <c r="DF3" s="21"/>
      <c r="DG3" s="23"/>
      <c r="DH3" s="21"/>
      <c r="DI3" s="23"/>
      <c r="DJ3" s="23"/>
      <c r="DK3" s="23"/>
      <c r="DL3" s="24"/>
      <c r="DM3" s="24"/>
      <c r="DN3" s="20"/>
      <c r="DO3" s="21"/>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2"/>
      <c r="FC3" s="22"/>
      <c r="FD3" s="20"/>
      <c r="FE3" s="21"/>
      <c r="FF3" s="23"/>
      <c r="FG3" s="23"/>
      <c r="FH3" s="23"/>
      <c r="FI3" s="23"/>
      <c r="FJ3" s="23"/>
      <c r="FK3" s="21"/>
      <c r="FL3" s="23"/>
      <c r="FM3" s="21"/>
      <c r="FN3" s="23"/>
      <c r="FO3" s="23"/>
      <c r="FP3" s="23"/>
      <c r="FQ3" s="24"/>
      <c r="FR3" s="24"/>
      <c r="FS3" s="20"/>
      <c r="FT3" s="21"/>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0"/>
      <c r="HF3" s="21"/>
      <c r="HG3" s="22"/>
      <c r="HH3" s="22"/>
      <c r="HI3" s="20"/>
      <c r="HJ3" s="21"/>
      <c r="HK3" s="23"/>
      <c r="HL3" s="23"/>
      <c r="HM3" s="23"/>
      <c r="HN3" s="23"/>
      <c r="HO3" s="23"/>
      <c r="HP3" s="21"/>
      <c r="HQ3" s="23"/>
      <c r="HR3" s="21"/>
      <c r="HS3" s="23"/>
      <c r="HT3" s="23"/>
      <c r="HU3" s="23"/>
      <c r="HV3" s="24"/>
      <c r="HW3" s="24"/>
      <c r="HX3" s="20"/>
      <c r="HY3" s="21"/>
      <c r="HZ3" s="20"/>
      <c r="IA3" s="21"/>
      <c r="IB3" s="20"/>
      <c r="IC3" s="21"/>
      <c r="ID3" s="20"/>
      <c r="IE3" s="21"/>
      <c r="IF3" s="20"/>
      <c r="IG3" s="21"/>
    </row>
    <row r="4" spans="1:241"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row>
    <row r="5" spans="1:241" s="79" customFormat="1" ht="15" customHeight="1" thickBot="1">
      <c r="A5" s="28" t="s">
        <v>336</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2"/>
      <c r="BY5" s="92"/>
      <c r="BZ5" s="92"/>
      <c r="CA5" s="92"/>
      <c r="CB5" s="92"/>
      <c r="CC5" s="92"/>
      <c r="CD5" s="92"/>
      <c r="CE5" s="92"/>
      <c r="CF5" s="92"/>
      <c r="CG5" s="92"/>
      <c r="CH5" s="92"/>
      <c r="CI5" s="92"/>
      <c r="CJ5" s="92"/>
      <c r="CK5" s="92"/>
      <c r="CL5" s="92"/>
      <c r="CM5" s="92"/>
      <c r="CN5" s="93"/>
      <c r="CO5" s="93"/>
      <c r="CP5" s="93"/>
      <c r="CQ5" s="93"/>
      <c r="CR5" s="93"/>
      <c r="CT5" s="94"/>
      <c r="CX5" s="94"/>
      <c r="CZ5" s="95"/>
      <c r="DC5" s="96"/>
      <c r="DD5" s="92"/>
      <c r="DE5" s="92"/>
      <c r="DF5" s="92"/>
      <c r="DG5" s="97"/>
      <c r="DH5" s="92"/>
      <c r="DI5" s="92"/>
      <c r="DJ5" s="92"/>
      <c r="DK5" s="92"/>
    </row>
    <row r="6" spans="1:241"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t="s">
        <v>59</v>
      </c>
    </row>
    <row r="7" spans="1:241"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c r="BV7" s="35" t="s">
        <v>60</v>
      </c>
      <c r="BW7" s="35" t="s">
        <v>61</v>
      </c>
    </row>
    <row r="8" spans="1:241"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row>
    <row r="9" spans="1:241"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row>
    <row r="10" spans="1:241" s="120" customFormat="1" ht="15" customHeight="1">
      <c r="A10" s="102" t="s">
        <v>337</v>
      </c>
      <c r="B10" s="216">
        <v>0</v>
      </c>
      <c r="C10" s="216">
        <v>2.2400000000000002</v>
      </c>
      <c r="D10" s="216">
        <v>2.2999999999999998</v>
      </c>
      <c r="E10" s="216">
        <v>2.38</v>
      </c>
      <c r="F10" s="216">
        <v>2.41</v>
      </c>
      <c r="G10" s="216">
        <v>2.25</v>
      </c>
      <c r="H10" s="216">
        <v>2.27</v>
      </c>
      <c r="I10" s="216">
        <v>2.25</v>
      </c>
      <c r="J10" s="216">
        <v>2.27</v>
      </c>
      <c r="K10" s="216">
        <v>2.06</v>
      </c>
      <c r="L10" s="216">
        <v>2.04</v>
      </c>
      <c r="M10" s="216">
        <v>2.02</v>
      </c>
      <c r="N10" s="216">
        <v>2.0699999999999998</v>
      </c>
      <c r="O10" s="216">
        <v>2.19</v>
      </c>
      <c r="P10" s="216">
        <v>2.38</v>
      </c>
      <c r="Q10" s="216">
        <v>2.61</v>
      </c>
      <c r="R10" s="216">
        <v>2.72</v>
      </c>
      <c r="S10" s="216">
        <v>2.56</v>
      </c>
      <c r="T10" s="216">
        <v>2.65</v>
      </c>
      <c r="U10" s="216">
        <v>2.67</v>
      </c>
      <c r="V10" s="216">
        <v>2.69</v>
      </c>
      <c r="W10" s="216">
        <v>2.7</v>
      </c>
      <c r="X10" s="216">
        <v>2.71</v>
      </c>
      <c r="Y10" s="216">
        <v>2.74</v>
      </c>
      <c r="Z10" s="216">
        <v>2.77</v>
      </c>
      <c r="AA10" s="216">
        <v>2.33</v>
      </c>
      <c r="AB10" s="216">
        <v>2.37</v>
      </c>
      <c r="AC10" s="216">
        <v>2.42</v>
      </c>
      <c r="AD10" s="216">
        <v>2.5299999999999998</v>
      </c>
      <c r="AE10" s="216">
        <v>2.69</v>
      </c>
      <c r="AF10" s="216">
        <v>2.6</v>
      </c>
      <c r="AG10" s="216">
        <v>2.77</v>
      </c>
      <c r="AH10" s="216">
        <v>2.92</v>
      </c>
      <c r="AI10" s="216">
        <v>3.05</v>
      </c>
      <c r="AJ10" s="216">
        <v>2.87</v>
      </c>
      <c r="AK10" s="216">
        <v>2.94</v>
      </c>
      <c r="AL10" s="216">
        <v>2.91</v>
      </c>
      <c r="AM10" s="216">
        <v>2.85</v>
      </c>
      <c r="AN10" s="216">
        <v>2.84</v>
      </c>
      <c r="AO10" s="216">
        <v>2.81</v>
      </c>
      <c r="AP10" s="216">
        <v>2.64</v>
      </c>
      <c r="AQ10" s="216">
        <v>2.27</v>
      </c>
      <c r="AR10" s="216">
        <v>2.31</v>
      </c>
      <c r="AS10" s="216">
        <v>2.37</v>
      </c>
      <c r="AT10" s="216">
        <v>2.42</v>
      </c>
      <c r="AU10" s="216">
        <v>2.2599999999999998</v>
      </c>
      <c r="AV10" s="216">
        <v>2.33</v>
      </c>
      <c r="AW10" s="216">
        <v>2.44</v>
      </c>
      <c r="AX10" s="216">
        <v>2.336363636363636</v>
      </c>
      <c r="AY10" s="216">
        <v>2.4727272727272727</v>
      </c>
      <c r="AZ10" s="216">
        <v>2.5818181818181816</v>
      </c>
      <c r="BA10" s="216">
        <v>2.67</v>
      </c>
      <c r="BB10" s="216">
        <v>2.2000000000000002</v>
      </c>
      <c r="BC10" s="216">
        <v>1.95</v>
      </c>
      <c r="BD10" s="216">
        <v>1.81</v>
      </c>
      <c r="BE10" s="216">
        <v>1.83</v>
      </c>
      <c r="BF10" s="216">
        <v>2.08</v>
      </c>
      <c r="BG10" s="216">
        <v>2.31</v>
      </c>
      <c r="BH10" s="216">
        <v>2.48</v>
      </c>
      <c r="BI10" s="216">
        <v>2.46</v>
      </c>
      <c r="BJ10" s="216">
        <v>2.4900000000000002</v>
      </c>
      <c r="BK10" s="216">
        <v>2.56</v>
      </c>
      <c r="BL10" s="216">
        <v>2.41</v>
      </c>
      <c r="BM10" s="216">
        <v>1.94</v>
      </c>
      <c r="BN10" s="216">
        <v>1.7</v>
      </c>
      <c r="BO10" s="216">
        <v>1.47</v>
      </c>
      <c r="BP10" s="216">
        <v>1.41</v>
      </c>
      <c r="BQ10" s="216">
        <v>1.54</v>
      </c>
      <c r="BR10" s="216">
        <v>1.53</v>
      </c>
      <c r="BS10" s="216">
        <v>1.55</v>
      </c>
      <c r="BT10" s="216">
        <v>1.61</v>
      </c>
      <c r="BU10" s="216">
        <v>1.85</v>
      </c>
      <c r="BV10" s="217">
        <v>2.0099999999999998</v>
      </c>
      <c r="BW10" s="218">
        <v>2.13</v>
      </c>
    </row>
    <row r="11" spans="1:241" s="219" customFormat="1" ht="15" customHeight="1">
      <c r="A11" s="102" t="s">
        <v>338</v>
      </c>
      <c r="B11" s="216">
        <v>0</v>
      </c>
      <c r="C11" s="216">
        <v>9.17</v>
      </c>
      <c r="D11" s="216">
        <v>9.65</v>
      </c>
      <c r="E11" s="216">
        <v>10.029999999999999</v>
      </c>
      <c r="F11" s="216">
        <v>10.72</v>
      </c>
      <c r="G11" s="216">
        <v>9.98</v>
      </c>
      <c r="H11" s="216">
        <v>10.119999999999999</v>
      </c>
      <c r="I11" s="216">
        <v>10.15</v>
      </c>
      <c r="J11" s="216">
        <v>10.46</v>
      </c>
      <c r="K11" s="216">
        <v>10.039999999999999</v>
      </c>
      <c r="L11" s="216">
        <v>10.49</v>
      </c>
      <c r="M11" s="216">
        <v>11.1</v>
      </c>
      <c r="N11" s="216">
        <v>11.45</v>
      </c>
      <c r="O11" s="216">
        <v>11.7</v>
      </c>
      <c r="P11" s="216">
        <v>12.26</v>
      </c>
      <c r="Q11" s="216">
        <v>12.77</v>
      </c>
      <c r="R11" s="216">
        <v>13.42</v>
      </c>
      <c r="S11" s="216">
        <v>12.57</v>
      </c>
      <c r="T11" s="216">
        <v>12.8</v>
      </c>
      <c r="U11" s="216">
        <v>13.23</v>
      </c>
      <c r="V11" s="216">
        <v>13.83</v>
      </c>
      <c r="W11" s="216">
        <v>15.22</v>
      </c>
      <c r="X11" s="216">
        <v>15.73</v>
      </c>
      <c r="Y11" s="216">
        <v>16.68</v>
      </c>
      <c r="Z11" s="216">
        <v>16.54</v>
      </c>
      <c r="AA11" s="216">
        <v>13.1</v>
      </c>
      <c r="AB11" s="216">
        <v>13.31</v>
      </c>
      <c r="AC11" s="216">
        <v>14.09</v>
      </c>
      <c r="AD11" s="216">
        <v>14.56</v>
      </c>
      <c r="AE11" s="216">
        <v>15.25</v>
      </c>
      <c r="AF11" s="216">
        <v>14.31</v>
      </c>
      <c r="AG11" s="216">
        <v>14.72</v>
      </c>
      <c r="AH11" s="216">
        <v>15.16</v>
      </c>
      <c r="AI11" s="216">
        <v>15.71</v>
      </c>
      <c r="AJ11" s="216">
        <v>14.17</v>
      </c>
      <c r="AK11" s="216">
        <v>14.61</v>
      </c>
      <c r="AL11" s="216">
        <v>15.34</v>
      </c>
      <c r="AM11" s="216">
        <v>15.84</v>
      </c>
      <c r="AN11" s="216">
        <v>16.2</v>
      </c>
      <c r="AO11" s="216">
        <v>16.510000000000002</v>
      </c>
      <c r="AP11" s="216">
        <v>15.62</v>
      </c>
      <c r="AQ11" s="216">
        <v>13.3</v>
      </c>
      <c r="AR11" s="216">
        <v>13.73</v>
      </c>
      <c r="AS11" s="216">
        <v>13.75</v>
      </c>
      <c r="AT11" s="216">
        <v>14.16</v>
      </c>
      <c r="AU11" s="216">
        <v>12.79</v>
      </c>
      <c r="AV11" s="216">
        <v>13.09</v>
      </c>
      <c r="AW11" s="216">
        <v>13.71</v>
      </c>
      <c r="AX11" s="216">
        <v>13.03</v>
      </c>
      <c r="AY11" s="216">
        <v>13.75</v>
      </c>
      <c r="AZ11" s="216">
        <v>14.23</v>
      </c>
      <c r="BA11" s="216">
        <v>13.8</v>
      </c>
      <c r="BB11" s="216">
        <v>12.15</v>
      </c>
      <c r="BC11" s="216">
        <v>12.68</v>
      </c>
      <c r="BD11" s="216">
        <v>12.9</v>
      </c>
      <c r="BE11" s="216">
        <v>13.5</v>
      </c>
      <c r="BF11" s="216">
        <v>13.55</v>
      </c>
      <c r="BG11" s="216">
        <v>13.76</v>
      </c>
      <c r="BH11" s="216">
        <v>13.87</v>
      </c>
      <c r="BI11" s="216">
        <v>13.82</v>
      </c>
      <c r="BJ11" s="216">
        <v>14.2</v>
      </c>
      <c r="BK11" s="216">
        <v>14.35</v>
      </c>
      <c r="BL11" s="216">
        <v>14.74</v>
      </c>
      <c r="BM11" s="216">
        <v>14.5</v>
      </c>
      <c r="BN11" s="216">
        <v>14.59</v>
      </c>
      <c r="BO11" s="216">
        <v>14.97</v>
      </c>
      <c r="BP11" s="216">
        <v>15.16</v>
      </c>
      <c r="BQ11" s="216">
        <v>15.21</v>
      </c>
      <c r="BR11" s="216">
        <v>15.15</v>
      </c>
      <c r="BS11" s="216">
        <v>15.14</v>
      </c>
      <c r="BT11" s="216">
        <v>15.14</v>
      </c>
      <c r="BU11" s="216">
        <v>15.17</v>
      </c>
      <c r="BV11" s="217">
        <v>15.52</v>
      </c>
      <c r="BW11" s="218">
        <v>15.82</v>
      </c>
      <c r="BX11" s="120"/>
      <c r="BY11" s="120"/>
      <c r="BZ11" s="120"/>
      <c r="CA11" s="120"/>
      <c r="CB11" s="120"/>
      <c r="CC11" s="120"/>
      <c r="CD11" s="120"/>
      <c r="CE11" s="120"/>
    </row>
    <row r="12" spans="1:241" s="219" customFormat="1" ht="15" customHeight="1">
      <c r="A12" s="102" t="s">
        <v>339</v>
      </c>
      <c r="B12" s="216">
        <v>0</v>
      </c>
      <c r="C12" s="216">
        <v>0</v>
      </c>
      <c r="D12" s="216">
        <v>0</v>
      </c>
      <c r="E12" s="216">
        <v>0</v>
      </c>
      <c r="F12" s="216">
        <v>0</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0.6</v>
      </c>
      <c r="AX12" s="216">
        <v>0.64</v>
      </c>
      <c r="AY12" s="216">
        <v>0.66</v>
      </c>
      <c r="AZ12" s="216">
        <v>0.67</v>
      </c>
      <c r="BA12" s="216">
        <v>0.68</v>
      </c>
      <c r="BB12" s="216">
        <v>0.35</v>
      </c>
      <c r="BC12" s="216">
        <v>0.36</v>
      </c>
      <c r="BD12" s="216">
        <v>0.47</v>
      </c>
      <c r="BE12" s="216">
        <v>0.64</v>
      </c>
      <c r="BF12" s="216">
        <v>0.61</v>
      </c>
      <c r="BG12" s="216">
        <v>0.59</v>
      </c>
      <c r="BH12" s="216">
        <v>0.63</v>
      </c>
      <c r="BI12" s="216">
        <v>0.62</v>
      </c>
      <c r="BJ12" s="216">
        <v>0.64</v>
      </c>
      <c r="BK12" s="216">
        <v>0.66</v>
      </c>
      <c r="BL12" s="216">
        <v>0.49</v>
      </c>
      <c r="BM12" s="216">
        <v>0.15</v>
      </c>
      <c r="BN12" s="216">
        <v>0.4</v>
      </c>
      <c r="BO12" s="216">
        <v>0.42</v>
      </c>
      <c r="BP12" s="216">
        <v>0.43</v>
      </c>
      <c r="BQ12" s="216">
        <v>0.27</v>
      </c>
      <c r="BR12" s="216">
        <v>0.4</v>
      </c>
      <c r="BS12" s="216">
        <v>0.45</v>
      </c>
      <c r="BT12" s="216">
        <v>0.49</v>
      </c>
      <c r="BU12" s="216">
        <v>0.51</v>
      </c>
      <c r="BV12" s="217">
        <v>0.55000000000000004</v>
      </c>
      <c r="BW12" s="218">
        <v>0.56999999999999995</v>
      </c>
      <c r="BX12" s="120"/>
      <c r="BY12" s="120"/>
      <c r="BZ12" s="120"/>
      <c r="CA12" s="120"/>
      <c r="CB12" s="120"/>
      <c r="CC12" s="120"/>
      <c r="CD12" s="120"/>
      <c r="CE12" s="120"/>
    </row>
    <row r="13" spans="1:241" s="219" customFormat="1" ht="15" customHeight="1">
      <c r="A13" s="102" t="s">
        <v>340</v>
      </c>
      <c r="B13" s="216">
        <v>0</v>
      </c>
      <c r="C13" s="216">
        <v>0</v>
      </c>
      <c r="D13" s="216">
        <v>0</v>
      </c>
      <c r="E13" s="216">
        <v>0</v>
      </c>
      <c r="F13" s="216">
        <v>0</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0.16</v>
      </c>
      <c r="AX13" s="216">
        <v>0.17</v>
      </c>
      <c r="AY13" s="216">
        <v>0.18</v>
      </c>
      <c r="AZ13" s="216">
        <v>0.17</v>
      </c>
      <c r="BA13" s="216">
        <v>0.92</v>
      </c>
      <c r="BB13" s="216">
        <v>0.09</v>
      </c>
      <c r="BC13" s="216">
        <v>0.08</v>
      </c>
      <c r="BD13" s="216">
        <v>0.11</v>
      </c>
      <c r="BE13" s="216">
        <v>0.14000000000000001</v>
      </c>
      <c r="BF13" s="216">
        <v>0.16</v>
      </c>
      <c r="BG13" s="216">
        <v>0.3</v>
      </c>
      <c r="BH13" s="216">
        <v>0.04</v>
      </c>
      <c r="BI13" s="216">
        <v>0.23</v>
      </c>
      <c r="BJ13" s="216">
        <v>0.18</v>
      </c>
      <c r="BK13" s="216">
        <v>0.18</v>
      </c>
      <c r="BL13" s="216">
        <v>0.2</v>
      </c>
      <c r="BM13" s="216">
        <v>0.21</v>
      </c>
      <c r="BN13" s="216">
        <v>0.22</v>
      </c>
      <c r="BO13" s="216">
        <v>0.22</v>
      </c>
      <c r="BP13" s="216">
        <v>0.22</v>
      </c>
      <c r="BQ13" s="216">
        <v>0.21</v>
      </c>
      <c r="BR13" s="216">
        <v>0.2</v>
      </c>
      <c r="BS13" s="216">
        <v>0.21</v>
      </c>
      <c r="BT13" s="216">
        <v>0.22</v>
      </c>
      <c r="BU13" s="216">
        <v>0.24</v>
      </c>
      <c r="BV13" s="217">
        <v>0.25</v>
      </c>
      <c r="BW13" s="218">
        <v>0.27</v>
      </c>
    </row>
    <row r="14" spans="1:241" s="219" customFormat="1" ht="15" customHeight="1">
      <c r="A14" s="102" t="s">
        <v>341</v>
      </c>
      <c r="B14" s="216">
        <v>0</v>
      </c>
      <c r="C14" s="216">
        <v>0</v>
      </c>
      <c r="D14" s="216">
        <v>0</v>
      </c>
      <c r="E14" s="216">
        <v>0</v>
      </c>
      <c r="F14" s="216">
        <v>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0.18</v>
      </c>
      <c r="AX14" s="216">
        <v>0.19</v>
      </c>
      <c r="AY14" s="216">
        <v>0.19</v>
      </c>
      <c r="AZ14" s="216">
        <v>0.19</v>
      </c>
      <c r="BA14" s="216">
        <v>1.02</v>
      </c>
      <c r="BB14" s="216">
        <v>0.1</v>
      </c>
      <c r="BC14" s="216">
        <v>0.09</v>
      </c>
      <c r="BD14" s="216">
        <v>0.12</v>
      </c>
      <c r="BE14" s="216">
        <v>0.15</v>
      </c>
      <c r="BF14" s="216">
        <v>0.17</v>
      </c>
      <c r="BG14" s="216">
        <v>0.33</v>
      </c>
      <c r="BH14" s="216">
        <v>0.04</v>
      </c>
      <c r="BI14" s="216">
        <v>0.26</v>
      </c>
      <c r="BJ14" s="216">
        <v>0.2</v>
      </c>
      <c r="BK14" s="216">
        <v>0.2</v>
      </c>
      <c r="BL14" s="216">
        <v>0.22</v>
      </c>
      <c r="BM14" s="216">
        <v>0.23</v>
      </c>
      <c r="BN14" s="216">
        <v>0.24</v>
      </c>
      <c r="BO14" s="216">
        <v>0.24</v>
      </c>
      <c r="BP14" s="216">
        <v>0.24</v>
      </c>
      <c r="BQ14" s="216">
        <v>0.23</v>
      </c>
      <c r="BR14" s="216">
        <v>0.22</v>
      </c>
      <c r="BS14" s="216">
        <v>0.23</v>
      </c>
      <c r="BT14" s="216">
        <v>0.24</v>
      </c>
      <c r="BU14" s="216">
        <v>0.26</v>
      </c>
      <c r="BV14" s="217">
        <v>0.27</v>
      </c>
      <c r="BW14" s="218">
        <v>0.3</v>
      </c>
    </row>
    <row r="15" spans="1:241" ht="15" customHeight="1">
      <c r="A15" s="102" t="s">
        <v>342</v>
      </c>
      <c r="B15" s="220">
        <v>28.9</v>
      </c>
      <c r="C15" s="220">
        <v>27.1</v>
      </c>
      <c r="D15" s="220">
        <v>25.2</v>
      </c>
      <c r="E15" s="220">
        <v>23.8</v>
      </c>
      <c r="F15" s="220">
        <v>25.3</v>
      </c>
      <c r="G15" s="220">
        <v>24.5</v>
      </c>
      <c r="H15" s="221">
        <v>23.3</v>
      </c>
      <c r="I15" s="221">
        <v>22.3</v>
      </c>
      <c r="J15" s="222">
        <v>24.1</v>
      </c>
      <c r="K15" s="222">
        <v>22.3</v>
      </c>
      <c r="L15" s="222">
        <v>20.2</v>
      </c>
      <c r="M15" s="222">
        <v>18.2</v>
      </c>
      <c r="N15" s="222">
        <v>21.5</v>
      </c>
      <c r="O15" s="222">
        <v>21.9</v>
      </c>
      <c r="P15" s="222">
        <v>21.1</v>
      </c>
      <c r="Q15" s="222">
        <v>20.399999999999999</v>
      </c>
      <c r="R15" s="222">
        <v>23.1</v>
      </c>
      <c r="S15" s="222">
        <v>22.2</v>
      </c>
      <c r="T15" s="222">
        <v>21.4</v>
      </c>
      <c r="U15" s="222">
        <v>20.2</v>
      </c>
      <c r="V15" s="222">
        <v>21.1</v>
      </c>
      <c r="W15" s="222">
        <v>18.7</v>
      </c>
      <c r="X15" s="223">
        <v>17.7</v>
      </c>
      <c r="Y15" s="223">
        <v>16.5</v>
      </c>
      <c r="Z15" s="222">
        <v>18.100000000000001</v>
      </c>
      <c r="AA15" s="222">
        <v>18.7</v>
      </c>
      <c r="AB15" s="222">
        <v>18.3</v>
      </c>
      <c r="AC15" s="222">
        <v>17.2</v>
      </c>
      <c r="AD15" s="222">
        <v>20.3</v>
      </c>
      <c r="AE15" s="222">
        <v>19.899999999999999</v>
      </c>
      <c r="AF15" s="222">
        <v>19.3</v>
      </c>
      <c r="AG15" s="222">
        <v>18.8</v>
      </c>
      <c r="AH15" s="222">
        <v>20.399999999999999</v>
      </c>
      <c r="AI15" s="222">
        <v>20.2</v>
      </c>
      <c r="AJ15" s="222">
        <v>20.6</v>
      </c>
      <c r="AK15" s="222">
        <v>20.100000000000001</v>
      </c>
      <c r="AL15" s="222">
        <v>17.600000000000001</v>
      </c>
      <c r="AM15" s="222">
        <v>17.2</v>
      </c>
      <c r="AN15" s="222">
        <v>17.2</v>
      </c>
      <c r="AO15" s="222">
        <v>17.100000000000001</v>
      </c>
      <c r="AP15" s="222">
        <v>17.8</v>
      </c>
      <c r="AQ15" s="222">
        <v>17.5</v>
      </c>
      <c r="AR15" s="222">
        <v>17.100000000000001</v>
      </c>
      <c r="AS15" s="222">
        <v>17.2</v>
      </c>
      <c r="AT15" s="222">
        <v>17.899999999999999</v>
      </c>
      <c r="AU15" s="222">
        <v>18.2</v>
      </c>
      <c r="AV15" s="222">
        <v>18.100000000000001</v>
      </c>
      <c r="AW15" s="222">
        <v>17.8</v>
      </c>
      <c r="AX15" s="222">
        <v>19.7</v>
      </c>
      <c r="AY15" s="222">
        <v>19</v>
      </c>
      <c r="AZ15" s="222">
        <v>18.600000000000001</v>
      </c>
      <c r="BA15" s="222">
        <v>19.399999999999999</v>
      </c>
      <c r="BB15" s="222">
        <v>11.6</v>
      </c>
      <c r="BC15" s="222">
        <v>11.3</v>
      </c>
      <c r="BD15" s="222">
        <v>12.3</v>
      </c>
      <c r="BE15" s="222">
        <v>13.5</v>
      </c>
      <c r="BF15" s="222">
        <v>18.07</v>
      </c>
      <c r="BG15" s="222">
        <v>17.5</v>
      </c>
      <c r="BH15" s="222">
        <v>17.7</v>
      </c>
      <c r="BI15" s="222">
        <v>17.8</v>
      </c>
      <c r="BJ15" s="222">
        <v>18.100000000000001</v>
      </c>
      <c r="BK15" s="222">
        <v>18.2</v>
      </c>
      <c r="BL15" s="222">
        <v>16.2</v>
      </c>
      <c r="BM15" s="222">
        <v>13.4</v>
      </c>
      <c r="BN15" s="222">
        <v>11.02</v>
      </c>
      <c r="BO15" s="222">
        <v>11</v>
      </c>
      <c r="BP15" s="222">
        <v>11.1</v>
      </c>
      <c r="BQ15" s="222">
        <v>9.4</v>
      </c>
      <c r="BR15" s="222">
        <v>10.49</v>
      </c>
      <c r="BS15" s="222">
        <v>11.2</v>
      </c>
      <c r="BT15" s="222">
        <v>11.58</v>
      </c>
      <c r="BU15" s="222">
        <v>11.9</v>
      </c>
      <c r="BV15" s="224">
        <v>14.1</v>
      </c>
      <c r="BW15" s="225">
        <v>14.2</v>
      </c>
      <c r="BX15" s="226"/>
      <c r="BY15" s="226"/>
      <c r="BZ15" s="226"/>
      <c r="CA15" s="226"/>
      <c r="CB15" s="226"/>
    </row>
    <row r="16" spans="1:241" ht="15" customHeight="1">
      <c r="A16" s="102" t="s">
        <v>343</v>
      </c>
      <c r="B16" s="220">
        <v>30.2</v>
      </c>
      <c r="C16" s="220">
        <v>28.8</v>
      </c>
      <c r="D16" s="220">
        <v>27.7</v>
      </c>
      <c r="E16" s="220">
        <v>26.3</v>
      </c>
      <c r="F16" s="220">
        <v>27.3</v>
      </c>
      <c r="G16" s="220">
        <v>25.8</v>
      </c>
      <c r="H16" s="221">
        <v>24.4</v>
      </c>
      <c r="I16" s="221">
        <v>23.2</v>
      </c>
      <c r="J16" s="222">
        <v>24.6</v>
      </c>
      <c r="K16" s="222">
        <v>23.6</v>
      </c>
      <c r="L16" s="222">
        <v>21.7</v>
      </c>
      <c r="M16" s="222">
        <v>20.399999999999999</v>
      </c>
      <c r="N16" s="222">
        <v>22</v>
      </c>
      <c r="O16" s="222">
        <v>22.7</v>
      </c>
      <c r="P16" s="222">
        <v>22.4</v>
      </c>
      <c r="Q16" s="222">
        <v>22.1</v>
      </c>
      <c r="R16" s="222">
        <v>24.2</v>
      </c>
      <c r="S16" s="222">
        <v>23.2</v>
      </c>
      <c r="T16" s="222">
        <v>22.3</v>
      </c>
      <c r="U16" s="222">
        <v>21.5</v>
      </c>
      <c r="V16" s="222">
        <v>21.7</v>
      </c>
      <c r="W16" s="222">
        <v>20.9</v>
      </c>
      <c r="X16" s="222">
        <v>19.600000000000001</v>
      </c>
      <c r="Y16" s="222">
        <v>18.600000000000001</v>
      </c>
      <c r="Z16" s="222">
        <v>17.899999999999999</v>
      </c>
      <c r="AA16" s="222">
        <v>17.7</v>
      </c>
      <c r="AB16" s="222">
        <v>17.899999999999999</v>
      </c>
      <c r="AC16" s="222">
        <v>17.899999999999999</v>
      </c>
      <c r="AD16" s="222">
        <v>20.9</v>
      </c>
      <c r="AE16" s="222">
        <v>20.9</v>
      </c>
      <c r="AF16" s="222">
        <v>20.5</v>
      </c>
      <c r="AG16" s="222">
        <v>20.2</v>
      </c>
      <c r="AH16" s="222">
        <v>20.7</v>
      </c>
      <c r="AI16" s="222">
        <v>20.9</v>
      </c>
      <c r="AJ16" s="222">
        <v>20.9</v>
      </c>
      <c r="AK16" s="222">
        <v>20.89</v>
      </c>
      <c r="AL16" s="222">
        <v>18.3</v>
      </c>
      <c r="AM16" s="222">
        <v>17.899999999999999</v>
      </c>
      <c r="AN16" s="222">
        <v>18.100000000000001</v>
      </c>
      <c r="AO16" s="222">
        <v>18</v>
      </c>
      <c r="AP16" s="222">
        <v>18.3</v>
      </c>
      <c r="AQ16" s="222">
        <v>18.100000000000001</v>
      </c>
      <c r="AR16" s="222">
        <v>18</v>
      </c>
      <c r="AS16" s="222">
        <v>17.899999999999999</v>
      </c>
      <c r="AT16" s="222">
        <v>18.3</v>
      </c>
      <c r="AU16" s="222">
        <v>18.2</v>
      </c>
      <c r="AV16" s="222">
        <v>18.600000000000001</v>
      </c>
      <c r="AW16" s="222">
        <v>18.899999999999999</v>
      </c>
      <c r="AX16" s="222">
        <v>20.190000000000001</v>
      </c>
      <c r="AY16" s="222">
        <v>20.100000000000001</v>
      </c>
      <c r="AZ16" s="222">
        <v>19.899999999999999</v>
      </c>
      <c r="BA16" s="222">
        <v>19.899999999999999</v>
      </c>
      <c r="BB16" s="222">
        <v>11.1</v>
      </c>
      <c r="BC16" s="222">
        <v>11.5</v>
      </c>
      <c r="BD16" s="222">
        <v>12.6</v>
      </c>
      <c r="BE16" s="222">
        <v>14.4</v>
      </c>
      <c r="BF16" s="222">
        <v>18.11</v>
      </c>
      <c r="BG16" s="222">
        <v>17.7</v>
      </c>
      <c r="BH16" s="222">
        <v>18</v>
      </c>
      <c r="BI16" s="222">
        <v>18</v>
      </c>
      <c r="BJ16" s="222">
        <v>18.5</v>
      </c>
      <c r="BK16" s="222">
        <v>18.600000000000001</v>
      </c>
      <c r="BL16" s="222">
        <v>16.899999999999999</v>
      </c>
      <c r="BM16" s="222">
        <v>13.6</v>
      </c>
      <c r="BN16" s="222">
        <v>11.1</v>
      </c>
      <c r="BO16" s="222">
        <v>11.33</v>
      </c>
      <c r="BP16" s="222">
        <v>11.4</v>
      </c>
      <c r="BQ16" s="222">
        <v>9.6</v>
      </c>
      <c r="BR16" s="222">
        <v>10.48</v>
      </c>
      <c r="BS16" s="222">
        <v>11.1</v>
      </c>
      <c r="BT16" s="222">
        <v>11.73</v>
      </c>
      <c r="BU16" s="222">
        <v>11.8</v>
      </c>
      <c r="BV16" s="224">
        <v>14.4</v>
      </c>
      <c r="BW16" s="225">
        <v>14.6</v>
      </c>
      <c r="BX16" s="226"/>
      <c r="BY16" s="226"/>
      <c r="BZ16" s="226"/>
      <c r="CA16" s="226"/>
      <c r="CB16" s="226"/>
    </row>
    <row r="17" spans="1:80" ht="15" customHeight="1">
      <c r="A17" s="102" t="s">
        <v>344</v>
      </c>
      <c r="B17" s="220">
        <v>31.5</v>
      </c>
      <c r="C17" s="220">
        <v>29.3</v>
      </c>
      <c r="D17" s="220">
        <v>26.9</v>
      </c>
      <c r="E17" s="220">
        <v>25</v>
      </c>
      <c r="F17" s="220">
        <v>26.5</v>
      </c>
      <c r="G17" s="220">
        <v>25.3</v>
      </c>
      <c r="H17" s="221">
        <v>23.4</v>
      </c>
      <c r="I17" s="221">
        <v>21.8</v>
      </c>
      <c r="J17" s="222">
        <v>23.6</v>
      </c>
      <c r="K17" s="222">
        <v>22.2</v>
      </c>
      <c r="L17" s="222">
        <v>20.3</v>
      </c>
      <c r="M17" s="222">
        <v>18.3</v>
      </c>
      <c r="N17" s="222">
        <v>21.7</v>
      </c>
      <c r="O17" s="222">
        <v>21.8</v>
      </c>
      <c r="P17" s="222">
        <v>21.1</v>
      </c>
      <c r="Q17" s="222">
        <v>20.399999999999999</v>
      </c>
      <c r="R17" s="222">
        <v>23.1</v>
      </c>
      <c r="S17" s="222">
        <v>22.1</v>
      </c>
      <c r="T17" s="222">
        <v>21</v>
      </c>
      <c r="U17" s="222">
        <v>19.8</v>
      </c>
      <c r="V17" s="222">
        <v>20.9</v>
      </c>
      <c r="W17" s="222">
        <v>19.8</v>
      </c>
      <c r="X17" s="222">
        <v>18.899999999999999</v>
      </c>
      <c r="Y17" s="222">
        <v>18</v>
      </c>
      <c r="Z17" s="222">
        <v>19.100000000000001</v>
      </c>
      <c r="AA17" s="222">
        <v>18.2</v>
      </c>
      <c r="AB17" s="222">
        <v>17.5</v>
      </c>
      <c r="AC17" s="222">
        <v>17</v>
      </c>
      <c r="AD17" s="222">
        <v>20.100000000000001</v>
      </c>
      <c r="AE17" s="222">
        <v>19</v>
      </c>
      <c r="AF17" s="222">
        <v>18.899999999999999</v>
      </c>
      <c r="AG17" s="222">
        <v>18.7</v>
      </c>
      <c r="AH17" s="222">
        <v>20.2</v>
      </c>
      <c r="AI17" s="222">
        <v>20</v>
      </c>
      <c r="AJ17" s="222">
        <v>19.600000000000001</v>
      </c>
      <c r="AK17" s="222">
        <v>19.21</v>
      </c>
      <c r="AL17" s="222">
        <v>17.2</v>
      </c>
      <c r="AM17" s="222">
        <v>16.8</v>
      </c>
      <c r="AN17" s="222">
        <v>17.100000000000001</v>
      </c>
      <c r="AO17" s="222">
        <v>16.899999999999999</v>
      </c>
      <c r="AP17" s="222">
        <v>18</v>
      </c>
      <c r="AQ17" s="222">
        <v>17.600000000000001</v>
      </c>
      <c r="AR17" s="222">
        <v>17.600000000000001</v>
      </c>
      <c r="AS17" s="222">
        <v>17.5</v>
      </c>
      <c r="AT17" s="222">
        <v>18.3</v>
      </c>
      <c r="AU17" s="222">
        <v>18</v>
      </c>
      <c r="AV17" s="222">
        <v>17.899999999999999</v>
      </c>
      <c r="AW17" s="222">
        <v>17.899999999999999</v>
      </c>
      <c r="AX17" s="222">
        <v>20.100000000000001</v>
      </c>
      <c r="AY17" s="222">
        <v>19.8</v>
      </c>
      <c r="AZ17" s="222">
        <v>19.5</v>
      </c>
      <c r="BA17" s="222">
        <v>20.399999999999999</v>
      </c>
      <c r="BB17" s="222">
        <v>11.6</v>
      </c>
      <c r="BC17" s="222">
        <v>11.6</v>
      </c>
      <c r="BD17" s="222">
        <v>12.6</v>
      </c>
      <c r="BE17" s="222">
        <v>14.1</v>
      </c>
      <c r="BF17" s="222">
        <v>18.3</v>
      </c>
      <c r="BG17" s="222">
        <v>17.8</v>
      </c>
      <c r="BH17" s="222">
        <v>17.5</v>
      </c>
      <c r="BI17" s="222">
        <v>17.5</v>
      </c>
      <c r="BJ17" s="222">
        <v>17.600000000000001</v>
      </c>
      <c r="BK17" s="222">
        <v>17.399999999999999</v>
      </c>
      <c r="BL17" s="222">
        <v>15.7</v>
      </c>
      <c r="BM17" s="222">
        <v>12.9</v>
      </c>
      <c r="BN17" s="222">
        <v>10.58</v>
      </c>
      <c r="BO17" s="222">
        <v>10.76</v>
      </c>
      <c r="BP17" s="222">
        <v>10.8</v>
      </c>
      <c r="BQ17" s="222">
        <v>9.1999999999999993</v>
      </c>
      <c r="BR17" s="222">
        <v>10.17</v>
      </c>
      <c r="BS17" s="222">
        <v>10.7</v>
      </c>
      <c r="BT17" s="222">
        <v>11.1</v>
      </c>
      <c r="BU17" s="222">
        <v>11.1</v>
      </c>
      <c r="BV17" s="224">
        <v>13.6</v>
      </c>
      <c r="BW17" s="225">
        <v>13.7</v>
      </c>
      <c r="BX17" s="226"/>
      <c r="BY17" s="226"/>
      <c r="BZ17" s="226"/>
      <c r="CA17" s="226"/>
      <c r="CB17" s="226"/>
    </row>
    <row r="18" spans="1:80" ht="15" customHeight="1">
      <c r="A18" s="102" t="s">
        <v>345</v>
      </c>
      <c r="B18" s="220">
        <v>32.6</v>
      </c>
      <c r="C18" s="220">
        <v>31.5</v>
      </c>
      <c r="D18" s="220">
        <v>30</v>
      </c>
      <c r="E18" s="220">
        <v>28.3</v>
      </c>
      <c r="F18" s="220">
        <v>28.7</v>
      </c>
      <c r="G18" s="220">
        <v>27.2</v>
      </c>
      <c r="H18" s="221">
        <v>25.4</v>
      </c>
      <c r="I18" s="221">
        <v>23.8</v>
      </c>
      <c r="J18" s="222">
        <v>24.1</v>
      </c>
      <c r="K18" s="222">
        <v>23.3</v>
      </c>
      <c r="L18" s="222">
        <v>21.5</v>
      </c>
      <c r="M18" s="222">
        <v>20.3</v>
      </c>
      <c r="N18" s="222">
        <v>22.2</v>
      </c>
      <c r="O18" s="222">
        <v>22.8</v>
      </c>
      <c r="P18" s="222">
        <v>22.5</v>
      </c>
      <c r="Q18" s="222">
        <v>22.2</v>
      </c>
      <c r="R18" s="222">
        <v>24.2</v>
      </c>
      <c r="S18" s="222">
        <v>23.2</v>
      </c>
      <c r="T18" s="222">
        <v>22.4</v>
      </c>
      <c r="U18" s="222">
        <v>21.3</v>
      </c>
      <c r="V18" s="222">
        <v>21.4</v>
      </c>
      <c r="W18" s="222">
        <v>20.6</v>
      </c>
      <c r="X18" s="222">
        <v>19.899999999999999</v>
      </c>
      <c r="Y18" s="222">
        <v>19.2</v>
      </c>
      <c r="Z18" s="222">
        <v>19.5</v>
      </c>
      <c r="AA18" s="222">
        <v>18.8</v>
      </c>
      <c r="AB18" s="222">
        <v>18.399999999999999</v>
      </c>
      <c r="AC18" s="222">
        <v>18</v>
      </c>
      <c r="AD18" s="222">
        <v>20.5</v>
      </c>
      <c r="AE18" s="222">
        <v>19.7</v>
      </c>
      <c r="AF18" s="222">
        <v>19.899999999999999</v>
      </c>
      <c r="AG18" s="222">
        <v>20.100000000000001</v>
      </c>
      <c r="AH18" s="222">
        <v>20.6</v>
      </c>
      <c r="AI18" s="222">
        <v>20.8</v>
      </c>
      <c r="AJ18" s="222">
        <v>20.7</v>
      </c>
      <c r="AK18" s="222">
        <v>20.51</v>
      </c>
      <c r="AL18" s="222">
        <v>17.5</v>
      </c>
      <c r="AM18" s="222">
        <v>17.399999999999999</v>
      </c>
      <c r="AN18" s="222">
        <v>17.600000000000001</v>
      </c>
      <c r="AO18" s="222">
        <v>17.600000000000001</v>
      </c>
      <c r="AP18" s="222">
        <v>18.3</v>
      </c>
      <c r="AQ18" s="222">
        <v>18.2</v>
      </c>
      <c r="AR18" s="222">
        <v>18.100000000000001</v>
      </c>
      <c r="AS18" s="222">
        <v>18.100000000000001</v>
      </c>
      <c r="AT18" s="222">
        <v>18.600000000000001</v>
      </c>
      <c r="AU18" s="222">
        <v>18.5</v>
      </c>
      <c r="AV18" s="222">
        <v>18.7</v>
      </c>
      <c r="AW18" s="222">
        <v>19</v>
      </c>
      <c r="AX18" s="222">
        <v>20.5</v>
      </c>
      <c r="AY18" s="222">
        <v>20.6</v>
      </c>
      <c r="AZ18" s="222">
        <v>20.5</v>
      </c>
      <c r="BA18" s="222">
        <v>20.6</v>
      </c>
      <c r="BB18" s="222">
        <v>11.7</v>
      </c>
      <c r="BC18" s="222">
        <v>11.8</v>
      </c>
      <c r="BD18" s="222">
        <v>12.9</v>
      </c>
      <c r="BE18" s="222">
        <v>14.8</v>
      </c>
      <c r="BF18" s="222">
        <v>18.7</v>
      </c>
      <c r="BG18" s="222">
        <v>18.2</v>
      </c>
      <c r="BH18" s="222">
        <v>18.3</v>
      </c>
      <c r="BI18" s="222">
        <v>18.100000000000001</v>
      </c>
      <c r="BJ18" s="222">
        <v>18</v>
      </c>
      <c r="BK18" s="222">
        <v>18</v>
      </c>
      <c r="BL18" s="222">
        <v>16.3</v>
      </c>
      <c r="BM18" s="222">
        <v>13.1</v>
      </c>
      <c r="BN18" s="222">
        <v>10.6</v>
      </c>
      <c r="BO18" s="222">
        <v>10.9</v>
      </c>
      <c r="BP18" s="222">
        <v>11</v>
      </c>
      <c r="BQ18" s="222">
        <v>10</v>
      </c>
      <c r="BR18" s="222">
        <v>10.199999999999999</v>
      </c>
      <c r="BS18" s="222">
        <v>10.8</v>
      </c>
      <c r="BT18" s="222">
        <v>11.3</v>
      </c>
      <c r="BU18" s="222">
        <v>11.7</v>
      </c>
      <c r="BV18" s="224">
        <v>14.4</v>
      </c>
      <c r="BW18" s="225">
        <v>14.6</v>
      </c>
      <c r="BX18" s="226"/>
      <c r="BY18" s="226"/>
      <c r="BZ18" s="226"/>
      <c r="CA18" s="226"/>
      <c r="CB18" s="226"/>
    </row>
    <row r="19" spans="1:80" ht="15" customHeight="1">
      <c r="A19" s="102" t="s">
        <v>346</v>
      </c>
      <c r="B19" s="220">
        <v>2.4</v>
      </c>
      <c r="C19" s="220">
        <v>2.4</v>
      </c>
      <c r="D19" s="220">
        <v>2.2999999999999998</v>
      </c>
      <c r="E19" s="220">
        <v>2.1</v>
      </c>
      <c r="F19" s="220">
        <v>2.2000000000000002</v>
      </c>
      <c r="G19" s="220">
        <v>2</v>
      </c>
      <c r="H19" s="221">
        <v>1.8</v>
      </c>
      <c r="I19" s="221">
        <v>1.7</v>
      </c>
      <c r="J19" s="222">
        <v>1.6</v>
      </c>
      <c r="K19" s="222">
        <v>1.6</v>
      </c>
      <c r="L19" s="222">
        <v>1.6</v>
      </c>
      <c r="M19" s="222">
        <v>1.5</v>
      </c>
      <c r="N19" s="222">
        <v>1.6</v>
      </c>
      <c r="O19" s="222">
        <v>1.7</v>
      </c>
      <c r="P19" s="222">
        <v>1.6</v>
      </c>
      <c r="Q19" s="222">
        <v>1.5</v>
      </c>
      <c r="R19" s="222">
        <v>1.6</v>
      </c>
      <c r="S19" s="222">
        <v>1.6</v>
      </c>
      <c r="T19" s="222">
        <v>1.6</v>
      </c>
      <c r="U19" s="222">
        <v>1.5</v>
      </c>
      <c r="V19" s="222">
        <v>1.5</v>
      </c>
      <c r="W19" s="222">
        <v>1.4</v>
      </c>
      <c r="X19" s="222">
        <v>1.3</v>
      </c>
      <c r="Y19" s="222">
        <v>1.3</v>
      </c>
      <c r="Z19" s="222">
        <v>1.3</v>
      </c>
      <c r="AA19" s="222">
        <v>1.3</v>
      </c>
      <c r="AB19" s="222">
        <v>1.3</v>
      </c>
      <c r="AC19" s="222">
        <v>1.4</v>
      </c>
      <c r="AD19" s="222">
        <v>1.5</v>
      </c>
      <c r="AE19" s="222">
        <v>1.6</v>
      </c>
      <c r="AF19" s="222">
        <v>1.5</v>
      </c>
      <c r="AG19" s="222">
        <v>1.5</v>
      </c>
      <c r="AH19" s="222">
        <v>1.7</v>
      </c>
      <c r="AI19" s="222">
        <v>1.7</v>
      </c>
      <c r="AJ19" s="222">
        <v>1.7</v>
      </c>
      <c r="AK19" s="222">
        <v>1.7</v>
      </c>
      <c r="AL19" s="222">
        <v>1.5</v>
      </c>
      <c r="AM19" s="222">
        <v>1.5</v>
      </c>
      <c r="AN19" s="222">
        <v>1.3</v>
      </c>
      <c r="AO19" s="222">
        <v>1.3</v>
      </c>
      <c r="AP19" s="222">
        <v>1.4</v>
      </c>
      <c r="AQ19" s="222">
        <v>1.4</v>
      </c>
      <c r="AR19" s="222">
        <v>1.4</v>
      </c>
      <c r="AS19" s="222">
        <v>1.5</v>
      </c>
      <c r="AT19" s="222">
        <v>1.6</v>
      </c>
      <c r="AU19" s="222">
        <v>1.6</v>
      </c>
      <c r="AV19" s="222">
        <v>1.6</v>
      </c>
      <c r="AW19" s="222">
        <v>1.6</v>
      </c>
      <c r="AX19" s="222">
        <v>1.8</v>
      </c>
      <c r="AY19" s="222">
        <v>1.8</v>
      </c>
      <c r="AZ19" s="222">
        <v>1.8</v>
      </c>
      <c r="BA19" s="222">
        <v>1.8</v>
      </c>
      <c r="BB19" s="222">
        <v>1</v>
      </c>
      <c r="BC19" s="222">
        <v>1</v>
      </c>
      <c r="BD19" s="222">
        <v>1</v>
      </c>
      <c r="BE19" s="222">
        <v>1.2</v>
      </c>
      <c r="BF19" s="222">
        <v>1.6</v>
      </c>
      <c r="BG19" s="222">
        <v>1.5</v>
      </c>
      <c r="BH19" s="222">
        <v>1.5</v>
      </c>
      <c r="BI19" s="222">
        <v>1.5</v>
      </c>
      <c r="BJ19" s="222">
        <v>1.6</v>
      </c>
      <c r="BK19" s="222">
        <v>1.6</v>
      </c>
      <c r="BL19" s="222">
        <v>1.4</v>
      </c>
      <c r="BM19" s="222">
        <v>1.1000000000000001</v>
      </c>
      <c r="BN19" s="222">
        <v>0.9</v>
      </c>
      <c r="BO19" s="222">
        <v>0.9</v>
      </c>
      <c r="BP19" s="222">
        <v>0.9</v>
      </c>
      <c r="BQ19" s="222">
        <v>0.8</v>
      </c>
      <c r="BR19" s="222">
        <v>0.8</v>
      </c>
      <c r="BS19" s="222">
        <v>0.9</v>
      </c>
      <c r="BT19" s="222">
        <v>0.9</v>
      </c>
      <c r="BU19" s="222">
        <v>0.92</v>
      </c>
      <c r="BV19" s="227">
        <v>1.1000000000000001</v>
      </c>
      <c r="BW19" s="228">
        <v>1.1000000000000001</v>
      </c>
    </row>
    <row r="20" spans="1:80" ht="15" customHeight="1">
      <c r="A20" s="102" t="s">
        <v>347</v>
      </c>
      <c r="B20" s="220">
        <v>2.5</v>
      </c>
      <c r="C20" s="220">
        <v>2.5</v>
      </c>
      <c r="D20" s="220">
        <v>2.5</v>
      </c>
      <c r="E20" s="220">
        <v>2.4</v>
      </c>
      <c r="F20" s="220">
        <v>2.2000000000000002</v>
      </c>
      <c r="G20" s="220">
        <v>2.1</v>
      </c>
      <c r="H20" s="229">
        <v>2</v>
      </c>
      <c r="I20" s="221">
        <v>1.9</v>
      </c>
      <c r="J20" s="222">
        <v>1.7</v>
      </c>
      <c r="K20" s="222">
        <v>1.7</v>
      </c>
      <c r="L20" s="222">
        <v>1.6</v>
      </c>
      <c r="M20" s="222">
        <v>1.6</v>
      </c>
      <c r="N20" s="222">
        <v>1.7</v>
      </c>
      <c r="O20" s="222">
        <v>1.7</v>
      </c>
      <c r="P20" s="222">
        <v>1.7</v>
      </c>
      <c r="Q20" s="222">
        <v>1.7</v>
      </c>
      <c r="R20" s="222">
        <v>1.7</v>
      </c>
      <c r="S20" s="222">
        <v>1.7</v>
      </c>
      <c r="T20" s="222">
        <v>1.7</v>
      </c>
      <c r="U20" s="222">
        <v>1.6</v>
      </c>
      <c r="V20" s="222">
        <v>1.5</v>
      </c>
      <c r="W20" s="222">
        <v>1.4</v>
      </c>
      <c r="X20" s="222">
        <v>1.4</v>
      </c>
      <c r="Y20" s="222">
        <v>1.4</v>
      </c>
      <c r="Z20" s="222">
        <v>1.3</v>
      </c>
      <c r="AA20" s="222">
        <v>1.3</v>
      </c>
      <c r="AB20" s="222">
        <v>1.3</v>
      </c>
      <c r="AC20" s="222">
        <v>1.4</v>
      </c>
      <c r="AD20" s="222">
        <v>1.5</v>
      </c>
      <c r="AE20" s="222">
        <v>1.6</v>
      </c>
      <c r="AF20" s="222">
        <v>1.6</v>
      </c>
      <c r="AG20" s="222">
        <v>1.6</v>
      </c>
      <c r="AH20" s="222">
        <v>1.7</v>
      </c>
      <c r="AI20" s="222">
        <v>1.7</v>
      </c>
      <c r="AJ20" s="222">
        <v>1.7</v>
      </c>
      <c r="AK20" s="222">
        <v>1.7</v>
      </c>
      <c r="AL20" s="222">
        <v>1.5</v>
      </c>
      <c r="AM20" s="222">
        <v>1.5</v>
      </c>
      <c r="AN20" s="222">
        <v>1.5</v>
      </c>
      <c r="AO20" s="222">
        <v>1.5</v>
      </c>
      <c r="AP20" s="222">
        <v>1.4</v>
      </c>
      <c r="AQ20" s="222">
        <v>1.4</v>
      </c>
      <c r="AR20" s="222">
        <v>1.5</v>
      </c>
      <c r="AS20" s="222">
        <v>1.5</v>
      </c>
      <c r="AT20" s="222">
        <v>1.6</v>
      </c>
      <c r="AU20" s="222">
        <v>1.6</v>
      </c>
      <c r="AV20" s="222">
        <v>1.6</v>
      </c>
      <c r="AW20" s="222">
        <v>1.6</v>
      </c>
      <c r="AX20" s="222">
        <v>1.8</v>
      </c>
      <c r="AY20" s="222">
        <v>1.8</v>
      </c>
      <c r="AZ20" s="222">
        <v>1.8</v>
      </c>
      <c r="BA20" s="222">
        <v>1.8</v>
      </c>
      <c r="BB20" s="222">
        <v>1</v>
      </c>
      <c r="BC20" s="222">
        <v>1</v>
      </c>
      <c r="BD20" s="222">
        <v>1.1000000000000001</v>
      </c>
      <c r="BE20" s="222">
        <v>1.2</v>
      </c>
      <c r="BF20" s="222">
        <v>1.6</v>
      </c>
      <c r="BG20" s="222">
        <v>1.5</v>
      </c>
      <c r="BH20" s="222">
        <v>1.6</v>
      </c>
      <c r="BI20" s="222">
        <v>1.6</v>
      </c>
      <c r="BJ20" s="222">
        <v>1.6</v>
      </c>
      <c r="BK20" s="222">
        <v>1.6</v>
      </c>
      <c r="BL20" s="222">
        <v>1.4</v>
      </c>
      <c r="BM20" s="222">
        <v>1.1000000000000001</v>
      </c>
      <c r="BN20" s="222">
        <v>0.9</v>
      </c>
      <c r="BO20" s="222">
        <v>0.9</v>
      </c>
      <c r="BP20" s="222">
        <v>0.9</v>
      </c>
      <c r="BQ20" s="222">
        <v>0.9</v>
      </c>
      <c r="BR20" s="222">
        <v>0.8</v>
      </c>
      <c r="BS20" s="222">
        <v>0.9</v>
      </c>
      <c r="BT20" s="222">
        <v>0.9</v>
      </c>
      <c r="BU20" s="222">
        <v>0.9</v>
      </c>
      <c r="BV20" s="227">
        <v>1.1000000000000001</v>
      </c>
      <c r="BW20" s="228">
        <v>1.1000000000000001</v>
      </c>
    </row>
    <row r="21" spans="1:80" ht="15" customHeight="1">
      <c r="A21" s="102" t="s">
        <v>348</v>
      </c>
      <c r="B21" s="220">
        <v>9.1999999999999993</v>
      </c>
      <c r="C21" s="220">
        <v>9.5</v>
      </c>
      <c r="D21" s="220">
        <v>9.1999999999999993</v>
      </c>
      <c r="E21" s="220">
        <v>8.9</v>
      </c>
      <c r="F21" s="220">
        <v>9.3000000000000007</v>
      </c>
      <c r="G21" s="220">
        <v>8.4</v>
      </c>
      <c r="H21" s="221">
        <v>8.1</v>
      </c>
      <c r="I21" s="221">
        <v>7.5</v>
      </c>
      <c r="J21" s="222">
        <v>7.3</v>
      </c>
      <c r="K21" s="222">
        <v>7.7</v>
      </c>
      <c r="L21" s="222">
        <v>8</v>
      </c>
      <c r="M21" s="222">
        <v>8.3000000000000007</v>
      </c>
      <c r="N21" s="222">
        <v>8.1</v>
      </c>
      <c r="O21" s="222">
        <v>7.9</v>
      </c>
      <c r="P21" s="222">
        <v>7.5</v>
      </c>
      <c r="Q21" s="222">
        <v>7.5</v>
      </c>
      <c r="R21" s="222">
        <v>7.6</v>
      </c>
      <c r="S21" s="222">
        <v>7.7</v>
      </c>
      <c r="T21" s="222">
        <v>7.4</v>
      </c>
      <c r="U21" s="222">
        <v>7.3</v>
      </c>
      <c r="V21" s="222">
        <v>7.4</v>
      </c>
      <c r="W21" s="222">
        <v>7.7</v>
      </c>
      <c r="X21" s="222">
        <v>7.7</v>
      </c>
      <c r="Y21" s="222">
        <v>8</v>
      </c>
      <c r="Z21" s="222">
        <v>7.8</v>
      </c>
      <c r="AA21" s="222">
        <v>7.4</v>
      </c>
      <c r="AB21" s="222">
        <v>7.4</v>
      </c>
      <c r="AC21" s="222">
        <v>8</v>
      </c>
      <c r="AD21" s="222">
        <v>8</v>
      </c>
      <c r="AE21" s="222">
        <v>8.3000000000000007</v>
      </c>
      <c r="AF21" s="222">
        <v>8</v>
      </c>
      <c r="AG21" s="222">
        <v>7.9</v>
      </c>
      <c r="AH21" s="222">
        <v>8.1</v>
      </c>
      <c r="AI21" s="222">
        <v>8.5</v>
      </c>
      <c r="AJ21" s="222">
        <v>8.1999999999999993</v>
      </c>
      <c r="AK21" s="222">
        <v>8.1999999999999993</v>
      </c>
      <c r="AL21" s="222">
        <v>8.5</v>
      </c>
      <c r="AM21" s="222">
        <v>8.6999999999999993</v>
      </c>
      <c r="AN21" s="222" t="s">
        <v>349</v>
      </c>
      <c r="AO21" s="222" t="s">
        <v>349</v>
      </c>
      <c r="AP21" s="222">
        <v>8.1</v>
      </c>
      <c r="AQ21" s="222">
        <v>8.3000000000000007</v>
      </c>
      <c r="AR21" s="222">
        <v>8.4</v>
      </c>
      <c r="AS21" s="222">
        <v>8.5</v>
      </c>
      <c r="AT21" s="222">
        <v>8.6999999999999993</v>
      </c>
      <c r="AU21" s="222">
        <v>8.6999999999999993</v>
      </c>
      <c r="AV21" s="222">
        <v>8.5</v>
      </c>
      <c r="AW21" s="222">
        <v>8.6999999999999993</v>
      </c>
      <c r="AX21" s="222">
        <v>9.1199999999999992</v>
      </c>
      <c r="AY21" s="222">
        <v>9.4600000000000009</v>
      </c>
      <c r="AZ21" s="222">
        <v>9.8000000000000007</v>
      </c>
      <c r="BA21" s="222">
        <v>9.5</v>
      </c>
      <c r="BB21" s="222">
        <v>8.6999999999999993</v>
      </c>
      <c r="BC21" s="222">
        <v>8.6</v>
      </c>
      <c r="BD21" s="222">
        <v>8.3000000000000007</v>
      </c>
      <c r="BE21" s="222">
        <v>8.6999999999999993</v>
      </c>
      <c r="BF21" s="222">
        <v>8.6999999999999993</v>
      </c>
      <c r="BG21" s="222">
        <v>8.8000000000000007</v>
      </c>
      <c r="BH21" s="222">
        <v>8.6</v>
      </c>
      <c r="BI21" s="222">
        <v>8.6999999999999993</v>
      </c>
      <c r="BJ21" s="222">
        <v>8.8000000000000007</v>
      </c>
      <c r="BK21" s="222">
        <v>8.6999999999999993</v>
      </c>
      <c r="BL21" s="222">
        <v>8.3000000000000007</v>
      </c>
      <c r="BM21" s="222">
        <v>8.4</v>
      </c>
      <c r="BN21" s="222">
        <v>8.33</v>
      </c>
      <c r="BO21" s="222">
        <v>8.4559999999999995</v>
      </c>
      <c r="BP21" s="222">
        <v>8.3000000000000007</v>
      </c>
      <c r="BQ21" s="222">
        <v>8.1999999999999993</v>
      </c>
      <c r="BR21" s="222">
        <v>8</v>
      </c>
      <c r="BS21" s="222">
        <v>7.8</v>
      </c>
      <c r="BT21" s="222">
        <v>7.8</v>
      </c>
      <c r="BU21" s="222">
        <v>7.5</v>
      </c>
      <c r="BV21" s="227">
        <v>7.54</v>
      </c>
      <c r="BW21" s="228">
        <v>7.6</v>
      </c>
    </row>
    <row r="22" spans="1:80" ht="15" customHeight="1">
      <c r="A22" s="102" t="s">
        <v>350</v>
      </c>
      <c r="B22" s="220">
        <v>17.8</v>
      </c>
      <c r="C22" s="220">
        <v>18.2</v>
      </c>
      <c r="D22" s="220">
        <v>16.3</v>
      </c>
      <c r="E22" s="220">
        <v>15.6</v>
      </c>
      <c r="F22" s="220">
        <v>15.6</v>
      </c>
      <c r="G22" s="220">
        <v>14.4</v>
      </c>
      <c r="H22" s="221">
        <v>16.2</v>
      </c>
      <c r="I22" s="221">
        <v>16.899999999999999</v>
      </c>
      <c r="J22" s="222">
        <v>16.600000000000001</v>
      </c>
      <c r="K22" s="222">
        <v>17.8</v>
      </c>
      <c r="L22" s="222">
        <v>17.899999999999999</v>
      </c>
      <c r="M22" s="222">
        <v>17.8</v>
      </c>
      <c r="N22" s="222">
        <v>16.8</v>
      </c>
      <c r="O22" s="222">
        <v>15.8</v>
      </c>
      <c r="P22" s="222">
        <v>16</v>
      </c>
      <c r="Q22" s="222">
        <v>15.07</v>
      </c>
      <c r="R22" s="222">
        <v>15.3</v>
      </c>
      <c r="S22" s="222">
        <v>14.9</v>
      </c>
      <c r="T22" s="222">
        <v>15</v>
      </c>
      <c r="U22" s="222">
        <v>15</v>
      </c>
      <c r="V22" s="222">
        <v>14.9</v>
      </c>
      <c r="W22" s="222">
        <v>16.8</v>
      </c>
      <c r="X22" s="222">
        <v>15.9</v>
      </c>
      <c r="Y22" s="222">
        <v>16.100000000000001</v>
      </c>
      <c r="Z22" s="222">
        <v>15.6</v>
      </c>
      <c r="AA22" s="222">
        <v>15.4</v>
      </c>
      <c r="AB22" s="222">
        <v>16.399999999999999</v>
      </c>
      <c r="AC22" s="222">
        <v>16.600000000000001</v>
      </c>
      <c r="AD22" s="222">
        <v>15.7</v>
      </c>
      <c r="AE22" s="222">
        <v>15.8</v>
      </c>
      <c r="AF22" s="222">
        <v>16.3</v>
      </c>
      <c r="AG22" s="222">
        <v>16.5</v>
      </c>
      <c r="AH22" s="222">
        <v>0</v>
      </c>
      <c r="AI22" s="222">
        <v>0</v>
      </c>
      <c r="AJ22" s="222">
        <v>0</v>
      </c>
      <c r="AK22" s="222">
        <v>0</v>
      </c>
      <c r="AL22" s="222">
        <v>0</v>
      </c>
      <c r="AM22" s="222">
        <v>0</v>
      </c>
      <c r="AN22" s="222">
        <v>0</v>
      </c>
      <c r="AO22" s="222">
        <v>0</v>
      </c>
      <c r="AP22" s="222">
        <v>0</v>
      </c>
      <c r="AQ22" s="222">
        <v>0</v>
      </c>
      <c r="AR22" s="222">
        <v>0</v>
      </c>
      <c r="AS22" s="222">
        <v>0</v>
      </c>
      <c r="AT22" s="222">
        <v>0</v>
      </c>
      <c r="AU22" s="222">
        <v>0</v>
      </c>
      <c r="AV22" s="222">
        <v>0</v>
      </c>
      <c r="AW22" s="222">
        <v>0</v>
      </c>
      <c r="AX22" s="222">
        <v>0</v>
      </c>
      <c r="AY22" s="222">
        <v>0</v>
      </c>
      <c r="AZ22" s="222">
        <v>0</v>
      </c>
      <c r="BA22" s="222">
        <v>0</v>
      </c>
      <c r="BB22" s="222">
        <v>0</v>
      </c>
      <c r="BC22" s="222">
        <v>0</v>
      </c>
      <c r="BD22" s="222">
        <v>0</v>
      </c>
      <c r="BE22" s="222">
        <v>0</v>
      </c>
      <c r="BF22" s="222">
        <v>0</v>
      </c>
      <c r="BG22" s="222">
        <v>0</v>
      </c>
      <c r="BH22" s="222">
        <v>0</v>
      </c>
      <c r="BI22" s="222">
        <v>0</v>
      </c>
      <c r="BJ22" s="222">
        <v>0</v>
      </c>
      <c r="BK22" s="222">
        <v>0</v>
      </c>
      <c r="BL22" s="222">
        <v>0</v>
      </c>
      <c r="BM22" s="222">
        <v>0</v>
      </c>
      <c r="BN22" s="222">
        <v>0</v>
      </c>
      <c r="BO22" s="222">
        <v>0</v>
      </c>
      <c r="BP22" s="222">
        <v>0</v>
      </c>
      <c r="BQ22" s="222">
        <v>0</v>
      </c>
      <c r="BR22" s="222">
        <v>0</v>
      </c>
      <c r="BS22" s="222">
        <v>0</v>
      </c>
      <c r="BT22" s="222">
        <v>0</v>
      </c>
      <c r="BU22" s="222">
        <v>0</v>
      </c>
      <c r="BV22" s="227">
        <v>0</v>
      </c>
      <c r="BW22" s="228">
        <v>0</v>
      </c>
    </row>
    <row r="23" spans="1:80" ht="15" customHeight="1">
      <c r="A23" s="102" t="s">
        <v>351</v>
      </c>
      <c r="B23" s="222">
        <v>0</v>
      </c>
      <c r="C23" s="222">
        <v>0</v>
      </c>
      <c r="D23" s="222">
        <v>0</v>
      </c>
      <c r="E23" s="222">
        <v>0</v>
      </c>
      <c r="F23" s="222">
        <v>0</v>
      </c>
      <c r="G23" s="222">
        <v>0</v>
      </c>
      <c r="H23" s="222">
        <v>0</v>
      </c>
      <c r="I23" s="222">
        <v>0</v>
      </c>
      <c r="J23" s="222">
        <v>0</v>
      </c>
      <c r="K23" s="222">
        <v>0</v>
      </c>
      <c r="L23" s="222">
        <v>0</v>
      </c>
      <c r="M23" s="222">
        <v>0</v>
      </c>
      <c r="N23" s="222">
        <v>0</v>
      </c>
      <c r="O23" s="222">
        <v>0</v>
      </c>
      <c r="P23" s="222">
        <v>0</v>
      </c>
      <c r="Q23" s="222">
        <v>0</v>
      </c>
      <c r="R23" s="222">
        <v>0</v>
      </c>
      <c r="S23" s="222">
        <v>0</v>
      </c>
      <c r="T23" s="222">
        <v>0</v>
      </c>
      <c r="U23" s="222">
        <v>0</v>
      </c>
      <c r="V23" s="222">
        <v>0</v>
      </c>
      <c r="W23" s="222">
        <v>0</v>
      </c>
      <c r="X23" s="222">
        <v>0</v>
      </c>
      <c r="Y23" s="222">
        <v>0</v>
      </c>
      <c r="Z23" s="222">
        <v>0</v>
      </c>
      <c r="AA23" s="222">
        <v>0</v>
      </c>
      <c r="AB23" s="222">
        <v>0</v>
      </c>
      <c r="AC23" s="222">
        <v>0</v>
      </c>
      <c r="AD23" s="222">
        <v>0</v>
      </c>
      <c r="AE23" s="222">
        <v>0</v>
      </c>
      <c r="AF23" s="222">
        <v>0</v>
      </c>
      <c r="AG23" s="222">
        <v>0</v>
      </c>
      <c r="AH23" s="222">
        <v>15.2</v>
      </c>
      <c r="AI23" s="222">
        <v>16</v>
      </c>
      <c r="AJ23" s="222">
        <v>14.5</v>
      </c>
      <c r="AK23" s="222">
        <v>16.8</v>
      </c>
      <c r="AL23" s="222">
        <v>16.899999999999999</v>
      </c>
      <c r="AM23" s="222">
        <v>17.7</v>
      </c>
      <c r="AN23" s="222">
        <v>14.5</v>
      </c>
      <c r="AO23" s="222">
        <v>15.4</v>
      </c>
      <c r="AP23" s="222">
        <v>15.3</v>
      </c>
      <c r="AQ23" s="222">
        <v>16.7</v>
      </c>
      <c r="AR23" s="222">
        <v>17.7</v>
      </c>
      <c r="AS23" s="222">
        <v>17.100000000000001</v>
      </c>
      <c r="AT23" s="222">
        <v>15.9</v>
      </c>
      <c r="AU23" s="222">
        <v>14.9</v>
      </c>
      <c r="AV23" s="222">
        <v>16.8</v>
      </c>
      <c r="AW23" s="222">
        <v>17.8</v>
      </c>
      <c r="AX23" s="222">
        <v>18.100000000000001</v>
      </c>
      <c r="AY23" s="222">
        <v>18.600000000000001</v>
      </c>
      <c r="AZ23" s="222">
        <v>18.100000000000001</v>
      </c>
      <c r="BA23" s="222">
        <v>16.5</v>
      </c>
      <c r="BB23" s="222">
        <v>13.9</v>
      </c>
      <c r="BC23" s="222">
        <v>15</v>
      </c>
      <c r="BD23" s="222">
        <v>15.1</v>
      </c>
      <c r="BE23" s="222">
        <v>15.8</v>
      </c>
      <c r="BF23" s="222">
        <v>15.4</v>
      </c>
      <c r="BG23" s="222">
        <v>16</v>
      </c>
      <c r="BH23" s="222">
        <v>15.2</v>
      </c>
      <c r="BI23" s="222">
        <v>15.8</v>
      </c>
      <c r="BJ23" s="222">
        <v>15.7</v>
      </c>
      <c r="BK23" s="222">
        <v>15.6</v>
      </c>
      <c r="BL23" s="222">
        <v>15.8</v>
      </c>
      <c r="BM23" s="222">
        <v>14.8</v>
      </c>
      <c r="BN23" s="222">
        <v>15.1</v>
      </c>
      <c r="BO23" s="222">
        <v>15.5</v>
      </c>
      <c r="BP23" s="222">
        <v>16</v>
      </c>
      <c r="BQ23" s="222">
        <v>15.8</v>
      </c>
      <c r="BR23" s="222">
        <v>15.4</v>
      </c>
      <c r="BS23" s="222">
        <v>15.2</v>
      </c>
      <c r="BT23" s="222">
        <v>15.1</v>
      </c>
      <c r="BU23" s="222">
        <v>14.8</v>
      </c>
      <c r="BV23" s="227">
        <v>15.4</v>
      </c>
      <c r="BW23" s="228">
        <v>15.5</v>
      </c>
    </row>
    <row r="24" spans="1:80" ht="15" customHeight="1">
      <c r="A24" s="102" t="s">
        <v>352</v>
      </c>
      <c r="B24" s="220">
        <v>15.7</v>
      </c>
      <c r="C24" s="220">
        <v>16.100000000000001</v>
      </c>
      <c r="D24" s="220">
        <v>14.2</v>
      </c>
      <c r="E24" s="220">
        <v>14</v>
      </c>
      <c r="F24" s="220">
        <v>13.9</v>
      </c>
      <c r="G24" s="220">
        <v>12.9</v>
      </c>
      <c r="H24" s="221">
        <v>15.6</v>
      </c>
      <c r="I24" s="221">
        <v>16.100000000000001</v>
      </c>
      <c r="J24" s="222">
        <v>16</v>
      </c>
      <c r="K24" s="222">
        <v>17</v>
      </c>
      <c r="L24" s="222">
        <v>17.7</v>
      </c>
      <c r="M24" s="222">
        <v>17.8</v>
      </c>
      <c r="N24" s="222">
        <v>16.8</v>
      </c>
      <c r="O24" s="222">
        <v>15.9</v>
      </c>
      <c r="P24" s="222">
        <v>15.7</v>
      </c>
      <c r="Q24" s="222">
        <v>14.74</v>
      </c>
      <c r="R24" s="222">
        <v>15</v>
      </c>
      <c r="S24" s="222">
        <v>14.7</v>
      </c>
      <c r="T24" s="222">
        <v>14.7</v>
      </c>
      <c r="U24" s="222">
        <v>15.1</v>
      </c>
      <c r="V24" s="222">
        <v>15</v>
      </c>
      <c r="W24" s="222">
        <v>17</v>
      </c>
      <c r="X24" s="222">
        <v>16</v>
      </c>
      <c r="Y24" s="222">
        <v>16.2</v>
      </c>
      <c r="Z24" s="222">
        <v>15.6</v>
      </c>
      <c r="AA24" s="222">
        <v>15.4</v>
      </c>
      <c r="AB24" s="222">
        <v>16.399999999999999</v>
      </c>
      <c r="AC24" s="222">
        <v>0</v>
      </c>
      <c r="AD24" s="222">
        <v>0</v>
      </c>
      <c r="AE24" s="222">
        <v>0</v>
      </c>
      <c r="AF24" s="222">
        <v>0</v>
      </c>
      <c r="AG24" s="222">
        <v>0</v>
      </c>
      <c r="AH24" s="222">
        <v>0</v>
      </c>
      <c r="AI24" s="222">
        <v>0</v>
      </c>
      <c r="AJ24" s="222">
        <v>0</v>
      </c>
      <c r="AK24" s="222">
        <v>0</v>
      </c>
      <c r="AL24" s="222">
        <v>0</v>
      </c>
      <c r="AM24" s="222">
        <v>0</v>
      </c>
      <c r="AN24" s="222">
        <v>0</v>
      </c>
      <c r="AO24" s="222">
        <v>0</v>
      </c>
      <c r="AP24" s="222">
        <v>0</v>
      </c>
      <c r="AQ24" s="222">
        <v>0</v>
      </c>
      <c r="AR24" s="222">
        <v>0</v>
      </c>
      <c r="AS24" s="222">
        <v>0</v>
      </c>
      <c r="AT24" s="222">
        <v>0</v>
      </c>
      <c r="AU24" s="222">
        <v>0</v>
      </c>
      <c r="AV24" s="222">
        <v>0</v>
      </c>
      <c r="AW24" s="222">
        <v>0</v>
      </c>
      <c r="AX24" s="222">
        <v>0</v>
      </c>
      <c r="AY24" s="222">
        <v>0</v>
      </c>
      <c r="AZ24" s="222">
        <v>0</v>
      </c>
      <c r="BA24" s="222">
        <v>0</v>
      </c>
      <c r="BB24" s="222">
        <v>0</v>
      </c>
      <c r="BC24" s="222">
        <v>0</v>
      </c>
      <c r="BD24" s="222">
        <v>0</v>
      </c>
      <c r="BE24" s="222">
        <v>0</v>
      </c>
      <c r="BF24" s="222">
        <v>0</v>
      </c>
      <c r="BG24" s="222">
        <v>0</v>
      </c>
      <c r="BH24" s="222">
        <v>0</v>
      </c>
      <c r="BI24" s="222">
        <v>0</v>
      </c>
      <c r="BJ24" s="222">
        <v>0</v>
      </c>
      <c r="BK24" s="222">
        <v>0</v>
      </c>
      <c r="BL24" s="222">
        <v>0</v>
      </c>
      <c r="BM24" s="222">
        <v>0</v>
      </c>
      <c r="BN24" s="222">
        <v>0</v>
      </c>
      <c r="BO24" s="222">
        <v>0</v>
      </c>
      <c r="BP24" s="222">
        <v>0</v>
      </c>
      <c r="BQ24" s="222">
        <v>0</v>
      </c>
      <c r="BR24" s="222">
        <v>0</v>
      </c>
      <c r="BS24" s="222">
        <v>0</v>
      </c>
      <c r="BT24" s="222">
        <v>0</v>
      </c>
      <c r="BU24" s="222">
        <v>0</v>
      </c>
      <c r="BV24" s="227">
        <v>0</v>
      </c>
      <c r="BW24" s="228">
        <v>0</v>
      </c>
    </row>
    <row r="25" spans="1:80" ht="15" customHeight="1">
      <c r="A25" s="102" t="s">
        <v>353</v>
      </c>
      <c r="B25" s="220">
        <v>49.2</v>
      </c>
      <c r="C25" s="220">
        <v>47.4</v>
      </c>
      <c r="D25" s="220">
        <v>48.9</v>
      </c>
      <c r="E25" s="220">
        <v>45.8</v>
      </c>
      <c r="F25" s="220">
        <v>47.7</v>
      </c>
      <c r="G25" s="220">
        <v>47.3</v>
      </c>
      <c r="H25" s="221">
        <v>47.4</v>
      </c>
      <c r="I25" s="229">
        <v>48</v>
      </c>
      <c r="J25" s="222">
        <v>48.9</v>
      </c>
      <c r="K25" s="222">
        <v>45.6</v>
      </c>
      <c r="L25" s="222">
        <v>44.3</v>
      </c>
      <c r="M25" s="222">
        <v>45.7</v>
      </c>
      <c r="N25" s="222">
        <v>45.1</v>
      </c>
      <c r="O25" s="222">
        <v>48</v>
      </c>
      <c r="P25" s="222">
        <v>47.3</v>
      </c>
      <c r="Q25" s="222">
        <v>49.7</v>
      </c>
      <c r="R25" s="222">
        <v>47.7</v>
      </c>
      <c r="S25" s="222">
        <v>47.1</v>
      </c>
      <c r="T25" s="222">
        <v>44.1</v>
      </c>
      <c r="U25" s="222">
        <v>48.4</v>
      </c>
      <c r="V25" s="222">
        <v>47.7</v>
      </c>
      <c r="W25" s="222">
        <v>43.5</v>
      </c>
      <c r="X25" s="222">
        <v>45</v>
      </c>
      <c r="Y25" s="222">
        <v>44.7</v>
      </c>
      <c r="Z25" s="222">
        <v>43.7</v>
      </c>
      <c r="AA25" s="222">
        <v>44.3</v>
      </c>
      <c r="AB25" s="222">
        <v>45.1</v>
      </c>
      <c r="AC25" s="222">
        <v>45.4</v>
      </c>
      <c r="AD25" s="222">
        <v>47.1</v>
      </c>
      <c r="AE25" s="222">
        <v>46.7</v>
      </c>
      <c r="AF25" s="222">
        <v>46.8</v>
      </c>
      <c r="AG25" s="222">
        <v>47.2</v>
      </c>
      <c r="AH25" s="222">
        <v>0</v>
      </c>
      <c r="AI25" s="222">
        <v>0</v>
      </c>
      <c r="AJ25" s="222">
        <v>0</v>
      </c>
      <c r="AK25" s="222">
        <v>0</v>
      </c>
      <c r="AL25" s="222">
        <v>0</v>
      </c>
      <c r="AM25" s="222">
        <v>0</v>
      </c>
      <c r="AN25" s="222">
        <v>0</v>
      </c>
      <c r="AO25" s="222">
        <v>0</v>
      </c>
      <c r="AP25" s="222">
        <v>0</v>
      </c>
      <c r="AQ25" s="222">
        <v>0</v>
      </c>
      <c r="AR25" s="222">
        <v>0</v>
      </c>
      <c r="AS25" s="222">
        <v>0</v>
      </c>
      <c r="AT25" s="222">
        <v>0</v>
      </c>
      <c r="AU25" s="222">
        <v>0</v>
      </c>
      <c r="AV25" s="222">
        <v>0</v>
      </c>
      <c r="AW25" s="222">
        <v>0</v>
      </c>
      <c r="AX25" s="222">
        <v>0</v>
      </c>
      <c r="AY25" s="222">
        <v>0</v>
      </c>
      <c r="AZ25" s="222">
        <v>0</v>
      </c>
      <c r="BA25" s="222">
        <v>0</v>
      </c>
      <c r="BB25" s="222">
        <v>0</v>
      </c>
      <c r="BC25" s="222">
        <v>0</v>
      </c>
      <c r="BD25" s="222">
        <v>0</v>
      </c>
      <c r="BE25" s="222">
        <v>0</v>
      </c>
      <c r="BF25" s="222">
        <v>0</v>
      </c>
      <c r="BG25" s="222">
        <v>0</v>
      </c>
      <c r="BH25" s="222">
        <v>0</v>
      </c>
      <c r="BI25" s="222">
        <v>0</v>
      </c>
      <c r="BJ25" s="222">
        <v>0</v>
      </c>
      <c r="BK25" s="222">
        <v>0</v>
      </c>
      <c r="BL25" s="222">
        <v>0</v>
      </c>
      <c r="BM25" s="222">
        <v>0</v>
      </c>
      <c r="BN25" s="222">
        <v>0</v>
      </c>
      <c r="BO25" s="222">
        <v>0</v>
      </c>
      <c r="BP25" s="222">
        <v>0</v>
      </c>
      <c r="BQ25" s="222">
        <v>0</v>
      </c>
      <c r="BR25" s="222">
        <v>0</v>
      </c>
      <c r="BS25" s="222">
        <v>0</v>
      </c>
      <c r="BT25" s="222">
        <v>0</v>
      </c>
      <c r="BU25" s="222">
        <v>0</v>
      </c>
      <c r="BV25" s="227">
        <v>0</v>
      </c>
      <c r="BW25" s="228">
        <v>0</v>
      </c>
    </row>
    <row r="26" spans="1:80" ht="15" customHeight="1">
      <c r="A26" s="102" t="s">
        <v>354</v>
      </c>
      <c r="B26" s="222">
        <v>0</v>
      </c>
      <c r="C26" s="222">
        <v>0</v>
      </c>
      <c r="D26" s="222">
        <v>0</v>
      </c>
      <c r="E26" s="222">
        <v>0</v>
      </c>
      <c r="F26" s="222">
        <v>0</v>
      </c>
      <c r="G26" s="222">
        <v>0</v>
      </c>
      <c r="H26" s="222">
        <v>0</v>
      </c>
      <c r="I26" s="222">
        <v>0</v>
      </c>
      <c r="J26" s="222">
        <v>0</v>
      </c>
      <c r="K26" s="222">
        <v>0</v>
      </c>
      <c r="L26" s="222">
        <v>0</v>
      </c>
      <c r="M26" s="222">
        <v>0</v>
      </c>
      <c r="N26" s="222">
        <v>0</v>
      </c>
      <c r="O26" s="222">
        <v>0</v>
      </c>
      <c r="P26" s="222">
        <v>0</v>
      </c>
      <c r="Q26" s="222">
        <v>0</v>
      </c>
      <c r="R26" s="222">
        <v>0</v>
      </c>
      <c r="S26" s="222">
        <v>0</v>
      </c>
      <c r="T26" s="222">
        <v>0</v>
      </c>
      <c r="U26" s="222">
        <v>0</v>
      </c>
      <c r="V26" s="222">
        <v>0</v>
      </c>
      <c r="W26" s="222">
        <v>0</v>
      </c>
      <c r="X26" s="222">
        <v>0</v>
      </c>
      <c r="Y26" s="222">
        <v>0</v>
      </c>
      <c r="Z26" s="222">
        <v>0</v>
      </c>
      <c r="AA26" s="222">
        <v>0</v>
      </c>
      <c r="AB26" s="222">
        <v>0</v>
      </c>
      <c r="AC26" s="222">
        <v>0</v>
      </c>
      <c r="AD26" s="222">
        <v>0</v>
      </c>
      <c r="AE26" s="222">
        <v>0</v>
      </c>
      <c r="AF26" s="222">
        <v>0</v>
      </c>
      <c r="AG26" s="222">
        <v>0</v>
      </c>
      <c r="AH26" s="222">
        <v>47.9</v>
      </c>
      <c r="AI26" s="222">
        <v>39.6</v>
      </c>
      <c r="AJ26" s="222">
        <v>38.6</v>
      </c>
      <c r="AK26" s="222">
        <v>35.200000000000003</v>
      </c>
      <c r="AL26" s="222">
        <v>34</v>
      </c>
      <c r="AM26" s="222">
        <v>33.799999999999997</v>
      </c>
      <c r="AN26" s="222">
        <v>44.4</v>
      </c>
      <c r="AO26" s="222">
        <v>44.8</v>
      </c>
      <c r="AP26" s="222">
        <v>42.3</v>
      </c>
      <c r="AQ26" s="222">
        <v>39.6</v>
      </c>
      <c r="AR26" s="222">
        <v>38.9</v>
      </c>
      <c r="AS26" s="222">
        <v>43.4</v>
      </c>
      <c r="AT26" s="222">
        <v>43.1</v>
      </c>
      <c r="AU26" s="222">
        <v>44.9</v>
      </c>
      <c r="AV26" s="222">
        <v>38</v>
      </c>
      <c r="AW26" s="222">
        <v>36.299999999999997</v>
      </c>
      <c r="AX26" s="222">
        <v>35.299999999999997</v>
      </c>
      <c r="AY26" s="222">
        <v>34.4</v>
      </c>
      <c r="AZ26" s="222">
        <v>33.700000000000003</v>
      </c>
      <c r="BA26" s="222">
        <v>38.299999999999997</v>
      </c>
      <c r="BB26" s="222">
        <v>35.5</v>
      </c>
      <c r="BC26" s="222">
        <v>32.6</v>
      </c>
      <c r="BD26" s="222">
        <v>33.1</v>
      </c>
      <c r="BE26" s="222">
        <v>30.1</v>
      </c>
      <c r="BF26" s="222">
        <v>29.9</v>
      </c>
      <c r="BG26" s="222">
        <v>29.6</v>
      </c>
      <c r="BH26" s="222">
        <v>29.4</v>
      </c>
      <c r="BI26" s="222">
        <v>25.9</v>
      </c>
      <c r="BJ26" s="222">
        <v>26.8</v>
      </c>
      <c r="BK26" s="222">
        <v>26</v>
      </c>
      <c r="BL26" s="222">
        <v>24.8</v>
      </c>
      <c r="BM26" s="222">
        <v>28.1</v>
      </c>
      <c r="BN26" s="222">
        <v>23.3</v>
      </c>
      <c r="BO26" s="222">
        <v>24.4</v>
      </c>
      <c r="BP26" s="222">
        <v>25.4</v>
      </c>
      <c r="BQ26" s="222">
        <v>26.1</v>
      </c>
      <c r="BR26" s="222">
        <v>23.2</v>
      </c>
      <c r="BS26" s="222">
        <v>25.6</v>
      </c>
      <c r="BT26" s="222">
        <v>25</v>
      </c>
      <c r="BU26" s="222">
        <v>25.2</v>
      </c>
      <c r="BV26" s="227">
        <v>25</v>
      </c>
      <c r="BW26" s="228">
        <v>26.1</v>
      </c>
    </row>
    <row r="27" spans="1:80" ht="15" customHeight="1">
      <c r="A27" s="102" t="s">
        <v>355</v>
      </c>
      <c r="B27" s="220">
        <v>11.4</v>
      </c>
      <c r="C27" s="220">
        <v>8.5</v>
      </c>
      <c r="D27" s="220">
        <v>14.7</v>
      </c>
      <c r="E27" s="220">
        <v>14.5</v>
      </c>
      <c r="F27" s="220">
        <v>12.1</v>
      </c>
      <c r="G27" s="220">
        <v>16.2</v>
      </c>
      <c r="H27" s="221">
        <v>17.600000000000001</v>
      </c>
      <c r="I27" s="221">
        <v>13.5</v>
      </c>
      <c r="J27" s="222">
        <v>14.1</v>
      </c>
      <c r="K27" s="222">
        <v>15.1</v>
      </c>
      <c r="L27" s="222">
        <v>15.4</v>
      </c>
      <c r="M27" s="222">
        <v>18.600000000000001</v>
      </c>
      <c r="N27" s="222">
        <v>19.8</v>
      </c>
      <c r="O27" s="222">
        <v>20.9</v>
      </c>
      <c r="P27" s="222">
        <v>16.7</v>
      </c>
      <c r="Q27" s="222">
        <v>18.100000000000001</v>
      </c>
      <c r="R27" s="222">
        <v>17.399999999999999</v>
      </c>
      <c r="S27" s="222">
        <v>17.3</v>
      </c>
      <c r="T27" s="222">
        <v>16.7</v>
      </c>
      <c r="U27" s="222">
        <v>21</v>
      </c>
      <c r="V27" s="222">
        <v>19.899999999999999</v>
      </c>
      <c r="W27" s="222">
        <v>18.2</v>
      </c>
      <c r="X27" s="222">
        <v>19</v>
      </c>
      <c r="Y27" s="222">
        <v>16.899999999999999</v>
      </c>
      <c r="Z27" s="222">
        <v>16.5</v>
      </c>
      <c r="AA27" s="222">
        <v>17.3</v>
      </c>
      <c r="AB27" s="222">
        <v>17.5</v>
      </c>
      <c r="AC27" s="222">
        <v>15.2</v>
      </c>
      <c r="AD27" s="222">
        <v>15</v>
      </c>
      <c r="AE27" s="222">
        <v>13.2</v>
      </c>
      <c r="AF27" s="222">
        <v>13</v>
      </c>
      <c r="AG27" s="222">
        <v>13.2</v>
      </c>
      <c r="AH27" s="222">
        <v>0</v>
      </c>
      <c r="AI27" s="222">
        <v>0</v>
      </c>
      <c r="AJ27" s="222">
        <v>0</v>
      </c>
      <c r="AK27" s="222">
        <v>0</v>
      </c>
      <c r="AL27" s="222">
        <v>0</v>
      </c>
      <c r="AM27" s="222">
        <v>0</v>
      </c>
      <c r="AN27" s="222">
        <v>0</v>
      </c>
      <c r="AO27" s="222">
        <v>0</v>
      </c>
      <c r="AP27" s="222">
        <v>0</v>
      </c>
      <c r="AQ27" s="222">
        <v>0</v>
      </c>
      <c r="AR27" s="222">
        <v>0</v>
      </c>
      <c r="AS27" s="222">
        <v>0</v>
      </c>
      <c r="AT27" s="222">
        <v>0</v>
      </c>
      <c r="AU27" s="222">
        <v>0</v>
      </c>
      <c r="AV27" s="222">
        <v>0</v>
      </c>
      <c r="AW27" s="222">
        <v>0</v>
      </c>
      <c r="AX27" s="222">
        <v>0</v>
      </c>
      <c r="AY27" s="222">
        <v>0</v>
      </c>
      <c r="AZ27" s="222">
        <v>0</v>
      </c>
      <c r="BA27" s="222">
        <v>0</v>
      </c>
      <c r="BB27" s="222">
        <v>0</v>
      </c>
      <c r="BC27" s="222">
        <v>0</v>
      </c>
      <c r="BD27" s="222">
        <v>0</v>
      </c>
      <c r="BE27" s="222">
        <v>0</v>
      </c>
      <c r="BF27" s="222">
        <v>0</v>
      </c>
      <c r="BG27" s="222">
        <v>0</v>
      </c>
      <c r="BH27" s="222">
        <v>0</v>
      </c>
      <c r="BI27" s="222">
        <v>0</v>
      </c>
      <c r="BJ27" s="222">
        <v>0</v>
      </c>
      <c r="BK27" s="222">
        <v>0</v>
      </c>
      <c r="BL27" s="222">
        <v>0</v>
      </c>
      <c r="BM27" s="222">
        <v>0</v>
      </c>
      <c r="BN27" s="222">
        <v>0</v>
      </c>
      <c r="BO27" s="222">
        <v>0</v>
      </c>
      <c r="BP27" s="222">
        <v>0</v>
      </c>
      <c r="BQ27" s="222">
        <v>0</v>
      </c>
      <c r="BR27" s="222">
        <v>0</v>
      </c>
      <c r="BS27" s="222">
        <v>0</v>
      </c>
      <c r="BT27" s="222">
        <v>0</v>
      </c>
      <c r="BU27" s="222">
        <v>0</v>
      </c>
      <c r="BV27" s="227">
        <v>0</v>
      </c>
      <c r="BW27" s="228">
        <v>0</v>
      </c>
    </row>
    <row r="28" spans="1:80" ht="15" customHeight="1">
      <c r="A28" s="102" t="s">
        <v>356</v>
      </c>
      <c r="B28" s="220">
        <v>95.9</v>
      </c>
      <c r="C28" s="220">
        <v>88.7</v>
      </c>
      <c r="D28" s="220">
        <v>92.3</v>
      </c>
      <c r="E28" s="220">
        <v>92.8</v>
      </c>
      <c r="F28" s="220">
        <v>83.9</v>
      </c>
      <c r="G28" s="220">
        <v>84.9</v>
      </c>
      <c r="H28" s="221">
        <v>84.4</v>
      </c>
      <c r="I28" s="221">
        <v>89.7</v>
      </c>
      <c r="J28" s="222">
        <v>86.2</v>
      </c>
      <c r="K28" s="222">
        <v>85.5</v>
      </c>
      <c r="L28" s="222">
        <v>88.9</v>
      </c>
      <c r="M28" s="222">
        <v>85.3</v>
      </c>
      <c r="N28" s="222">
        <v>85.2</v>
      </c>
      <c r="O28" s="222">
        <v>84.7</v>
      </c>
      <c r="P28" s="222">
        <v>85.3</v>
      </c>
      <c r="Q28" s="222">
        <v>85.1</v>
      </c>
      <c r="R28" s="222">
        <v>86.1</v>
      </c>
      <c r="S28" s="222">
        <v>85.8</v>
      </c>
      <c r="T28" s="222">
        <v>86.2</v>
      </c>
      <c r="U28" s="222">
        <v>83.6</v>
      </c>
      <c r="V28" s="222">
        <v>85.6</v>
      </c>
      <c r="W28" s="222">
        <v>85</v>
      </c>
      <c r="X28" s="222">
        <v>86.4</v>
      </c>
      <c r="Y28" s="222">
        <v>86.6</v>
      </c>
      <c r="Z28" s="222">
        <v>86</v>
      </c>
      <c r="AA28" s="222">
        <v>85.5</v>
      </c>
      <c r="AB28" s="222">
        <v>86.9</v>
      </c>
      <c r="AC28" s="222">
        <v>86.1</v>
      </c>
      <c r="AD28" s="222">
        <v>86.4</v>
      </c>
      <c r="AE28" s="222">
        <v>86.3</v>
      </c>
      <c r="AF28" s="222">
        <v>86.5</v>
      </c>
      <c r="AG28" s="222">
        <v>85.9</v>
      </c>
      <c r="AH28" s="222">
        <v>86.8</v>
      </c>
      <c r="AI28" s="222">
        <v>86.5</v>
      </c>
      <c r="AJ28" s="222">
        <v>86.9</v>
      </c>
      <c r="AK28" s="222">
        <v>86.5</v>
      </c>
      <c r="AL28" s="222">
        <v>86.1</v>
      </c>
      <c r="AM28" s="222">
        <v>89.6</v>
      </c>
      <c r="AN28" s="222">
        <v>90</v>
      </c>
      <c r="AO28" s="222">
        <v>85.9</v>
      </c>
      <c r="AP28" s="222">
        <v>85.2</v>
      </c>
      <c r="AQ28" s="222">
        <v>86.6</v>
      </c>
      <c r="AR28" s="222">
        <v>86.2</v>
      </c>
      <c r="AS28" s="222">
        <v>86.1</v>
      </c>
      <c r="AT28" s="222">
        <v>85.3</v>
      </c>
      <c r="AU28" s="222">
        <v>84.8</v>
      </c>
      <c r="AV28" s="222">
        <v>84.1</v>
      </c>
      <c r="AW28" s="222">
        <v>80.8</v>
      </c>
      <c r="AX28" s="222">
        <v>80.3</v>
      </c>
      <c r="AY28" s="222">
        <v>84.5</v>
      </c>
      <c r="AZ28" s="222">
        <v>84.4</v>
      </c>
      <c r="BA28" s="222">
        <v>84.2</v>
      </c>
      <c r="BB28" s="222">
        <v>83.6</v>
      </c>
      <c r="BC28" s="222">
        <v>74.5</v>
      </c>
      <c r="BD28" s="222">
        <v>86</v>
      </c>
      <c r="BE28" s="222">
        <v>95.5</v>
      </c>
      <c r="BF28" s="222">
        <v>88</v>
      </c>
      <c r="BG28" s="222">
        <v>95.8</v>
      </c>
      <c r="BH28" s="222">
        <v>95.8</v>
      </c>
      <c r="BI28" s="222">
        <v>90.9</v>
      </c>
      <c r="BJ28" s="222">
        <v>90.5</v>
      </c>
      <c r="BK28" s="222">
        <v>91.2</v>
      </c>
      <c r="BL28" s="222">
        <v>89.2</v>
      </c>
      <c r="BM28" s="222">
        <v>91.8</v>
      </c>
      <c r="BN28" s="222">
        <v>93</v>
      </c>
      <c r="BO28" s="222">
        <v>91.2</v>
      </c>
      <c r="BP28" s="222">
        <v>91.3</v>
      </c>
      <c r="BQ28" s="222">
        <v>89.4</v>
      </c>
      <c r="BR28" s="222">
        <v>89.1</v>
      </c>
      <c r="BS28" s="222">
        <v>89.7</v>
      </c>
      <c r="BT28" s="222">
        <v>86.6</v>
      </c>
      <c r="BU28" s="222">
        <v>82.8</v>
      </c>
      <c r="BV28" s="227">
        <v>82.9</v>
      </c>
      <c r="BW28" s="228">
        <v>84.8</v>
      </c>
    </row>
    <row r="29" spans="1:80" s="121" customFormat="1" ht="15" customHeight="1">
      <c r="A29" s="102" t="s">
        <v>357</v>
      </c>
      <c r="B29" s="220">
        <v>0</v>
      </c>
      <c r="C29" s="220">
        <v>0</v>
      </c>
      <c r="D29" s="220">
        <v>0</v>
      </c>
      <c r="E29" s="220">
        <v>0</v>
      </c>
      <c r="F29" s="220">
        <v>0</v>
      </c>
      <c r="G29" s="220">
        <v>0</v>
      </c>
      <c r="H29" s="220">
        <v>0</v>
      </c>
      <c r="I29" s="220">
        <v>0</v>
      </c>
      <c r="J29" s="220">
        <v>0</v>
      </c>
      <c r="K29" s="220">
        <v>0</v>
      </c>
      <c r="L29" s="220">
        <v>0</v>
      </c>
      <c r="M29" s="220">
        <v>0</v>
      </c>
      <c r="N29" s="220">
        <v>0</v>
      </c>
      <c r="O29" s="220">
        <v>0</v>
      </c>
      <c r="P29" s="220">
        <v>0</v>
      </c>
      <c r="Q29" s="220">
        <v>0</v>
      </c>
      <c r="R29" s="220">
        <v>0</v>
      </c>
      <c r="S29" s="220">
        <v>0</v>
      </c>
      <c r="T29" s="220">
        <v>0</v>
      </c>
      <c r="U29" s="220">
        <v>0</v>
      </c>
      <c r="V29" s="220">
        <v>0</v>
      </c>
      <c r="W29" s="220">
        <v>0</v>
      </c>
      <c r="X29" s="220">
        <v>0</v>
      </c>
      <c r="Y29" s="220">
        <v>0</v>
      </c>
      <c r="Z29" s="220">
        <v>0</v>
      </c>
      <c r="AA29" s="220">
        <v>0</v>
      </c>
      <c r="AB29" s="220">
        <v>0</v>
      </c>
      <c r="AC29" s="222">
        <v>0</v>
      </c>
      <c r="AD29" s="222">
        <v>0</v>
      </c>
      <c r="AE29" s="222">
        <v>0</v>
      </c>
      <c r="AF29" s="222">
        <v>0</v>
      </c>
      <c r="AG29" s="222">
        <v>0</v>
      </c>
      <c r="AH29" s="222">
        <v>0</v>
      </c>
      <c r="AI29" s="222">
        <v>0</v>
      </c>
      <c r="AJ29" s="222">
        <v>0</v>
      </c>
      <c r="AK29" s="222">
        <v>0</v>
      </c>
      <c r="AL29" s="222">
        <v>0</v>
      </c>
      <c r="AM29" s="222">
        <v>0</v>
      </c>
      <c r="AN29" s="222">
        <v>0</v>
      </c>
      <c r="AO29" s="222">
        <v>0</v>
      </c>
      <c r="AP29" s="222">
        <v>49.2</v>
      </c>
      <c r="AQ29" s="222">
        <v>48.4</v>
      </c>
      <c r="AR29" s="222">
        <v>48.7</v>
      </c>
      <c r="AS29" s="222">
        <v>48.8</v>
      </c>
      <c r="AT29" s="222">
        <v>49</v>
      </c>
      <c r="AU29" s="222">
        <v>49.4</v>
      </c>
      <c r="AV29" s="222">
        <v>49.3</v>
      </c>
      <c r="AW29" s="222">
        <v>49.6</v>
      </c>
      <c r="AX29" s="222">
        <v>49.5</v>
      </c>
      <c r="AY29" s="222">
        <v>49.4</v>
      </c>
      <c r="AZ29" s="222">
        <v>49.5</v>
      </c>
      <c r="BA29" s="222">
        <v>49</v>
      </c>
      <c r="BB29" s="222">
        <v>49.1</v>
      </c>
      <c r="BC29" s="222">
        <v>47.8</v>
      </c>
      <c r="BD29" s="222">
        <v>47.2</v>
      </c>
      <c r="BE29" s="222">
        <v>46.3</v>
      </c>
      <c r="BF29" s="222">
        <v>45.3</v>
      </c>
      <c r="BG29" s="222">
        <v>45.7</v>
      </c>
      <c r="BH29" s="222">
        <v>45.4</v>
      </c>
      <c r="BI29" s="222">
        <v>46</v>
      </c>
      <c r="BJ29" s="222">
        <v>45.6</v>
      </c>
      <c r="BK29" s="222">
        <v>44.7</v>
      </c>
      <c r="BL29" s="222">
        <v>44.8</v>
      </c>
      <c r="BM29" s="222">
        <v>45.1</v>
      </c>
      <c r="BN29" s="222">
        <v>45.9</v>
      </c>
      <c r="BO29" s="222">
        <v>46.8</v>
      </c>
      <c r="BP29" s="222">
        <v>47.3</v>
      </c>
      <c r="BQ29" s="222">
        <v>48.7</v>
      </c>
      <c r="BR29" s="222">
        <v>49.7</v>
      </c>
      <c r="BS29" s="222">
        <v>51.3</v>
      </c>
      <c r="BT29" s="222">
        <v>52.2</v>
      </c>
      <c r="BU29" s="222">
        <v>52.2</v>
      </c>
      <c r="BV29" s="227">
        <v>51.8</v>
      </c>
      <c r="BW29" s="228">
        <v>51.2</v>
      </c>
    </row>
    <row r="30" spans="1:80" s="121" customFormat="1" ht="15" customHeight="1">
      <c r="A30" s="102" t="s">
        <v>358</v>
      </c>
      <c r="B30" s="220">
        <v>43.2</v>
      </c>
      <c r="C30" s="220">
        <v>43.2</v>
      </c>
      <c r="D30" s="220">
        <v>43</v>
      </c>
      <c r="E30" s="220">
        <v>43.1</v>
      </c>
      <c r="F30" s="220">
        <v>42.9</v>
      </c>
      <c r="G30" s="220">
        <v>42.6</v>
      </c>
      <c r="H30" s="230">
        <v>43</v>
      </c>
      <c r="I30" s="220">
        <v>43.3</v>
      </c>
      <c r="J30" s="220">
        <v>42.5</v>
      </c>
      <c r="K30" s="220">
        <v>41.5</v>
      </c>
      <c r="L30" s="220">
        <v>40.9</v>
      </c>
      <c r="M30" s="220">
        <v>40.5</v>
      </c>
      <c r="N30" s="220">
        <v>41.2</v>
      </c>
      <c r="O30" s="220">
        <v>42</v>
      </c>
      <c r="P30" s="220">
        <v>42.5</v>
      </c>
      <c r="Q30" s="220">
        <v>42.7</v>
      </c>
      <c r="R30" s="220">
        <v>42.7</v>
      </c>
      <c r="S30" s="220">
        <v>42.7</v>
      </c>
      <c r="T30" s="220">
        <v>42.7</v>
      </c>
      <c r="U30" s="220">
        <v>43</v>
      </c>
      <c r="V30" s="220">
        <v>42.7</v>
      </c>
      <c r="W30" s="220">
        <v>42.4</v>
      </c>
      <c r="X30" s="220">
        <v>42.1</v>
      </c>
      <c r="Y30" s="220">
        <v>41.5</v>
      </c>
      <c r="Z30" s="220">
        <v>41.5</v>
      </c>
      <c r="AA30" s="220">
        <v>41.8</v>
      </c>
      <c r="AB30" s="220">
        <v>42.1</v>
      </c>
      <c r="AC30" s="222">
        <v>42.1</v>
      </c>
      <c r="AD30" s="222">
        <v>41.9</v>
      </c>
      <c r="AE30" s="222">
        <v>40.9</v>
      </c>
      <c r="AF30" s="222">
        <v>39.9</v>
      </c>
      <c r="AG30" s="222">
        <v>39.200000000000003</v>
      </c>
      <c r="AH30" s="222">
        <v>38.299999999999997</v>
      </c>
      <c r="AI30" s="222">
        <v>37.9</v>
      </c>
      <c r="AJ30" s="222">
        <v>37.9</v>
      </c>
      <c r="AK30" s="222">
        <v>37.548999999999999</v>
      </c>
      <c r="AL30" s="222">
        <v>37.200000000000003</v>
      </c>
      <c r="AM30" s="222">
        <v>37.4</v>
      </c>
      <c r="AN30" s="222">
        <v>38.200000000000003</v>
      </c>
      <c r="AO30" s="222">
        <v>38.9</v>
      </c>
      <c r="AP30" s="222">
        <v>40</v>
      </c>
      <c r="AQ30" s="222">
        <v>40.6</v>
      </c>
      <c r="AR30" s="222">
        <v>40.700000000000003</v>
      </c>
      <c r="AS30" s="222">
        <v>40.799999999999997</v>
      </c>
      <c r="AT30" s="222">
        <v>40.9</v>
      </c>
      <c r="AU30" s="222">
        <v>41</v>
      </c>
      <c r="AV30" s="222">
        <v>40.799999999999997</v>
      </c>
      <c r="AW30" s="222">
        <v>40.700000000000003</v>
      </c>
      <c r="AX30" s="222">
        <v>0</v>
      </c>
      <c r="AY30" s="222">
        <v>0</v>
      </c>
      <c r="AZ30" s="222">
        <v>0</v>
      </c>
      <c r="BA30" s="222">
        <v>0</v>
      </c>
      <c r="BB30" s="222">
        <v>0</v>
      </c>
      <c r="BC30" s="222">
        <v>0</v>
      </c>
      <c r="BD30" s="222">
        <v>0</v>
      </c>
      <c r="BE30" s="222">
        <v>0</v>
      </c>
      <c r="BF30" s="222">
        <v>0</v>
      </c>
      <c r="BG30" s="222">
        <v>0</v>
      </c>
      <c r="BH30" s="222">
        <v>0</v>
      </c>
      <c r="BI30" s="222">
        <v>0</v>
      </c>
      <c r="BJ30" s="222">
        <v>0</v>
      </c>
      <c r="BK30" s="222">
        <v>0</v>
      </c>
      <c r="BL30" s="222">
        <v>0</v>
      </c>
      <c r="BM30" s="222">
        <v>0</v>
      </c>
      <c r="BN30" s="222">
        <v>0</v>
      </c>
      <c r="BO30" s="222">
        <v>0</v>
      </c>
      <c r="BP30" s="222">
        <v>0</v>
      </c>
      <c r="BQ30" s="222">
        <v>0</v>
      </c>
      <c r="BR30" s="222">
        <v>0</v>
      </c>
      <c r="BS30" s="222">
        <v>0</v>
      </c>
      <c r="BT30" s="222">
        <v>0</v>
      </c>
      <c r="BU30" s="222">
        <v>0</v>
      </c>
      <c r="BV30" s="227">
        <v>0</v>
      </c>
      <c r="BW30" s="228">
        <v>0</v>
      </c>
    </row>
    <row r="31" spans="1:80" s="121" customFormat="1" ht="15" customHeight="1">
      <c r="A31" s="102" t="s">
        <v>359</v>
      </c>
      <c r="B31" s="220">
        <v>73.099999999999994</v>
      </c>
      <c r="C31" s="220">
        <v>74.2</v>
      </c>
      <c r="D31" s="220">
        <v>75.3</v>
      </c>
      <c r="E31" s="220">
        <v>75</v>
      </c>
      <c r="F31" s="220">
        <v>73.7</v>
      </c>
      <c r="G31" s="220">
        <v>72.7</v>
      </c>
      <c r="H31" s="231">
        <v>70.400000000000006</v>
      </c>
      <c r="I31" s="231">
        <v>68.400000000000006</v>
      </c>
      <c r="J31" s="232">
        <v>67.2</v>
      </c>
      <c r="K31" s="232">
        <v>67.3</v>
      </c>
      <c r="L31" s="232">
        <v>66.400000000000006</v>
      </c>
      <c r="M31" s="232">
        <v>66.5</v>
      </c>
      <c r="N31" s="232">
        <v>66</v>
      </c>
      <c r="O31" s="232">
        <v>64.900000000000006</v>
      </c>
      <c r="P31" s="232">
        <v>65.099999999999994</v>
      </c>
      <c r="Q31" s="232">
        <v>64.2</v>
      </c>
      <c r="R31" s="232">
        <v>63.6</v>
      </c>
      <c r="S31" s="232">
        <v>63.5</v>
      </c>
      <c r="T31" s="232">
        <v>62.7</v>
      </c>
      <c r="U31" s="232">
        <v>62.2</v>
      </c>
      <c r="V31" s="220">
        <v>62.9</v>
      </c>
      <c r="W31" s="220">
        <v>63.2</v>
      </c>
      <c r="X31" s="232">
        <v>64.400000000000006</v>
      </c>
      <c r="Y31" s="232">
        <v>66.5</v>
      </c>
      <c r="Z31" s="220">
        <v>67.7</v>
      </c>
      <c r="AA31" s="220">
        <v>69.599999999999994</v>
      </c>
      <c r="AB31" s="220">
        <v>70.8</v>
      </c>
      <c r="AC31" s="222">
        <v>71.8</v>
      </c>
      <c r="AD31" s="222">
        <v>73.599999999999994</v>
      </c>
      <c r="AE31" s="222">
        <v>74.099999999999994</v>
      </c>
      <c r="AF31" s="222">
        <v>75.900000000000006</v>
      </c>
      <c r="AG31" s="222">
        <v>76.7</v>
      </c>
      <c r="AH31" s="222">
        <v>77.400000000000006</v>
      </c>
      <c r="AI31" s="222">
        <v>78.7</v>
      </c>
      <c r="AJ31" s="222">
        <v>79.099999999999994</v>
      </c>
      <c r="AK31" s="222">
        <v>80</v>
      </c>
      <c r="AL31" s="222">
        <v>80.099999999999994</v>
      </c>
      <c r="AM31" s="222">
        <v>80.2</v>
      </c>
      <c r="AN31" s="222">
        <v>78</v>
      </c>
      <c r="AO31" s="222">
        <v>76.2</v>
      </c>
      <c r="AP31" s="222">
        <v>75.7</v>
      </c>
      <c r="AQ31" s="222">
        <v>74.5</v>
      </c>
      <c r="AR31" s="222">
        <v>76.3</v>
      </c>
      <c r="AS31" s="222">
        <v>80.275348066870251</v>
      </c>
      <c r="AT31" s="222">
        <v>81.913202137364777</v>
      </c>
      <c r="AU31" s="222">
        <v>83.828529581001192</v>
      </c>
      <c r="AV31" s="222">
        <v>83.806855037492539</v>
      </c>
      <c r="AW31" s="222">
        <v>83.70720188902007</v>
      </c>
      <c r="AX31" s="222">
        <v>82.71844660194175</v>
      </c>
      <c r="AY31" s="222">
        <v>81.717733525351349</v>
      </c>
      <c r="AZ31" s="222">
        <v>80.799455027613547</v>
      </c>
      <c r="BA31" s="222">
        <v>80.620861721523852</v>
      </c>
      <c r="BB31" s="222">
        <v>80.492739823851466</v>
      </c>
      <c r="BC31" s="222">
        <v>79.86176336006551</v>
      </c>
      <c r="BD31" s="222">
        <v>80.847870482001809</v>
      </c>
      <c r="BE31" s="222">
        <v>81.748964002196814</v>
      </c>
      <c r="BF31" s="222">
        <v>82.229973964257724</v>
      </c>
      <c r="BG31" s="222">
        <v>83.461509556852633</v>
      </c>
      <c r="BH31" s="222">
        <v>83.491946391245548</v>
      </c>
      <c r="BI31" s="222">
        <v>82.018039687312083</v>
      </c>
      <c r="BJ31" s="222">
        <v>82.004971002485505</v>
      </c>
      <c r="BK31" s="222">
        <v>81.633741420886665</v>
      </c>
      <c r="BL31" s="222">
        <v>79.86924851830068</v>
      </c>
      <c r="BM31" s="222">
        <v>79.75599946373508</v>
      </c>
      <c r="BN31" s="222">
        <v>78.649983536384596</v>
      </c>
      <c r="BO31" s="222">
        <v>77.221174072387399</v>
      </c>
      <c r="BP31" s="222">
        <v>77.805015619576537</v>
      </c>
      <c r="BQ31" s="222">
        <v>76.684093891865146</v>
      </c>
      <c r="BR31" s="222">
        <v>76.41037695529532</v>
      </c>
      <c r="BS31" s="222">
        <v>76.865118838493942</v>
      </c>
      <c r="BT31" s="222">
        <v>77.488463385604817</v>
      </c>
      <c r="BU31" s="222">
        <v>78.623715885090945</v>
      </c>
      <c r="BV31" s="227">
        <v>79.8</v>
      </c>
      <c r="BW31" s="228">
        <v>80.8</v>
      </c>
    </row>
    <row r="32" spans="1:80" s="120" customFormat="1" ht="15" customHeight="1">
      <c r="A32" s="102" t="s">
        <v>360</v>
      </c>
      <c r="B32" s="220">
        <v>72.900000000000006</v>
      </c>
      <c r="C32" s="220">
        <v>78.7</v>
      </c>
      <c r="D32" s="220">
        <v>73.3</v>
      </c>
      <c r="E32" s="220">
        <v>75</v>
      </c>
      <c r="F32" s="220">
        <v>73.400000000000006</v>
      </c>
      <c r="G32" s="220">
        <v>73.099999999999994</v>
      </c>
      <c r="H32" s="221">
        <v>72.400000000000006</v>
      </c>
      <c r="I32" s="220">
        <v>78</v>
      </c>
      <c r="J32" s="220">
        <v>73.7</v>
      </c>
      <c r="K32" s="220">
        <v>73.3</v>
      </c>
      <c r="L32" s="220">
        <v>77.2</v>
      </c>
      <c r="M32" s="220">
        <v>74.3</v>
      </c>
      <c r="N32" s="220">
        <v>73.3</v>
      </c>
      <c r="O32" s="220">
        <v>71.8</v>
      </c>
      <c r="P32" s="220">
        <v>72.400000000000006</v>
      </c>
      <c r="Q32" s="220">
        <v>71.099999999999994</v>
      </c>
      <c r="R32" s="220">
        <v>72</v>
      </c>
      <c r="S32" s="220">
        <v>72.2</v>
      </c>
      <c r="T32" s="220">
        <v>71.5</v>
      </c>
      <c r="U32" s="220">
        <v>68.599999999999994</v>
      </c>
      <c r="V32" s="220">
        <v>71.900000000000006</v>
      </c>
      <c r="W32" s="220">
        <v>71.3</v>
      </c>
      <c r="X32" s="220">
        <v>70.400000000000006</v>
      </c>
      <c r="Y32" s="220">
        <v>70.5</v>
      </c>
      <c r="Z32" s="220">
        <v>69.599999999999994</v>
      </c>
      <c r="AA32" s="220">
        <v>71.099999999999994</v>
      </c>
      <c r="AB32" s="220">
        <v>72.7</v>
      </c>
      <c r="AC32" s="222">
        <v>71.099999999999994</v>
      </c>
      <c r="AD32" s="222">
        <v>70.099999999999994</v>
      </c>
      <c r="AE32" s="222">
        <v>70.2</v>
      </c>
      <c r="AF32" s="222">
        <v>72.7</v>
      </c>
      <c r="AG32" s="222">
        <v>70.900000000000006</v>
      </c>
      <c r="AH32" s="222">
        <v>71.7</v>
      </c>
      <c r="AI32" s="222">
        <v>71.400000000000006</v>
      </c>
      <c r="AJ32" s="222">
        <v>73.099999999999994</v>
      </c>
      <c r="AK32" s="222">
        <v>71.900000000000006</v>
      </c>
      <c r="AL32" s="222">
        <v>72.099999999999994</v>
      </c>
      <c r="AM32" s="222">
        <v>76.8</v>
      </c>
      <c r="AN32" s="222">
        <v>77.099999999999994</v>
      </c>
      <c r="AO32" s="222">
        <v>72.8</v>
      </c>
      <c r="AP32" s="222">
        <v>73.7</v>
      </c>
      <c r="AQ32" s="222">
        <v>76.599999999999994</v>
      </c>
      <c r="AR32" s="222">
        <v>75</v>
      </c>
      <c r="AS32" s="222">
        <v>74</v>
      </c>
      <c r="AT32" s="222">
        <v>75.099999999999994</v>
      </c>
      <c r="AU32" s="222">
        <v>73.8</v>
      </c>
      <c r="AV32" s="222">
        <v>72.400000000000006</v>
      </c>
      <c r="AW32" s="222">
        <v>70.400000000000006</v>
      </c>
      <c r="AX32" s="222">
        <v>68.5</v>
      </c>
      <c r="AY32" s="222">
        <v>72.5</v>
      </c>
      <c r="AZ32" s="222">
        <v>74.2</v>
      </c>
      <c r="BA32" s="222">
        <v>74.2</v>
      </c>
      <c r="BB32" s="222">
        <v>72.900000000000006</v>
      </c>
      <c r="BC32" s="222">
        <v>62.4</v>
      </c>
      <c r="BD32" s="222">
        <v>74.7</v>
      </c>
      <c r="BE32" s="222">
        <v>83.7</v>
      </c>
      <c r="BF32" s="222">
        <v>77.7</v>
      </c>
      <c r="BG32" s="222">
        <v>85.5</v>
      </c>
      <c r="BH32" s="222">
        <v>84.2</v>
      </c>
      <c r="BI32" s="222">
        <v>79.3</v>
      </c>
      <c r="BJ32" s="222">
        <v>79.7</v>
      </c>
      <c r="BK32" s="222">
        <v>81.900000000000006</v>
      </c>
      <c r="BL32" s="222">
        <v>79.8</v>
      </c>
      <c r="BM32" s="222">
        <v>79.2</v>
      </c>
      <c r="BN32" s="222">
        <v>82.1</v>
      </c>
      <c r="BO32" s="222">
        <v>80.2</v>
      </c>
      <c r="BP32" s="222">
        <v>80.5</v>
      </c>
      <c r="BQ32" s="222">
        <v>78.5</v>
      </c>
      <c r="BR32" s="222">
        <v>78.400000000000006</v>
      </c>
      <c r="BS32" s="222">
        <v>78.599999999999994</v>
      </c>
      <c r="BT32" s="222">
        <v>76.2</v>
      </c>
      <c r="BU32" s="222">
        <v>72.2</v>
      </c>
      <c r="BV32" s="227">
        <v>70.900000000000006</v>
      </c>
      <c r="BW32" s="228">
        <v>71.7</v>
      </c>
    </row>
    <row r="33" spans="1:75" s="121" customFormat="1" ht="5.0999999999999996" hidden="1" customHeight="1">
      <c r="A33" s="102"/>
      <c r="B33" s="201"/>
      <c r="C33" s="201"/>
      <c r="D33" s="201"/>
      <c r="E33" s="201"/>
      <c r="F33" s="201"/>
      <c r="G33" s="201"/>
      <c r="H33" s="201"/>
      <c r="I33" s="201"/>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33"/>
      <c r="BV33" s="234"/>
      <c r="BW33" s="235"/>
    </row>
    <row r="34" spans="1:75" s="219" customFormat="1" ht="15" customHeight="1" thickBot="1">
      <c r="A34" s="236" t="s">
        <v>361</v>
      </c>
      <c r="B34" s="237">
        <v>0</v>
      </c>
      <c r="C34" s="237">
        <v>95545</v>
      </c>
      <c r="D34" s="237">
        <v>107222</v>
      </c>
      <c r="E34" s="237">
        <v>109463</v>
      </c>
      <c r="F34" s="237">
        <v>93631</v>
      </c>
      <c r="G34" s="237">
        <v>95608</v>
      </c>
      <c r="H34" s="237">
        <v>88777</v>
      </c>
      <c r="I34" s="237">
        <v>66354</v>
      </c>
      <c r="J34" s="237">
        <v>65154</v>
      </c>
      <c r="K34" s="237">
        <v>81301</v>
      </c>
      <c r="L34" s="237">
        <v>98751</v>
      </c>
      <c r="M34" s="237">
        <v>103192</v>
      </c>
      <c r="N34" s="237">
        <v>100885</v>
      </c>
      <c r="O34" s="237">
        <v>87887</v>
      </c>
      <c r="P34" s="237">
        <v>114510</v>
      </c>
      <c r="Q34" s="237">
        <v>109759</v>
      </c>
      <c r="R34" s="237">
        <v>117027</v>
      </c>
      <c r="S34" s="237">
        <v>111770</v>
      </c>
      <c r="T34" s="237">
        <v>96682</v>
      </c>
      <c r="U34" s="237">
        <v>106971</v>
      </c>
      <c r="V34" s="237">
        <v>113021</v>
      </c>
      <c r="W34" s="237">
        <v>104869</v>
      </c>
      <c r="X34" s="237">
        <v>113102</v>
      </c>
      <c r="Y34" s="237">
        <v>131908</v>
      </c>
      <c r="Z34" s="237">
        <v>145584</v>
      </c>
      <c r="AA34" s="237">
        <v>124716</v>
      </c>
      <c r="AB34" s="237">
        <v>136131</v>
      </c>
      <c r="AC34" s="237">
        <v>128085</v>
      </c>
      <c r="AD34" s="237">
        <v>135938</v>
      </c>
      <c r="AE34" s="237">
        <v>134861</v>
      </c>
      <c r="AF34" s="237">
        <v>146504</v>
      </c>
      <c r="AG34" s="237">
        <v>145536</v>
      </c>
      <c r="AH34" s="237">
        <v>150532</v>
      </c>
      <c r="AI34" s="237">
        <v>142098</v>
      </c>
      <c r="AJ34" s="237">
        <v>113288</v>
      </c>
      <c r="AK34" s="237">
        <v>100044</v>
      </c>
      <c r="AL34" s="237">
        <v>143720</v>
      </c>
      <c r="AM34" s="237">
        <v>144366</v>
      </c>
      <c r="AN34" s="237">
        <v>160472</v>
      </c>
      <c r="AO34" s="237">
        <v>160813</v>
      </c>
      <c r="AP34" s="237">
        <v>178208</v>
      </c>
      <c r="AQ34" s="237">
        <v>169618</v>
      </c>
      <c r="AR34" s="237">
        <v>208250</v>
      </c>
      <c r="AS34" s="237">
        <v>200521</v>
      </c>
      <c r="AT34" s="237">
        <v>237219</v>
      </c>
      <c r="AU34" s="237">
        <v>171604</v>
      </c>
      <c r="AV34" s="237">
        <v>182110</v>
      </c>
      <c r="AW34" s="238">
        <v>242606</v>
      </c>
      <c r="AX34" s="238">
        <v>270349</v>
      </c>
      <c r="AY34" s="238">
        <v>285870</v>
      </c>
      <c r="AZ34" s="238">
        <v>261708</v>
      </c>
      <c r="BA34" s="238">
        <v>282075</v>
      </c>
      <c r="BB34" s="238">
        <v>158941</v>
      </c>
      <c r="BC34" s="238">
        <v>175191</v>
      </c>
      <c r="BD34" s="238">
        <v>165343</v>
      </c>
      <c r="BE34" s="238">
        <v>226778</v>
      </c>
      <c r="BF34" s="238">
        <v>222092</v>
      </c>
      <c r="BG34" s="238">
        <v>231006</v>
      </c>
      <c r="BH34" s="238">
        <v>187419</v>
      </c>
      <c r="BI34" s="238">
        <v>171480</v>
      </c>
      <c r="BJ34" s="238">
        <v>196132</v>
      </c>
      <c r="BK34" s="238">
        <v>168272</v>
      </c>
      <c r="BL34" s="238">
        <v>192620</v>
      </c>
      <c r="BM34" s="238">
        <v>152508</v>
      </c>
      <c r="BN34" s="238">
        <v>133121</v>
      </c>
      <c r="BO34" s="238">
        <v>165416</v>
      </c>
      <c r="BP34" s="238">
        <v>143441</v>
      </c>
      <c r="BQ34" s="238">
        <v>172227</v>
      </c>
      <c r="BR34" s="238">
        <v>143655</v>
      </c>
      <c r="BS34" s="238">
        <v>125006</v>
      </c>
      <c r="BT34" s="238">
        <v>147386</v>
      </c>
      <c r="BU34" s="238">
        <v>117619</v>
      </c>
      <c r="BV34" s="239">
        <v>127020</v>
      </c>
      <c r="BW34" s="240">
        <v>165724</v>
      </c>
    </row>
    <row r="35" spans="1:75" s="121" customFormat="1" ht="37.200000000000003" customHeight="1" thickTop="1">
      <c r="A35" s="241" t="s">
        <v>362</v>
      </c>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row>
    <row r="36" spans="1:75" s="121" customFormat="1" ht="37.200000000000003" customHeight="1">
      <c r="A36" s="243" t="s">
        <v>363</v>
      </c>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row>
    <row r="37" spans="1:75" s="121" customFormat="1" ht="37.200000000000003" customHeight="1">
      <c r="A37" s="243" t="s">
        <v>364</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row>
    <row r="38" spans="1:75" s="121" customFormat="1" ht="37.200000000000003" customHeight="1">
      <c r="A38" s="243" t="s">
        <v>365</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row>
    <row r="39" spans="1:75" s="121" customFormat="1" ht="39.75" customHeight="1">
      <c r="A39" s="243" t="s">
        <v>366</v>
      </c>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row>
    <row r="40" spans="1:75" s="121" customFormat="1" ht="48" customHeight="1">
      <c r="A40" s="243" t="s">
        <v>367</v>
      </c>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row>
    <row r="41" spans="1:75" s="121" customFormat="1" ht="13.2">
      <c r="A41" s="243" t="s">
        <v>368</v>
      </c>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row>
    <row r="42" spans="1:75"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row>
    <row r="43" spans="1:75"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row>
    <row r="44" spans="1:75"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row>
    <row r="45" spans="1:75"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row>
    <row r="46" spans="1:75"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row>
    <row r="47" spans="1:75"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row>
    <row r="48" spans="1:75"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row>
    <row r="49" spans="1:75"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row>
    <row r="50" spans="1:75"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row>
    <row r="51" spans="1:75"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row>
    <row r="52" spans="1:75"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row>
    <row r="53" spans="1:75"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row>
    <row r="54" spans="1:75"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row>
    <row r="55" spans="1:75"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row>
    <row r="56" spans="1:75"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row>
    <row r="57" spans="1:75"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row>
    <row r="58" spans="1:75"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row>
  </sheetData>
  <hyperlinks>
    <hyperlink ref="BW6" location="Index!A1" display="Index" xr:uid="{0C5584BF-33AD-41E3-BCF4-AFE833F44294}"/>
  </hyperlinks>
  <printOptions horizontalCentered="1"/>
  <pageMargins left="0" right="0" top="0.39370078740157483" bottom="0" header="0" footer="0"/>
  <pageSetup paperSize="9" scale="82" fitToHeight="5" orientation="landscape" horizontalDpi="1200" verticalDpi="1200" r:id="rId1"/>
  <headerFooter alignWithMargins="0">
    <oddHeader>&amp;R&amp;P/&amp;N</oddHeader>
  </headerFooter>
  <colBreaks count="6" manualBreakCount="6">
    <brk id="9" max="35" man="1"/>
    <brk id="17" max="35" man="1"/>
    <brk id="25" max="35" man="1"/>
    <brk id="33" max="35" man="1"/>
    <brk id="41" max="35" man="1"/>
    <brk id="45" max="3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9C95-18E4-4BBD-8849-C2EEE8F2A8AD}">
  <sheetPr>
    <tabColor rgb="FFFF0000"/>
  </sheetPr>
  <dimension ref="A1:GD39"/>
  <sheetViews>
    <sheetView showGridLines="0" zoomScaleNormal="100" workbookViewId="0">
      <pane xSplit="1" ySplit="8" topLeftCell="AD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60.21875" style="113" bestFit="1" customWidth="1"/>
    <col min="2" max="32" width="9.33203125" style="113" customWidth="1"/>
    <col min="33" max="16384" width="9" style="105"/>
  </cols>
  <sheetData>
    <row r="1" spans="1:186"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21"/>
      <c r="AH1" s="20"/>
      <c r="AI1" s="21"/>
      <c r="AJ1" s="20"/>
      <c r="AK1" s="21"/>
      <c r="AL1" s="20"/>
      <c r="AM1" s="21"/>
      <c r="AN1" s="20"/>
      <c r="AO1" s="21"/>
      <c r="AP1" s="20"/>
      <c r="AQ1" s="21"/>
      <c r="AR1" s="20"/>
      <c r="AS1" s="21"/>
      <c r="AT1" s="22"/>
      <c r="AU1" s="22"/>
      <c r="AV1" s="20"/>
      <c r="AW1" s="21"/>
      <c r="AX1" s="23"/>
      <c r="AY1" s="23"/>
      <c r="AZ1" s="23"/>
      <c r="BA1" s="23"/>
      <c r="BB1" s="23"/>
      <c r="BC1" s="21"/>
      <c r="BD1" s="23"/>
      <c r="BE1" s="21"/>
      <c r="BF1" s="23"/>
      <c r="BG1" s="23"/>
      <c r="BH1" s="23"/>
      <c r="BI1" s="24"/>
      <c r="BJ1" s="24"/>
      <c r="BK1" s="20"/>
      <c r="BL1" s="21"/>
      <c r="BM1" s="20"/>
      <c r="BN1" s="21"/>
      <c r="BO1" s="20"/>
      <c r="BP1" s="21"/>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2"/>
      <c r="CZ1" s="22"/>
      <c r="DA1" s="20"/>
      <c r="DB1" s="21"/>
      <c r="DC1" s="23"/>
      <c r="DD1" s="23"/>
      <c r="DE1" s="23"/>
      <c r="DF1" s="23"/>
      <c r="DG1" s="23"/>
      <c r="DH1" s="21"/>
      <c r="DI1" s="23"/>
      <c r="DJ1" s="21"/>
      <c r="DK1" s="23"/>
      <c r="DL1" s="23"/>
      <c r="DM1" s="23"/>
      <c r="DN1" s="24"/>
      <c r="DO1" s="24"/>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2"/>
      <c r="FE1" s="22"/>
      <c r="FF1" s="20"/>
      <c r="FG1" s="21"/>
      <c r="FH1" s="23"/>
      <c r="FI1" s="23"/>
      <c r="FJ1" s="23"/>
      <c r="FK1" s="23"/>
      <c r="FL1" s="23"/>
      <c r="FM1" s="21"/>
      <c r="FN1" s="23"/>
      <c r="FO1" s="21"/>
      <c r="FP1" s="23"/>
      <c r="FQ1" s="23"/>
      <c r="FR1" s="23"/>
      <c r="FS1" s="24"/>
      <c r="FT1" s="24"/>
      <c r="FU1" s="20"/>
      <c r="FV1" s="21"/>
      <c r="FW1" s="20"/>
      <c r="FX1" s="21"/>
      <c r="FY1" s="20"/>
      <c r="FZ1" s="21"/>
      <c r="GA1" s="20"/>
      <c r="GB1" s="21"/>
      <c r="GC1" s="20"/>
      <c r="GD1" s="21"/>
    </row>
    <row r="2" spans="1:186"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21"/>
      <c r="AH2" s="20"/>
      <c r="AI2" s="21"/>
      <c r="AJ2" s="20"/>
      <c r="AK2" s="21"/>
      <c r="AL2" s="20"/>
      <c r="AM2" s="21"/>
      <c r="AN2" s="20"/>
      <c r="AO2" s="21"/>
      <c r="AP2" s="20"/>
      <c r="AQ2" s="21"/>
      <c r="AR2" s="20"/>
      <c r="AS2" s="21"/>
      <c r="AT2" s="22"/>
      <c r="AU2" s="22"/>
      <c r="AV2" s="20"/>
      <c r="AW2" s="21"/>
      <c r="AX2" s="23"/>
      <c r="AY2" s="23"/>
      <c r="AZ2" s="23"/>
      <c r="BA2" s="23"/>
      <c r="BB2" s="23"/>
      <c r="BC2" s="21"/>
      <c r="BD2" s="23"/>
      <c r="BE2" s="21"/>
      <c r="BF2" s="23"/>
      <c r="BG2" s="23"/>
      <c r="BH2" s="23"/>
      <c r="BI2" s="24"/>
      <c r="BJ2" s="24"/>
      <c r="BK2" s="20"/>
      <c r="BL2" s="21"/>
      <c r="BM2" s="20"/>
      <c r="BN2" s="21"/>
      <c r="BO2" s="20"/>
      <c r="BP2" s="21"/>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2"/>
      <c r="CZ2" s="22"/>
      <c r="DA2" s="20"/>
      <c r="DB2" s="21"/>
      <c r="DC2" s="23"/>
      <c r="DD2" s="23"/>
      <c r="DE2" s="23"/>
      <c r="DF2" s="23"/>
      <c r="DG2" s="23"/>
      <c r="DH2" s="21"/>
      <c r="DI2" s="23"/>
      <c r="DJ2" s="21"/>
      <c r="DK2" s="23"/>
      <c r="DL2" s="23"/>
      <c r="DM2" s="23"/>
      <c r="DN2" s="24"/>
      <c r="DO2" s="24"/>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2"/>
      <c r="FE2" s="22"/>
      <c r="FF2" s="20"/>
      <c r="FG2" s="21"/>
      <c r="FH2" s="23"/>
      <c r="FI2" s="23"/>
      <c r="FJ2" s="23"/>
      <c r="FK2" s="23"/>
      <c r="FL2" s="23"/>
      <c r="FM2" s="21"/>
      <c r="FN2" s="23"/>
      <c r="FO2" s="21"/>
      <c r="FP2" s="23"/>
      <c r="FQ2" s="23"/>
      <c r="FR2" s="23"/>
      <c r="FS2" s="24"/>
      <c r="FT2" s="24"/>
      <c r="FU2" s="20"/>
      <c r="FV2" s="21"/>
      <c r="FW2" s="20"/>
      <c r="FX2" s="21"/>
      <c r="FY2" s="20"/>
      <c r="FZ2" s="21"/>
      <c r="GA2" s="20"/>
      <c r="GB2" s="21"/>
      <c r="GC2" s="20"/>
      <c r="GD2" s="21"/>
    </row>
    <row r="3" spans="1:186"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21"/>
      <c r="AH3" s="20"/>
      <c r="AI3" s="21"/>
      <c r="AJ3" s="20"/>
      <c r="AK3" s="21"/>
      <c r="AL3" s="20"/>
      <c r="AM3" s="21"/>
      <c r="AN3" s="20"/>
      <c r="AO3" s="21"/>
      <c r="AP3" s="20"/>
      <c r="AQ3" s="21"/>
      <c r="AR3" s="20"/>
      <c r="AS3" s="21"/>
      <c r="AT3" s="22"/>
      <c r="AU3" s="22"/>
      <c r="AV3" s="20"/>
      <c r="AW3" s="21"/>
      <c r="AX3" s="23"/>
      <c r="AY3" s="23"/>
      <c r="AZ3" s="23"/>
      <c r="BA3" s="23"/>
      <c r="BB3" s="23"/>
      <c r="BC3" s="21"/>
      <c r="BD3" s="23"/>
      <c r="BE3" s="21"/>
      <c r="BF3" s="23"/>
      <c r="BG3" s="23"/>
      <c r="BH3" s="23"/>
      <c r="BI3" s="24"/>
      <c r="BJ3" s="24"/>
      <c r="BK3" s="20"/>
      <c r="BL3" s="21"/>
      <c r="BM3" s="20"/>
      <c r="BN3" s="21"/>
      <c r="BO3" s="20"/>
      <c r="BP3" s="21"/>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2"/>
      <c r="CZ3" s="22"/>
      <c r="DA3" s="20"/>
      <c r="DB3" s="21"/>
      <c r="DC3" s="23"/>
      <c r="DD3" s="23"/>
      <c r="DE3" s="23"/>
      <c r="DF3" s="23"/>
      <c r="DG3" s="23"/>
      <c r="DH3" s="21"/>
      <c r="DI3" s="23"/>
      <c r="DJ3" s="21"/>
      <c r="DK3" s="23"/>
      <c r="DL3" s="23"/>
      <c r="DM3" s="23"/>
      <c r="DN3" s="24"/>
      <c r="DO3" s="24"/>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2"/>
      <c r="FE3" s="22"/>
      <c r="FF3" s="20"/>
      <c r="FG3" s="21"/>
      <c r="FH3" s="23"/>
      <c r="FI3" s="23"/>
      <c r="FJ3" s="23"/>
      <c r="FK3" s="23"/>
      <c r="FL3" s="23"/>
      <c r="FM3" s="21"/>
      <c r="FN3" s="23"/>
      <c r="FO3" s="21"/>
      <c r="FP3" s="23"/>
      <c r="FQ3" s="23"/>
      <c r="FR3" s="23"/>
      <c r="FS3" s="24"/>
      <c r="FT3" s="24"/>
      <c r="FU3" s="20"/>
      <c r="FV3" s="21"/>
      <c r="FW3" s="20"/>
      <c r="FX3" s="21"/>
      <c r="FY3" s="20"/>
      <c r="FZ3" s="21"/>
      <c r="GA3" s="20"/>
      <c r="GB3" s="21"/>
      <c r="GC3" s="20"/>
      <c r="GD3" s="21"/>
    </row>
    <row r="4" spans="1:186" s="25" customFormat="1" ht="15" customHeight="1">
      <c r="A4" s="26"/>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186" s="79" customFormat="1" ht="15" customHeight="1" thickBot="1">
      <c r="A5" s="28" t="s">
        <v>369</v>
      </c>
      <c r="B5" s="244"/>
      <c r="C5" s="244"/>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2"/>
      <c r="AH5" s="92"/>
      <c r="AI5" s="92"/>
      <c r="AJ5" s="92"/>
      <c r="AK5" s="93"/>
      <c r="AL5" s="93"/>
      <c r="AM5" s="93"/>
      <c r="AN5" s="93"/>
      <c r="AO5" s="93"/>
      <c r="AQ5" s="94"/>
      <c r="AU5" s="94"/>
      <c r="AW5" s="95"/>
      <c r="AZ5" s="96"/>
      <c r="BA5" s="92"/>
      <c r="BB5" s="92"/>
      <c r="BC5" s="92"/>
      <c r="BD5" s="97"/>
      <c r="BE5" s="92"/>
      <c r="BF5" s="92"/>
      <c r="BG5" s="92"/>
      <c r="BH5" s="92"/>
    </row>
    <row r="6" spans="1:186" s="125" customFormat="1" ht="15" customHeight="1" thickTop="1">
      <c r="A6" s="124"/>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t="s">
        <v>59</v>
      </c>
    </row>
    <row r="7" spans="1:186" s="36" customFormat="1" ht="15" customHeight="1">
      <c r="A7" s="34"/>
      <c r="B7" s="35" t="s">
        <v>272</v>
      </c>
      <c r="C7" s="35" t="s">
        <v>273</v>
      </c>
      <c r="D7" s="35" t="s">
        <v>274</v>
      </c>
      <c r="E7" s="35" t="s">
        <v>275</v>
      </c>
      <c r="F7" s="35" t="s">
        <v>276</v>
      </c>
      <c r="G7" s="35" t="s">
        <v>277</v>
      </c>
      <c r="H7" s="35" t="s">
        <v>278</v>
      </c>
      <c r="I7" s="35" t="s">
        <v>279</v>
      </c>
      <c r="J7" s="35" t="s">
        <v>280</v>
      </c>
      <c r="K7" s="35" t="s">
        <v>281</v>
      </c>
      <c r="L7" s="35" t="s">
        <v>282</v>
      </c>
      <c r="M7" s="35" t="s">
        <v>283</v>
      </c>
      <c r="N7" s="35" t="s">
        <v>284</v>
      </c>
      <c r="O7" s="35" t="s">
        <v>285</v>
      </c>
      <c r="P7" s="35" t="s">
        <v>286</v>
      </c>
      <c r="Q7" s="35" t="s">
        <v>287</v>
      </c>
      <c r="R7" s="35" t="s">
        <v>288</v>
      </c>
      <c r="S7" s="35" t="s">
        <v>289</v>
      </c>
      <c r="T7" s="35" t="s">
        <v>290</v>
      </c>
      <c r="U7" s="35" t="s">
        <v>291</v>
      </c>
      <c r="V7" s="35" t="s">
        <v>292</v>
      </c>
      <c r="W7" s="35" t="s">
        <v>293</v>
      </c>
      <c r="X7" s="35" t="s">
        <v>294</v>
      </c>
      <c r="Y7" s="35" t="s">
        <v>295</v>
      </c>
      <c r="Z7" s="35" t="s">
        <v>296</v>
      </c>
      <c r="AA7" s="35" t="s">
        <v>297</v>
      </c>
      <c r="AB7" s="35" t="s">
        <v>298</v>
      </c>
      <c r="AC7" s="35" t="s">
        <v>299</v>
      </c>
      <c r="AD7" s="35" t="s">
        <v>300</v>
      </c>
      <c r="AE7" s="35" t="s">
        <v>301</v>
      </c>
      <c r="AF7" s="35" t="s">
        <v>302</v>
      </c>
    </row>
    <row r="8" spans="1:186"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1"/>
      <c r="AH8" s="101"/>
      <c r="AI8" s="101"/>
      <c r="AJ8" s="101"/>
      <c r="AK8" s="101"/>
      <c r="AL8" s="101"/>
      <c r="AM8" s="101"/>
      <c r="AN8" s="101"/>
      <c r="AO8" s="101"/>
      <c r="AP8" s="101"/>
      <c r="AQ8" s="101"/>
      <c r="AR8" s="101"/>
      <c r="AS8" s="101"/>
      <c r="AT8" s="101"/>
      <c r="AU8" s="101"/>
      <c r="AV8" s="101"/>
      <c r="AW8" s="101"/>
      <c r="AX8" s="101"/>
    </row>
    <row r="9" spans="1:186"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40"/>
      <c r="AH9" s="40"/>
      <c r="AI9" s="40"/>
      <c r="AJ9" s="40"/>
      <c r="AK9" s="40"/>
      <c r="AL9" s="40"/>
      <c r="AM9" s="40"/>
      <c r="AN9" s="40"/>
      <c r="AO9" s="40"/>
      <c r="AP9" s="40"/>
      <c r="AQ9" s="40"/>
      <c r="AR9" s="40"/>
      <c r="AS9" s="40"/>
      <c r="AT9" s="40"/>
      <c r="AU9" s="40"/>
      <c r="AV9" s="40"/>
      <c r="AW9" s="40"/>
      <c r="AX9" s="40"/>
    </row>
    <row r="10" spans="1:186" ht="15" customHeight="1">
      <c r="A10" s="102" t="s">
        <v>41</v>
      </c>
      <c r="B10" s="192">
        <v>18520</v>
      </c>
      <c r="C10" s="192">
        <v>18287</v>
      </c>
      <c r="D10" s="192">
        <v>18061</v>
      </c>
      <c r="E10" s="192">
        <v>18305</v>
      </c>
      <c r="F10" s="192">
        <v>18671</v>
      </c>
      <c r="G10" s="192">
        <v>19148</v>
      </c>
      <c r="H10" s="192">
        <v>19657</v>
      </c>
      <c r="I10" s="192">
        <v>20112</v>
      </c>
      <c r="J10" s="192">
        <v>20277</v>
      </c>
      <c r="K10" s="192">
        <v>20551</v>
      </c>
      <c r="L10" s="192">
        <v>20197</v>
      </c>
      <c r="M10" s="192">
        <v>19749</v>
      </c>
      <c r="N10" s="192">
        <v>19611</v>
      </c>
      <c r="O10" s="192">
        <v>19380</v>
      </c>
      <c r="P10" s="192">
        <v>19696</v>
      </c>
      <c r="Q10" s="192">
        <v>20242</v>
      </c>
      <c r="R10" s="192">
        <v>20853</v>
      </c>
      <c r="S10" s="192">
        <v>21252</v>
      </c>
      <c r="T10" s="192">
        <v>21803</v>
      </c>
      <c r="U10" s="192">
        <v>22543</v>
      </c>
      <c r="V10" s="192">
        <v>22699</v>
      </c>
      <c r="W10" s="192">
        <v>23165</v>
      </c>
      <c r="X10" s="192">
        <v>23508</v>
      </c>
      <c r="Y10" s="192">
        <v>23413</v>
      </c>
      <c r="Z10" s="192">
        <v>23879</v>
      </c>
      <c r="AA10" s="192">
        <v>24131</v>
      </c>
      <c r="AB10" s="192">
        <v>24414</v>
      </c>
      <c r="AC10" s="192">
        <v>24979</v>
      </c>
      <c r="AD10" s="192">
        <v>25514</v>
      </c>
      <c r="AE10" s="202">
        <v>26160</v>
      </c>
      <c r="AF10" s="203">
        <v>26834</v>
      </c>
    </row>
    <row r="11" spans="1:186" ht="15" customHeight="1">
      <c r="A11" s="102" t="s">
        <v>44</v>
      </c>
      <c r="B11" s="192">
        <v>20122</v>
      </c>
      <c r="C11" s="192">
        <v>20078</v>
      </c>
      <c r="D11" s="192">
        <v>20173</v>
      </c>
      <c r="E11" s="192">
        <v>20236</v>
      </c>
      <c r="F11" s="192">
        <v>20291</v>
      </c>
      <c r="G11" s="192">
        <v>20507</v>
      </c>
      <c r="H11" s="192">
        <v>20617</v>
      </c>
      <c r="I11" s="192">
        <v>20991</v>
      </c>
      <c r="J11" s="192">
        <v>21407</v>
      </c>
      <c r="K11" s="192">
        <v>21459</v>
      </c>
      <c r="L11" s="192">
        <v>21326</v>
      </c>
      <c r="M11" s="192">
        <v>20894</v>
      </c>
      <c r="N11" s="192">
        <v>20447</v>
      </c>
      <c r="O11" s="192">
        <v>20181</v>
      </c>
      <c r="P11" s="192">
        <v>20223</v>
      </c>
      <c r="Q11" s="192">
        <v>20423</v>
      </c>
      <c r="R11" s="192">
        <v>20722</v>
      </c>
      <c r="S11" s="192">
        <v>20993</v>
      </c>
      <c r="T11" s="192">
        <v>21325</v>
      </c>
      <c r="U11" s="192">
        <v>21663</v>
      </c>
      <c r="V11" s="192">
        <v>22055</v>
      </c>
      <c r="W11" s="192">
        <v>22390</v>
      </c>
      <c r="X11" s="192">
        <v>22605</v>
      </c>
      <c r="Y11" s="192">
        <v>22683</v>
      </c>
      <c r="Z11" s="192">
        <v>22600</v>
      </c>
      <c r="AA11" s="192">
        <v>22665</v>
      </c>
      <c r="AB11" s="192">
        <v>22835</v>
      </c>
      <c r="AC11" s="192">
        <v>22912</v>
      </c>
      <c r="AD11" s="192">
        <v>23255</v>
      </c>
      <c r="AE11" s="202">
        <v>23037</v>
      </c>
      <c r="AF11" s="203">
        <v>22947</v>
      </c>
    </row>
    <row r="12" spans="1:186" s="245" customFormat="1" ht="15" customHeight="1">
      <c r="A12" s="102" t="s">
        <v>370</v>
      </c>
      <c r="B12" s="192">
        <v>6288</v>
      </c>
      <c r="C12" s="192">
        <v>6708</v>
      </c>
      <c r="D12" s="192">
        <v>7177</v>
      </c>
      <c r="E12" s="192">
        <v>7367</v>
      </c>
      <c r="F12" s="192">
        <v>7923</v>
      </c>
      <c r="G12" s="192">
        <v>7902</v>
      </c>
      <c r="H12" s="192">
        <v>7925</v>
      </c>
      <c r="I12" s="192">
        <v>7856</v>
      </c>
      <c r="J12" s="192">
        <v>7342</v>
      </c>
      <c r="K12" s="192">
        <v>6964</v>
      </c>
      <c r="L12" s="192">
        <v>6787</v>
      </c>
      <c r="M12" s="192">
        <v>6957</v>
      </c>
      <c r="N12" s="192">
        <v>6365</v>
      </c>
      <c r="O12" s="192">
        <v>6309</v>
      </c>
      <c r="P12" s="192">
        <v>5482</v>
      </c>
      <c r="Q12" s="192">
        <v>4893</v>
      </c>
      <c r="R12" s="192">
        <v>5367</v>
      </c>
      <c r="S12" s="192">
        <v>5194</v>
      </c>
      <c r="T12" s="192">
        <v>4852</v>
      </c>
      <c r="U12" s="192">
        <v>4310</v>
      </c>
      <c r="V12" s="192">
        <v>4386</v>
      </c>
      <c r="W12" s="192">
        <v>4677</v>
      </c>
      <c r="X12" s="192">
        <v>5663</v>
      </c>
      <c r="Y12" s="192">
        <v>6690</v>
      </c>
      <c r="Z12" s="192">
        <v>7751</v>
      </c>
      <c r="AA12" s="192">
        <v>8001</v>
      </c>
      <c r="AB12" s="192">
        <v>8940</v>
      </c>
      <c r="AC12" s="192">
        <v>9920</v>
      </c>
      <c r="AD12" s="192">
        <v>10525</v>
      </c>
      <c r="AE12" s="202">
        <v>11743</v>
      </c>
      <c r="AF12" s="203">
        <v>12591</v>
      </c>
    </row>
    <row r="13" spans="1:186" s="113" customFormat="1" ht="5.0999999999999996" customHeight="1">
      <c r="A13" s="102"/>
      <c r="B13" s="192"/>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211"/>
      <c r="AF13" s="211"/>
    </row>
    <row r="14" spans="1:186" s="247" customFormat="1" ht="15" customHeight="1" thickBot="1">
      <c r="A14" s="246" t="s">
        <v>371</v>
      </c>
      <c r="B14" s="53">
        <v>44930</v>
      </c>
      <c r="C14" s="53">
        <v>45073</v>
      </c>
      <c r="D14" s="53">
        <v>45411</v>
      </c>
      <c r="E14" s="53">
        <v>45908</v>
      </c>
      <c r="F14" s="53">
        <v>46885</v>
      </c>
      <c r="G14" s="53">
        <v>47557</v>
      </c>
      <c r="H14" s="53">
        <v>48199</v>
      </c>
      <c r="I14" s="53">
        <v>48959</v>
      </c>
      <c r="J14" s="53">
        <v>49026</v>
      </c>
      <c r="K14" s="53">
        <v>48974</v>
      </c>
      <c r="L14" s="53">
        <v>48310</v>
      </c>
      <c r="M14" s="53">
        <v>47600</v>
      </c>
      <c r="N14" s="53">
        <v>46423</v>
      </c>
      <c r="O14" s="53">
        <v>45870</v>
      </c>
      <c r="P14" s="53">
        <v>45401</v>
      </c>
      <c r="Q14" s="53">
        <v>45558</v>
      </c>
      <c r="R14" s="53">
        <v>46942</v>
      </c>
      <c r="S14" s="53">
        <v>47439</v>
      </c>
      <c r="T14" s="53">
        <v>47980</v>
      </c>
      <c r="U14" s="53">
        <v>48516</v>
      </c>
      <c r="V14" s="53">
        <v>49140</v>
      </c>
      <c r="W14" s="53">
        <v>50232</v>
      </c>
      <c r="X14" s="53">
        <v>51776</v>
      </c>
      <c r="Y14" s="53">
        <v>52786</v>
      </c>
      <c r="Z14" s="53">
        <f>SUM(Z10:Z12)</f>
        <v>54230</v>
      </c>
      <c r="AA14" s="53">
        <f>SUM(AA10:AA12)</f>
        <v>54797</v>
      </c>
      <c r="AB14" s="53">
        <f>SUM(AB10:AB12)</f>
        <v>56189</v>
      </c>
      <c r="AC14" s="53">
        <f>SUM(AC10:AC12)</f>
        <v>57811</v>
      </c>
      <c r="AD14" s="53">
        <f>SUM(AD10:AD12)</f>
        <v>59294</v>
      </c>
      <c r="AE14" s="115">
        <f t="shared" ref="AE14:AF14" si="0">SUM(AE10:AE12)</f>
        <v>60940</v>
      </c>
      <c r="AF14" s="115">
        <f t="shared" si="0"/>
        <v>62372</v>
      </c>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row>
    <row r="15" spans="1:186" ht="5.0999999999999996" customHeight="1" thickTop="1">
      <c r="A15" s="102"/>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202"/>
      <c r="AF15" s="203"/>
    </row>
    <row r="16" spans="1:186" s="245" customFormat="1" ht="15" customHeight="1">
      <c r="A16" s="102" t="s">
        <v>35</v>
      </c>
      <c r="B16" s="248">
        <v>55579</v>
      </c>
      <c r="C16" s="248">
        <v>55066</v>
      </c>
      <c r="D16" s="248">
        <v>54196</v>
      </c>
      <c r="E16" s="248">
        <v>54791</v>
      </c>
      <c r="F16" s="248">
        <v>55756</v>
      </c>
      <c r="G16" s="248">
        <v>56321</v>
      </c>
      <c r="H16" s="248">
        <v>57282</v>
      </c>
      <c r="I16" s="248">
        <v>58102</v>
      </c>
      <c r="J16" s="248">
        <v>58756</v>
      </c>
      <c r="K16" s="248">
        <v>59168</v>
      </c>
      <c r="L16" s="248">
        <v>61384</v>
      </c>
      <c r="M16" s="248">
        <v>61899</v>
      </c>
      <c r="N16" s="248">
        <v>63127</v>
      </c>
      <c r="O16" s="248">
        <v>64207</v>
      </c>
      <c r="P16" s="248">
        <v>63261</v>
      </c>
      <c r="Q16" s="248">
        <v>63675</v>
      </c>
      <c r="R16" s="248">
        <v>63980</v>
      </c>
      <c r="S16" s="248">
        <v>65463</v>
      </c>
      <c r="T16" s="248">
        <v>66086</v>
      </c>
      <c r="U16" s="248">
        <v>66667</v>
      </c>
      <c r="V16" s="248">
        <v>66382</v>
      </c>
      <c r="W16" s="248">
        <v>65974</v>
      </c>
      <c r="X16" s="248">
        <v>66169</v>
      </c>
      <c r="Y16" s="248">
        <v>65745</v>
      </c>
      <c r="Z16" s="248">
        <v>65196</v>
      </c>
      <c r="AA16" s="248">
        <v>63695</v>
      </c>
      <c r="AB16" s="248">
        <v>62719</v>
      </c>
      <c r="AC16" s="248">
        <v>62859</v>
      </c>
      <c r="AD16" s="248">
        <v>63726</v>
      </c>
      <c r="AE16" s="249">
        <v>65807</v>
      </c>
      <c r="AF16" s="250">
        <v>68271</v>
      </c>
    </row>
    <row r="17" spans="1:89" s="121" customFormat="1" ht="5.0999999999999996" customHeight="1">
      <c r="A17" s="118"/>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4"/>
      <c r="AF17" s="205"/>
    </row>
    <row r="18" spans="1:89" s="245" customFormat="1" ht="15" customHeight="1">
      <c r="A18" s="102" t="s">
        <v>38</v>
      </c>
      <c r="B18" s="248">
        <v>31020</v>
      </c>
      <c r="C18" s="248">
        <v>31426</v>
      </c>
      <c r="D18" s="248">
        <v>32051</v>
      </c>
      <c r="E18" s="248">
        <v>32300</v>
      </c>
      <c r="F18" s="248">
        <v>32614</v>
      </c>
      <c r="G18" s="248">
        <v>32802</v>
      </c>
      <c r="H18" s="248">
        <v>32911</v>
      </c>
      <c r="I18" s="248">
        <v>33211</v>
      </c>
      <c r="J18" s="248">
        <v>33606</v>
      </c>
      <c r="K18" s="248">
        <v>33815</v>
      </c>
      <c r="L18" s="248">
        <v>33161</v>
      </c>
      <c r="M18" s="248">
        <v>32859</v>
      </c>
      <c r="N18" s="248">
        <v>32747</v>
      </c>
      <c r="O18" s="248">
        <v>32531</v>
      </c>
      <c r="P18" s="248">
        <v>33317</v>
      </c>
      <c r="Q18" s="248">
        <v>33952</v>
      </c>
      <c r="R18" s="248">
        <v>34099</v>
      </c>
      <c r="S18" s="248">
        <v>34643</v>
      </c>
      <c r="T18" s="248">
        <v>35207</v>
      </c>
      <c r="U18" s="248">
        <v>35307</v>
      </c>
      <c r="V18" s="248">
        <v>35694</v>
      </c>
      <c r="W18" s="248">
        <v>35829</v>
      </c>
      <c r="X18" s="248">
        <v>35609</v>
      </c>
      <c r="Y18" s="248">
        <v>35865</v>
      </c>
      <c r="Z18" s="248">
        <v>35642</v>
      </c>
      <c r="AA18" s="248">
        <v>35757</v>
      </c>
      <c r="AB18" s="248">
        <v>36318</v>
      </c>
      <c r="AC18" s="248">
        <v>37110</v>
      </c>
      <c r="AD18" s="248">
        <v>38344</v>
      </c>
      <c r="AE18" s="249">
        <v>39252</v>
      </c>
      <c r="AF18" s="250">
        <v>40242</v>
      </c>
    </row>
    <row r="19" spans="1:89" ht="5.0999999999999996" customHeight="1">
      <c r="A19" s="102"/>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202"/>
      <c r="AF19" s="203"/>
    </row>
    <row r="20" spans="1:89" s="245" customFormat="1" ht="15" customHeight="1">
      <c r="A20" s="102" t="s">
        <v>372</v>
      </c>
      <c r="B20" s="248">
        <v>12277</v>
      </c>
      <c r="C20" s="248">
        <v>12278</v>
      </c>
      <c r="D20" s="248">
        <v>12707</v>
      </c>
      <c r="E20" s="248">
        <v>12924</v>
      </c>
      <c r="F20" s="248">
        <v>13119</v>
      </c>
      <c r="G20" s="248">
        <v>13818</v>
      </c>
      <c r="H20" s="248">
        <v>14191</v>
      </c>
      <c r="I20" s="248">
        <v>14433</v>
      </c>
      <c r="J20" s="248">
        <v>14793</v>
      </c>
      <c r="K20" s="248">
        <v>13898</v>
      </c>
      <c r="L20" s="248">
        <v>14082</v>
      </c>
      <c r="M20" s="248">
        <v>13740</v>
      </c>
      <c r="N20" s="248">
        <v>12121</v>
      </c>
      <c r="O20" s="248">
        <v>12327</v>
      </c>
      <c r="P20" s="248">
        <v>10123</v>
      </c>
      <c r="Q20" s="248">
        <v>10205</v>
      </c>
      <c r="R20" s="248">
        <v>11451</v>
      </c>
      <c r="S20" s="248">
        <v>11599</v>
      </c>
      <c r="T20" s="248">
        <v>13732</v>
      </c>
      <c r="U20" s="248">
        <v>13988</v>
      </c>
      <c r="V20" s="248">
        <v>14761</v>
      </c>
      <c r="W20" s="248">
        <v>15145</v>
      </c>
      <c r="X20" s="248">
        <v>16279</v>
      </c>
      <c r="Y20" s="248">
        <v>17434</v>
      </c>
      <c r="Z20" s="248">
        <v>17879</v>
      </c>
      <c r="AA20" s="248">
        <v>18207</v>
      </c>
      <c r="AB20" s="248">
        <v>18010</v>
      </c>
      <c r="AC20" s="248">
        <v>18434</v>
      </c>
      <c r="AD20" s="248">
        <v>19220</v>
      </c>
      <c r="AE20" s="249">
        <v>20526</v>
      </c>
      <c r="AF20" s="250">
        <v>21532</v>
      </c>
    </row>
    <row r="21" spans="1:89" ht="5.0999999999999996" customHeight="1">
      <c r="A21" s="102"/>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202"/>
      <c r="AF21" s="203"/>
    </row>
    <row r="22" spans="1:89" s="245" customFormat="1" ht="15" customHeight="1">
      <c r="A22" s="102" t="s">
        <v>373</v>
      </c>
      <c r="B22" s="248">
        <v>192</v>
      </c>
      <c r="C22" s="248">
        <v>161</v>
      </c>
      <c r="D22" s="248">
        <v>147</v>
      </c>
      <c r="E22" s="248">
        <v>146</v>
      </c>
      <c r="F22" s="248">
        <v>195</v>
      </c>
      <c r="G22" s="248">
        <v>216</v>
      </c>
      <c r="H22" s="248">
        <v>249</v>
      </c>
      <c r="I22" s="248">
        <v>283</v>
      </c>
      <c r="J22" s="248">
        <v>297</v>
      </c>
      <c r="K22" s="248">
        <v>311</v>
      </c>
      <c r="L22" s="248">
        <v>205</v>
      </c>
      <c r="M22" s="248">
        <v>161</v>
      </c>
      <c r="N22" s="248">
        <v>115</v>
      </c>
      <c r="O22" s="248">
        <v>83</v>
      </c>
      <c r="P22" s="248">
        <v>143</v>
      </c>
      <c r="Q22" s="248">
        <v>149</v>
      </c>
      <c r="R22" s="248">
        <v>144</v>
      </c>
      <c r="S22" s="248">
        <v>136</v>
      </c>
      <c r="T22" s="248">
        <v>180</v>
      </c>
      <c r="U22" s="248">
        <v>199</v>
      </c>
      <c r="V22" s="248">
        <v>233</v>
      </c>
      <c r="W22" s="248">
        <v>252</v>
      </c>
      <c r="X22" s="248">
        <v>402</v>
      </c>
      <c r="Y22" s="248">
        <v>515</v>
      </c>
      <c r="Z22" s="248">
        <v>573</v>
      </c>
      <c r="AA22" s="248">
        <v>588</v>
      </c>
      <c r="AB22" s="248">
        <v>468</v>
      </c>
      <c r="AC22" s="248">
        <v>410</v>
      </c>
      <c r="AD22" s="248">
        <v>366</v>
      </c>
      <c r="AE22" s="249">
        <v>360</v>
      </c>
      <c r="AF22" s="250">
        <v>383</v>
      </c>
    </row>
    <row r="23" spans="1:89" ht="5.0999999999999996" customHeight="1">
      <c r="A23" s="10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249"/>
      <c r="AF23" s="250"/>
    </row>
    <row r="24" spans="1:89" s="245" customFormat="1" ht="15" customHeight="1">
      <c r="A24" s="102" t="s">
        <v>374</v>
      </c>
      <c r="B24" s="248">
        <v>-6944</v>
      </c>
      <c r="C24" s="248">
        <v>-6993</v>
      </c>
      <c r="D24" s="248">
        <v>-7106</v>
      </c>
      <c r="E24" s="248">
        <v>-7114</v>
      </c>
      <c r="F24" s="248">
        <v>-7200</v>
      </c>
      <c r="G24" s="248">
        <v>-7131</v>
      </c>
      <c r="H24" s="248">
        <v>-7067</v>
      </c>
      <c r="I24" s="248">
        <v>-7198</v>
      </c>
      <c r="J24" s="248">
        <v>-7383</v>
      </c>
      <c r="K24" s="248">
        <v>-7544</v>
      </c>
      <c r="L24" s="248">
        <v>-7787</v>
      </c>
      <c r="M24" s="248">
        <v>-7869</v>
      </c>
      <c r="N24" s="248">
        <v>-7819</v>
      </c>
      <c r="O24" s="248">
        <v>-7839</v>
      </c>
      <c r="P24" s="248">
        <v>-7592</v>
      </c>
      <c r="Q24" s="248">
        <v>-7552</v>
      </c>
      <c r="R24" s="248">
        <v>-7535</v>
      </c>
      <c r="S24" s="248">
        <v>-7702</v>
      </c>
      <c r="T24" s="248">
        <v>-7869</v>
      </c>
      <c r="U24" s="248">
        <v>-7924</v>
      </c>
      <c r="V24" s="248">
        <v>-7993</v>
      </c>
      <c r="W24" s="248">
        <v>-7848</v>
      </c>
      <c r="X24" s="248">
        <v>-7920</v>
      </c>
      <c r="Y24" s="248">
        <v>-7896</v>
      </c>
      <c r="Z24" s="248">
        <v>-7942</v>
      </c>
      <c r="AA24" s="248">
        <v>-7905</v>
      </c>
      <c r="AB24" s="248">
        <v>-7918</v>
      </c>
      <c r="AC24" s="248">
        <v>-8130</v>
      </c>
      <c r="AD24" s="248">
        <v>-8084</v>
      </c>
      <c r="AE24" s="249">
        <v>-8331</v>
      </c>
      <c r="AF24" s="250">
        <v>-8605</v>
      </c>
    </row>
    <row r="25" spans="1:89" s="113" customFormat="1" ht="5.0999999999999996" customHeight="1">
      <c r="A25" s="10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211"/>
      <c r="AF25" s="211"/>
    </row>
    <row r="26" spans="1:89" s="247" customFormat="1" ht="15.75" customHeight="1" thickBot="1">
      <c r="A26" s="251" t="s">
        <v>375</v>
      </c>
      <c r="B26" s="53">
        <v>92124</v>
      </c>
      <c r="C26" s="53">
        <v>91938</v>
      </c>
      <c r="D26" s="53">
        <v>91995</v>
      </c>
      <c r="E26" s="53">
        <v>93047</v>
      </c>
      <c r="F26" s="53">
        <v>94484</v>
      </c>
      <c r="G26" s="53">
        <v>96026</v>
      </c>
      <c r="H26" s="53">
        <v>97566</v>
      </c>
      <c r="I26" s="53">
        <v>98831</v>
      </c>
      <c r="J26" s="53">
        <v>100069</v>
      </c>
      <c r="K26" s="53">
        <v>99648</v>
      </c>
      <c r="L26" s="53">
        <v>101045</v>
      </c>
      <c r="M26" s="53">
        <v>100790</v>
      </c>
      <c r="N26" s="53">
        <v>100291</v>
      </c>
      <c r="O26" s="53">
        <v>101309</v>
      </c>
      <c r="P26" s="53">
        <v>99252</v>
      </c>
      <c r="Q26" s="53">
        <v>100429</v>
      </c>
      <c r="R26" s="53">
        <v>102139</v>
      </c>
      <c r="S26" s="53">
        <v>104139</v>
      </c>
      <c r="T26" s="53">
        <v>107336</v>
      </c>
      <c r="U26" s="53">
        <v>108237</v>
      </c>
      <c r="V26" s="53">
        <v>109077</v>
      </c>
      <c r="W26" s="53">
        <v>109352</v>
      </c>
      <c r="X26" s="53">
        <v>110539</v>
      </c>
      <c r="Y26" s="53">
        <v>111663</v>
      </c>
      <c r="Z26" s="53">
        <f>SUM(Z16:Z24)</f>
        <v>111348</v>
      </c>
      <c r="AA26" s="53">
        <f>SUM(AA16:AA24)</f>
        <v>110342</v>
      </c>
      <c r="AB26" s="53">
        <f>SUM(AB16:AB24)</f>
        <v>109597</v>
      </c>
      <c r="AC26" s="53">
        <f>SUM(AC16:AC24)</f>
        <v>110683</v>
      </c>
      <c r="AD26" s="53">
        <f>SUM(AD16:AD24)</f>
        <v>113572</v>
      </c>
      <c r="AE26" s="115">
        <f t="shared" ref="AE26:AF26" si="1">SUM(AE16:AE24)</f>
        <v>117614</v>
      </c>
      <c r="AF26" s="115">
        <f t="shared" si="1"/>
        <v>121823</v>
      </c>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row>
    <row r="27" spans="1:89" s="256" customFormat="1" ht="5.0999999999999996" customHeight="1" thickTop="1">
      <c r="A27" s="252"/>
      <c r="B27" s="253"/>
      <c r="C27" s="253"/>
      <c r="D27" s="253"/>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4"/>
      <c r="AF27" s="254"/>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row>
    <row r="28" spans="1:89" s="256" customFormat="1" ht="15" customHeight="1" thickBot="1">
      <c r="A28" s="246" t="s">
        <v>376</v>
      </c>
      <c r="B28" s="257">
        <v>48.7712</v>
      </c>
      <c r="C28" s="257">
        <v>49.025399999999998</v>
      </c>
      <c r="D28" s="257">
        <v>49.362499999999997</v>
      </c>
      <c r="E28" s="257">
        <v>49.338500000000003</v>
      </c>
      <c r="F28" s="257">
        <v>49.622199999999999</v>
      </c>
      <c r="G28" s="257">
        <v>49.525128611001186</v>
      </c>
      <c r="H28" s="257">
        <v>49.401430826312442</v>
      </c>
      <c r="I28" s="257">
        <v>49.538100393601198</v>
      </c>
      <c r="J28" s="257">
        <v>48.992195385184225</v>
      </c>
      <c r="K28" s="257">
        <v>49.146997430956965</v>
      </c>
      <c r="L28" s="257">
        <v>47.810381513187195</v>
      </c>
      <c r="M28" s="257">
        <v>47.226907431292787</v>
      </c>
      <c r="N28" s="257">
        <v>46.288301043962072</v>
      </c>
      <c r="O28" s="257">
        <v>45.277319882735</v>
      </c>
      <c r="P28" s="257">
        <v>45.743158828033692</v>
      </c>
      <c r="Q28" s="257">
        <v>45.363391052385268</v>
      </c>
      <c r="R28" s="257">
        <v>45.958938309558548</v>
      </c>
      <c r="S28" s="257">
        <v>45.553539019963701</v>
      </c>
      <c r="T28" s="257">
        <v>44.700752776328542</v>
      </c>
      <c r="U28" s="257">
        <v>44.823858754400064</v>
      </c>
      <c r="V28" s="257">
        <v>45.050743969856157</v>
      </c>
      <c r="W28" s="257">
        <v>45.936059697124882</v>
      </c>
      <c r="X28" s="257">
        <v>46.839576981879702</v>
      </c>
      <c r="Y28" s="257">
        <v>47.272597010648113</v>
      </c>
      <c r="Z28" s="257">
        <f>Z14/Z26*100</f>
        <v>48.7031648525344</v>
      </c>
      <c r="AA28" s="257">
        <f>AA14/AA26*100</f>
        <v>49.661053814503994</v>
      </c>
      <c r="AB28" s="257">
        <f>AB14/AB26*100</f>
        <v>51.268739107822292</v>
      </c>
      <c r="AC28" s="257">
        <f>AC14/AC26*100</f>
        <v>52.231146607880163</v>
      </c>
      <c r="AD28" s="257">
        <f>AD14/AD26*100</f>
        <v>52.20829077589547</v>
      </c>
      <c r="AE28" s="258">
        <f t="shared" ref="AE28:AF28" si="2">AE14/AE26*100</f>
        <v>51.813559610250479</v>
      </c>
      <c r="AF28" s="258">
        <f t="shared" si="2"/>
        <v>51.198870492435745</v>
      </c>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255"/>
      <c r="CE28" s="255"/>
      <c r="CF28" s="255"/>
      <c r="CG28" s="255"/>
      <c r="CH28" s="255"/>
      <c r="CI28" s="255"/>
      <c r="CJ28" s="255"/>
      <c r="CK28" s="255"/>
    </row>
    <row r="29" spans="1:89" s="121" customFormat="1" ht="12.75" customHeight="1" thickTop="1">
      <c r="A29" s="241"/>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row>
    <row r="30" spans="1:89" s="121" customFormat="1" ht="13.2">
      <c r="A30" s="259"/>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row>
    <row r="31" spans="1:89" s="121" customFormat="1" ht="15" customHeight="1">
      <c r="A31" s="118"/>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row>
    <row r="32" spans="1:89"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row>
    <row r="33" spans="1:32"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row>
    <row r="34" spans="1:32"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row>
    <row r="35" spans="1:32"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row>
    <row r="36" spans="1:32"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row>
    <row r="37" spans="1:32"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row>
    <row r="38" spans="1:32"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row>
    <row r="39" spans="1:32"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row>
  </sheetData>
  <hyperlinks>
    <hyperlink ref="AF6" location="Index!A1" display="Index" xr:uid="{A5E580C6-2B8E-4188-9F49-49901BF8201C}"/>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6958-0F30-42FA-AD14-0986E000F30A}">
  <sheetPr>
    <tabColor rgb="FFFF0000"/>
  </sheetPr>
  <dimension ref="A1:EK32"/>
  <sheetViews>
    <sheetView showGridLines="0" zoomScaleNormal="100" zoomScaleSheetLayoutView="100" workbookViewId="0">
      <pane xSplit="1" ySplit="8" topLeftCell="B18" activePane="bottomRight" state="frozen"/>
      <selection activeCell="C6" sqref="C6"/>
      <selection pane="topRight" activeCell="C6" sqref="C6"/>
      <selection pane="bottomLeft" activeCell="C6" sqref="C6"/>
      <selection pane="bottomRight" activeCell="C31" sqref="C31"/>
    </sheetView>
  </sheetViews>
  <sheetFormatPr defaultColWidth="11" defaultRowHeight="11.4"/>
  <cols>
    <col min="1" max="1" width="79.77734375" style="169" bestFit="1" customWidth="1"/>
    <col min="2" max="3" width="12.109375" style="170" bestFit="1" customWidth="1"/>
    <col min="4" max="4" width="59" style="171" bestFit="1" customWidth="1"/>
    <col min="5" max="16384" width="11" style="171"/>
  </cols>
  <sheetData>
    <row r="1" spans="1:141" s="148" customFormat="1" ht="15" customHeight="1">
      <c r="A1" s="143"/>
      <c r="B1" s="144"/>
      <c r="C1" s="144"/>
      <c r="D1" s="145"/>
      <c r="E1" s="146"/>
      <c r="F1" s="146"/>
      <c r="G1" s="146"/>
      <c r="H1" s="146"/>
      <c r="I1" s="146"/>
      <c r="J1" s="145"/>
      <c r="K1" s="146"/>
      <c r="L1" s="145"/>
      <c r="M1" s="146"/>
      <c r="N1" s="146"/>
      <c r="O1" s="146"/>
      <c r="P1" s="143"/>
      <c r="Q1" s="143"/>
      <c r="R1" s="19"/>
      <c r="S1" s="145"/>
      <c r="T1" s="19"/>
      <c r="U1" s="145"/>
      <c r="V1" s="19"/>
      <c r="W1" s="145"/>
      <c r="X1" s="19"/>
      <c r="Y1" s="145"/>
      <c r="Z1" s="19"/>
      <c r="AA1" s="145"/>
      <c r="AB1" s="19"/>
      <c r="AC1" s="145"/>
      <c r="AD1" s="19"/>
      <c r="AE1" s="145"/>
      <c r="AF1" s="19"/>
      <c r="AG1" s="145"/>
      <c r="AH1" s="19"/>
      <c r="AI1" s="145"/>
      <c r="AJ1" s="19"/>
      <c r="AK1" s="145"/>
      <c r="AL1" s="19"/>
      <c r="AM1" s="145"/>
      <c r="AN1" s="19"/>
      <c r="AO1" s="145"/>
      <c r="AP1" s="19"/>
      <c r="AQ1" s="145"/>
      <c r="AR1" s="19"/>
      <c r="AS1" s="145"/>
      <c r="AT1" s="19"/>
      <c r="AU1" s="145"/>
      <c r="AV1" s="19"/>
      <c r="AW1" s="145"/>
      <c r="AX1" s="19"/>
      <c r="AY1" s="145"/>
      <c r="AZ1" s="19"/>
      <c r="BA1" s="145"/>
      <c r="BB1" s="19"/>
      <c r="BC1" s="145"/>
      <c r="BD1" s="19"/>
      <c r="BE1" s="145"/>
      <c r="BF1" s="147"/>
      <c r="BG1" s="147"/>
      <c r="BH1" s="19"/>
      <c r="BI1" s="145"/>
      <c r="BJ1" s="146"/>
      <c r="BK1" s="146"/>
      <c r="BL1" s="146"/>
      <c r="BM1" s="146"/>
      <c r="BN1" s="146"/>
      <c r="BO1" s="145"/>
      <c r="BP1" s="146"/>
      <c r="BQ1" s="145"/>
      <c r="BR1" s="146"/>
      <c r="BS1" s="146"/>
      <c r="BT1" s="146"/>
      <c r="BU1" s="143"/>
      <c r="BV1" s="143"/>
      <c r="BW1" s="19"/>
      <c r="BX1" s="145"/>
      <c r="BY1" s="19"/>
      <c r="BZ1" s="145"/>
      <c r="CA1" s="19"/>
      <c r="CB1" s="145"/>
      <c r="CC1" s="19"/>
      <c r="CD1" s="145"/>
      <c r="CE1" s="19"/>
      <c r="CF1" s="145"/>
      <c r="CG1" s="19"/>
      <c r="CH1" s="145"/>
      <c r="CI1" s="19"/>
      <c r="CJ1" s="145"/>
      <c r="CK1" s="19"/>
      <c r="CL1" s="145"/>
      <c r="CM1" s="19"/>
      <c r="CN1" s="145"/>
      <c r="CO1" s="19"/>
      <c r="CP1" s="145"/>
      <c r="CQ1" s="19"/>
      <c r="CR1" s="145"/>
      <c r="CS1" s="19"/>
      <c r="CT1" s="145"/>
      <c r="CU1" s="19"/>
      <c r="CV1" s="145"/>
      <c r="CW1" s="19"/>
      <c r="CX1" s="145"/>
      <c r="CY1" s="19"/>
      <c r="CZ1" s="145"/>
      <c r="DA1" s="19"/>
      <c r="DB1" s="145"/>
      <c r="DC1" s="19"/>
      <c r="DD1" s="145"/>
      <c r="DE1" s="19"/>
      <c r="DF1" s="145"/>
      <c r="DG1" s="19"/>
      <c r="DH1" s="145"/>
      <c r="DI1" s="19"/>
      <c r="DJ1" s="145"/>
      <c r="DK1" s="147"/>
      <c r="DL1" s="147"/>
      <c r="DM1" s="19"/>
      <c r="DN1" s="145"/>
      <c r="DO1" s="146"/>
      <c r="DP1" s="146"/>
      <c r="DQ1" s="146"/>
      <c r="DR1" s="146"/>
      <c r="DS1" s="146"/>
      <c r="DT1" s="145"/>
      <c r="DU1" s="146"/>
      <c r="DV1" s="145"/>
      <c r="DW1" s="146"/>
      <c r="DX1" s="146"/>
      <c r="DY1" s="146"/>
      <c r="DZ1" s="143"/>
      <c r="EA1" s="143"/>
      <c r="EB1" s="19"/>
      <c r="EC1" s="145"/>
      <c r="ED1" s="19"/>
      <c r="EE1" s="145"/>
      <c r="EF1" s="19"/>
      <c r="EG1" s="145"/>
      <c r="EH1" s="19"/>
      <c r="EI1" s="145"/>
      <c r="EJ1" s="19"/>
      <c r="EK1" s="145"/>
    </row>
    <row r="2" spans="1:141" s="148" customFormat="1" ht="15" customHeight="1">
      <c r="A2" s="18"/>
      <c r="B2" s="144"/>
      <c r="C2" s="144"/>
      <c r="D2" s="145"/>
      <c r="E2" s="146"/>
      <c r="F2" s="146"/>
      <c r="G2" s="146"/>
      <c r="H2" s="146"/>
      <c r="I2" s="146"/>
      <c r="J2" s="145"/>
      <c r="K2" s="146"/>
      <c r="L2" s="145"/>
      <c r="M2" s="146"/>
      <c r="N2" s="146"/>
      <c r="O2" s="146"/>
      <c r="P2" s="143"/>
      <c r="Q2" s="143"/>
      <c r="R2" s="19"/>
      <c r="S2" s="145"/>
      <c r="T2" s="19"/>
      <c r="U2" s="145"/>
      <c r="V2" s="19"/>
      <c r="W2" s="145"/>
      <c r="X2" s="19"/>
      <c r="Y2" s="145"/>
      <c r="Z2" s="19"/>
      <c r="AA2" s="145"/>
      <c r="AB2" s="19"/>
      <c r="AC2" s="145"/>
      <c r="AD2" s="19"/>
      <c r="AE2" s="145"/>
      <c r="AF2" s="19"/>
      <c r="AG2" s="145"/>
      <c r="AH2" s="19"/>
      <c r="AI2" s="145"/>
      <c r="AJ2" s="19"/>
      <c r="AK2" s="145"/>
      <c r="AL2" s="19"/>
      <c r="AM2" s="145"/>
      <c r="AN2" s="19"/>
      <c r="AO2" s="145"/>
      <c r="AP2" s="19"/>
      <c r="AQ2" s="145"/>
      <c r="AR2" s="19"/>
      <c r="AS2" s="145"/>
      <c r="AT2" s="19"/>
      <c r="AU2" s="145"/>
      <c r="AV2" s="19"/>
      <c r="AW2" s="145"/>
      <c r="AX2" s="19"/>
      <c r="AY2" s="145"/>
      <c r="AZ2" s="19"/>
      <c r="BA2" s="145"/>
      <c r="BB2" s="19"/>
      <c r="BC2" s="145"/>
      <c r="BD2" s="19"/>
      <c r="BE2" s="145"/>
      <c r="BF2" s="147"/>
      <c r="BG2" s="147"/>
      <c r="BH2" s="19"/>
      <c r="BI2" s="145"/>
      <c r="BJ2" s="146"/>
      <c r="BK2" s="146"/>
      <c r="BL2" s="146"/>
      <c r="BM2" s="146"/>
      <c r="BN2" s="146"/>
      <c r="BO2" s="145"/>
      <c r="BP2" s="146"/>
      <c r="BQ2" s="145"/>
      <c r="BR2" s="146"/>
      <c r="BS2" s="146"/>
      <c r="BT2" s="146"/>
      <c r="BU2" s="143"/>
      <c r="BV2" s="143"/>
      <c r="BW2" s="19"/>
      <c r="BX2" s="145"/>
      <c r="BY2" s="19"/>
      <c r="BZ2" s="145"/>
      <c r="CA2" s="19"/>
      <c r="CB2" s="145"/>
      <c r="CC2" s="19"/>
      <c r="CD2" s="145"/>
      <c r="CE2" s="19"/>
      <c r="CF2" s="145"/>
      <c r="CG2" s="19"/>
      <c r="CH2" s="145"/>
      <c r="CI2" s="19"/>
      <c r="CJ2" s="145"/>
      <c r="CK2" s="19"/>
      <c r="CL2" s="145"/>
      <c r="CM2" s="19"/>
      <c r="CN2" s="145"/>
      <c r="CO2" s="19"/>
      <c r="CP2" s="145"/>
      <c r="CQ2" s="19"/>
      <c r="CR2" s="145"/>
      <c r="CS2" s="19"/>
      <c r="CT2" s="145"/>
      <c r="CU2" s="19"/>
      <c r="CV2" s="145"/>
      <c r="CW2" s="19"/>
      <c r="CX2" s="145"/>
      <c r="CY2" s="19"/>
      <c r="CZ2" s="145"/>
      <c r="DA2" s="19"/>
      <c r="DB2" s="145"/>
      <c r="DC2" s="19"/>
      <c r="DD2" s="145"/>
      <c r="DE2" s="19"/>
      <c r="DF2" s="145"/>
      <c r="DG2" s="19"/>
      <c r="DH2" s="145"/>
      <c r="DI2" s="19"/>
      <c r="DJ2" s="145"/>
      <c r="DK2" s="147"/>
      <c r="DL2" s="147"/>
      <c r="DM2" s="19"/>
      <c r="DN2" s="145"/>
      <c r="DO2" s="146"/>
      <c r="DP2" s="146"/>
      <c r="DQ2" s="146"/>
      <c r="DR2" s="146"/>
      <c r="DS2" s="146"/>
      <c r="DT2" s="145"/>
      <c r="DU2" s="146"/>
      <c r="DV2" s="145"/>
      <c r="DW2" s="146"/>
      <c r="DX2" s="146"/>
      <c r="DY2" s="146"/>
      <c r="DZ2" s="143"/>
      <c r="EA2" s="143"/>
      <c r="EB2" s="19"/>
      <c r="EC2" s="145"/>
      <c r="ED2" s="19"/>
      <c r="EE2" s="145"/>
      <c r="EF2" s="19"/>
      <c r="EG2" s="145"/>
      <c r="EH2" s="19"/>
      <c r="EI2" s="145"/>
      <c r="EJ2" s="19"/>
      <c r="EK2" s="145"/>
    </row>
    <row r="3" spans="1:141" s="148" customFormat="1" ht="15" customHeight="1">
      <c r="A3" s="18"/>
      <c r="B3" s="144"/>
      <c r="C3" s="144"/>
      <c r="D3" s="145"/>
      <c r="E3" s="146"/>
      <c r="F3" s="146"/>
      <c r="G3" s="146"/>
      <c r="H3" s="146"/>
      <c r="I3" s="146"/>
      <c r="J3" s="145"/>
      <c r="K3" s="146"/>
      <c r="L3" s="145"/>
      <c r="M3" s="146"/>
      <c r="N3" s="146"/>
      <c r="O3" s="146"/>
      <c r="P3" s="143"/>
      <c r="Q3" s="143"/>
      <c r="R3" s="19"/>
      <c r="S3" s="145"/>
      <c r="T3" s="19"/>
      <c r="U3" s="145"/>
      <c r="V3" s="19"/>
      <c r="W3" s="145"/>
      <c r="X3" s="19"/>
      <c r="Y3" s="145"/>
      <c r="Z3" s="19"/>
      <c r="AA3" s="145"/>
      <c r="AB3" s="19"/>
      <c r="AC3" s="145"/>
      <c r="AD3" s="19"/>
      <c r="AE3" s="145"/>
      <c r="AF3" s="19"/>
      <c r="AG3" s="145"/>
      <c r="AH3" s="19"/>
      <c r="AI3" s="145"/>
      <c r="AJ3" s="19"/>
      <c r="AK3" s="145"/>
      <c r="AL3" s="19"/>
      <c r="AM3" s="145"/>
      <c r="AN3" s="19"/>
      <c r="AO3" s="145"/>
      <c r="AP3" s="19"/>
      <c r="AQ3" s="145"/>
      <c r="AR3" s="19"/>
      <c r="AS3" s="145"/>
      <c r="AT3" s="19"/>
      <c r="AU3" s="145"/>
      <c r="AV3" s="19"/>
      <c r="AW3" s="145"/>
      <c r="AX3" s="19"/>
      <c r="AY3" s="145"/>
      <c r="AZ3" s="19"/>
      <c r="BA3" s="145"/>
      <c r="BB3" s="19"/>
      <c r="BC3" s="145"/>
      <c r="BD3" s="19"/>
      <c r="BE3" s="145"/>
      <c r="BF3" s="147"/>
      <c r="BG3" s="147"/>
      <c r="BH3" s="19"/>
      <c r="BI3" s="145"/>
      <c r="BJ3" s="146"/>
      <c r="BK3" s="146"/>
      <c r="BL3" s="146"/>
      <c r="BM3" s="146"/>
      <c r="BN3" s="146"/>
      <c r="BO3" s="145"/>
      <c r="BP3" s="146"/>
      <c r="BQ3" s="145"/>
      <c r="BR3" s="146"/>
      <c r="BS3" s="146"/>
      <c r="BT3" s="146"/>
      <c r="BU3" s="143"/>
      <c r="BV3" s="143"/>
      <c r="BW3" s="19"/>
      <c r="BX3" s="145"/>
      <c r="BY3" s="19"/>
      <c r="BZ3" s="145"/>
      <c r="CA3" s="19"/>
      <c r="CB3" s="145"/>
      <c r="CC3" s="19"/>
      <c r="CD3" s="145"/>
      <c r="CE3" s="19"/>
      <c r="CF3" s="145"/>
      <c r="CG3" s="19"/>
      <c r="CH3" s="145"/>
      <c r="CI3" s="19"/>
      <c r="CJ3" s="145"/>
      <c r="CK3" s="19"/>
      <c r="CL3" s="145"/>
      <c r="CM3" s="19"/>
      <c r="CN3" s="145"/>
      <c r="CO3" s="19"/>
      <c r="CP3" s="145"/>
      <c r="CQ3" s="19"/>
      <c r="CR3" s="145"/>
      <c r="CS3" s="19"/>
      <c r="CT3" s="145"/>
      <c r="CU3" s="19"/>
      <c r="CV3" s="145"/>
      <c r="CW3" s="19"/>
      <c r="CX3" s="145"/>
      <c r="CY3" s="19"/>
      <c r="CZ3" s="145"/>
      <c r="DA3" s="19"/>
      <c r="DB3" s="145"/>
      <c r="DC3" s="19"/>
      <c r="DD3" s="145"/>
      <c r="DE3" s="19"/>
      <c r="DF3" s="145"/>
      <c r="DG3" s="19"/>
      <c r="DH3" s="145"/>
      <c r="DI3" s="19"/>
      <c r="DJ3" s="145"/>
      <c r="DK3" s="147"/>
      <c r="DL3" s="147"/>
      <c r="DM3" s="19"/>
      <c r="DN3" s="145"/>
      <c r="DO3" s="146"/>
      <c r="DP3" s="146"/>
      <c r="DQ3" s="146"/>
      <c r="DR3" s="146"/>
      <c r="DS3" s="146"/>
      <c r="DT3" s="145"/>
      <c r="DU3" s="146"/>
      <c r="DV3" s="145"/>
      <c r="DW3" s="146"/>
      <c r="DX3" s="146"/>
      <c r="DY3" s="146"/>
      <c r="DZ3" s="143"/>
      <c r="EA3" s="143"/>
      <c r="EB3" s="19"/>
      <c r="EC3" s="145"/>
      <c r="ED3" s="19"/>
      <c r="EE3" s="145"/>
      <c r="EF3" s="19"/>
      <c r="EG3" s="145"/>
      <c r="EH3" s="19"/>
      <c r="EI3" s="145"/>
      <c r="EJ3" s="19"/>
      <c r="EK3" s="145"/>
    </row>
    <row r="4" spans="1:141" s="148" customFormat="1" ht="15" customHeight="1">
      <c r="A4" s="149"/>
      <c r="B4" s="150"/>
      <c r="C4" s="150"/>
    </row>
    <row r="5" spans="1:141" s="148" customFormat="1" ht="15" customHeight="1" thickBot="1">
      <c r="A5" s="151" t="s">
        <v>209</v>
      </c>
      <c r="B5" s="152"/>
      <c r="C5" s="152"/>
    </row>
    <row r="6" spans="1:141" s="153" customFormat="1" ht="15" customHeight="1" thickTop="1">
      <c r="B6" s="31"/>
      <c r="C6" s="31" t="s">
        <v>59</v>
      </c>
    </row>
    <row r="7" spans="1:141" s="155" customFormat="1" ht="15" customHeight="1">
      <c r="A7" s="154"/>
      <c r="B7" s="35" t="s">
        <v>60</v>
      </c>
      <c r="C7" s="35" t="s">
        <v>61</v>
      </c>
    </row>
    <row r="8" spans="1:141" s="55" customFormat="1" ht="15" customHeight="1" thickBot="1">
      <c r="A8" s="156" t="s">
        <v>210</v>
      </c>
      <c r="B8" s="157"/>
      <c r="C8" s="157"/>
    </row>
    <row r="9" spans="1:141" s="41" customFormat="1" ht="5.0999999999999996" customHeight="1" thickTop="1">
      <c r="A9" s="39"/>
      <c r="B9" s="40"/>
      <c r="C9" s="40"/>
    </row>
    <row r="10" spans="1:141" s="160" customFormat="1" ht="15" customHeight="1">
      <c r="A10" s="149" t="s">
        <v>211</v>
      </c>
      <c r="B10" s="158">
        <v>16926</v>
      </c>
      <c r="C10" s="159">
        <v>16386</v>
      </c>
    </row>
    <row r="11" spans="1:141" s="160" customFormat="1" ht="15" customHeight="1">
      <c r="A11" s="149" t="s">
        <v>212</v>
      </c>
      <c r="B11" s="161">
        <v>497566</v>
      </c>
      <c r="C11" s="162">
        <v>501201</v>
      </c>
    </row>
    <row r="12" spans="1:141" s="166" customFormat="1" ht="15" customHeight="1">
      <c r="A12" s="163" t="s">
        <v>25</v>
      </c>
      <c r="B12" s="164">
        <v>477319</v>
      </c>
      <c r="C12" s="165">
        <v>479346</v>
      </c>
    </row>
    <row r="13" spans="1:141" s="166" customFormat="1" ht="15" customHeight="1">
      <c r="A13" s="163" t="s">
        <v>173</v>
      </c>
      <c r="B13" s="164">
        <v>20247</v>
      </c>
      <c r="C13" s="165">
        <v>21855</v>
      </c>
    </row>
    <row r="14" spans="1:141" s="160" customFormat="1" ht="15" customHeight="1">
      <c r="A14" s="149" t="s">
        <v>213</v>
      </c>
      <c r="B14" s="161">
        <v>104119</v>
      </c>
      <c r="C14" s="162">
        <v>100294</v>
      </c>
    </row>
    <row r="15" spans="1:141" s="166" customFormat="1" ht="15" customHeight="1">
      <c r="A15" s="163" t="s">
        <v>214</v>
      </c>
      <c r="B15" s="164">
        <v>104119</v>
      </c>
      <c r="C15" s="165">
        <v>100294</v>
      </c>
    </row>
    <row r="16" spans="1:141" s="160" customFormat="1" ht="15" customHeight="1">
      <c r="A16" s="149" t="s">
        <v>215</v>
      </c>
      <c r="B16" s="161">
        <v>1302759</v>
      </c>
      <c r="C16" s="162">
        <v>1381087</v>
      </c>
    </row>
    <row r="17" spans="1:3" s="166" customFormat="1" ht="15" customHeight="1">
      <c r="A17" s="163" t="s">
        <v>216</v>
      </c>
      <c r="B17" s="164">
        <v>171308</v>
      </c>
      <c r="C17" s="165">
        <v>225615</v>
      </c>
    </row>
    <row r="18" spans="1:3" s="166" customFormat="1" ht="15" customHeight="1">
      <c r="A18" s="163" t="s">
        <v>217</v>
      </c>
      <c r="B18" s="164">
        <v>117031</v>
      </c>
      <c r="C18" s="165">
        <v>121476</v>
      </c>
    </row>
    <row r="19" spans="1:3" s="166" customFormat="1" ht="15" customHeight="1">
      <c r="A19" s="163" t="s">
        <v>214</v>
      </c>
      <c r="B19" s="164">
        <v>276259</v>
      </c>
      <c r="C19" s="165">
        <v>285565</v>
      </c>
    </row>
    <row r="20" spans="1:3" s="166" customFormat="1" ht="15" customHeight="1">
      <c r="A20" s="163" t="s">
        <v>218</v>
      </c>
      <c r="B20" s="164">
        <v>581086</v>
      </c>
      <c r="C20" s="165">
        <v>595415</v>
      </c>
    </row>
    <row r="21" spans="1:3" s="166" customFormat="1" ht="15" customHeight="1">
      <c r="A21" s="163" t="s">
        <v>219</v>
      </c>
      <c r="B21" s="164">
        <v>6381</v>
      </c>
      <c r="C21" s="165">
        <v>6799</v>
      </c>
    </row>
    <row r="22" spans="1:3" s="166" customFormat="1" ht="15" customHeight="1">
      <c r="A22" s="163" t="s">
        <v>220</v>
      </c>
      <c r="B22" s="164">
        <v>150694</v>
      </c>
      <c r="C22" s="165">
        <v>146217</v>
      </c>
    </row>
    <row r="23" spans="1:3" s="149" customFormat="1" ht="15" customHeight="1">
      <c r="A23" s="149" t="s">
        <v>221</v>
      </c>
      <c r="B23" s="161">
        <v>1362</v>
      </c>
      <c r="C23" s="162">
        <v>1443</v>
      </c>
    </row>
    <row r="24" spans="1:3" s="149" customFormat="1" ht="15" customHeight="1">
      <c r="A24" s="149" t="s">
        <v>222</v>
      </c>
      <c r="B24" s="161">
        <v>5986</v>
      </c>
      <c r="C24" s="162">
        <v>5950</v>
      </c>
    </row>
    <row r="25" spans="1:3" s="149" customFormat="1" ht="15" customHeight="1">
      <c r="A25" s="149" t="s">
        <v>223</v>
      </c>
      <c r="B25" s="161">
        <v>8844</v>
      </c>
      <c r="C25" s="162">
        <v>8830</v>
      </c>
    </row>
    <row r="26" spans="1:3" s="149" customFormat="1" ht="15" customHeight="1">
      <c r="A26" s="149" t="s">
        <v>224</v>
      </c>
      <c r="B26" s="161">
        <v>24376</v>
      </c>
      <c r="C26" s="162">
        <v>24938</v>
      </c>
    </row>
    <row r="27" spans="1:3" s="149" customFormat="1" ht="15" customHeight="1">
      <c r="A27" s="149" t="s">
        <v>225</v>
      </c>
      <c r="B27" s="161">
        <v>12834</v>
      </c>
      <c r="C27" s="162">
        <v>13471</v>
      </c>
    </row>
    <row r="28" spans="1:3" s="149" customFormat="1" ht="15" customHeight="1">
      <c r="A28" s="149" t="s">
        <v>226</v>
      </c>
      <c r="B28" s="161">
        <v>111937</v>
      </c>
      <c r="C28" s="162">
        <v>116020</v>
      </c>
    </row>
    <row r="29" spans="1:3" s="149" customFormat="1" ht="15" customHeight="1">
      <c r="A29" s="149" t="s">
        <v>227</v>
      </c>
      <c r="B29" s="161">
        <v>27956</v>
      </c>
      <c r="C29" s="162">
        <v>27337</v>
      </c>
    </row>
    <row r="30" spans="1:3" s="55" customFormat="1" ht="5.0999999999999996" customHeight="1">
      <c r="A30" s="18"/>
      <c r="B30" s="167"/>
      <c r="C30" s="168"/>
    </row>
    <row r="31" spans="1:3" s="55" customFormat="1" ht="15" customHeight="1" thickBot="1">
      <c r="A31" s="87" t="s">
        <v>62</v>
      </c>
      <c r="B31" s="157">
        <v>2114665</v>
      </c>
      <c r="C31" s="157">
        <v>2196957</v>
      </c>
    </row>
    <row r="32" spans="1:3" ht="12" thickTop="1"/>
  </sheetData>
  <sheetProtection selectLockedCells="1"/>
  <hyperlinks>
    <hyperlink ref="C6" location="Index!A1" display="Index" xr:uid="{BA5548EE-C653-427F-A3B4-B6021299FDA9}"/>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63F2-98D3-415C-AD65-A725BCA48A7B}">
  <sheetPr>
    <tabColor rgb="FFFF0000"/>
  </sheetPr>
  <dimension ref="A1:GF82"/>
  <sheetViews>
    <sheetView showGridLines="0" zoomScaleNormal="100" workbookViewId="0">
      <pane xSplit="1" ySplit="8" topLeftCell="AD9" activePane="bottomRight" state="frozen"/>
      <selection activeCell="C6" sqref="C6"/>
      <selection pane="topRight" activeCell="C6" sqref="C6"/>
      <selection pane="bottomLeft" activeCell="C6" sqref="C6"/>
      <selection pane="bottomRight" activeCell="C6" sqref="C6"/>
    </sheetView>
  </sheetViews>
  <sheetFormatPr defaultColWidth="9" defaultRowHeight="15" customHeight="1"/>
  <cols>
    <col min="1" max="1" width="71.21875" style="113" bestFit="1" customWidth="1"/>
    <col min="2" max="32" width="9.33203125" style="113" customWidth="1"/>
    <col min="33" max="16384" width="9" style="105"/>
  </cols>
  <sheetData>
    <row r="1" spans="1:188"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21"/>
      <c r="AH1" s="20"/>
      <c r="AI1" s="21"/>
      <c r="AJ1" s="20"/>
      <c r="AK1" s="21"/>
      <c r="AL1" s="20"/>
      <c r="AM1" s="21"/>
      <c r="AN1" s="20"/>
      <c r="AO1" s="21"/>
      <c r="AP1" s="20"/>
      <c r="AQ1" s="21"/>
      <c r="AR1" s="20"/>
      <c r="AS1" s="21"/>
      <c r="AT1" s="20"/>
      <c r="AU1" s="21"/>
      <c r="AV1" s="22"/>
      <c r="AW1" s="22"/>
      <c r="AX1" s="20"/>
      <c r="AY1" s="21"/>
      <c r="AZ1" s="23"/>
      <c r="BA1" s="23"/>
      <c r="BB1" s="23"/>
      <c r="BC1" s="23"/>
      <c r="BD1" s="23"/>
      <c r="BE1" s="21"/>
      <c r="BF1" s="23"/>
      <c r="BG1" s="21"/>
      <c r="BH1" s="23"/>
      <c r="BI1" s="23"/>
      <c r="BJ1" s="23"/>
      <c r="BK1" s="24"/>
      <c r="BL1" s="24"/>
      <c r="BM1" s="20"/>
      <c r="BN1" s="21"/>
      <c r="BO1" s="20"/>
      <c r="BP1" s="21"/>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2"/>
      <c r="DB1" s="22"/>
      <c r="DC1" s="20"/>
      <c r="DD1" s="21"/>
      <c r="DE1" s="23"/>
      <c r="DF1" s="23"/>
      <c r="DG1" s="23"/>
      <c r="DH1" s="23"/>
      <c r="DI1" s="23"/>
      <c r="DJ1" s="21"/>
      <c r="DK1" s="23"/>
      <c r="DL1" s="21"/>
      <c r="DM1" s="23"/>
      <c r="DN1" s="23"/>
      <c r="DO1" s="23"/>
      <c r="DP1" s="24"/>
      <c r="DQ1" s="24"/>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2"/>
      <c r="FG1" s="22"/>
      <c r="FH1" s="20"/>
      <c r="FI1" s="21"/>
      <c r="FJ1" s="23"/>
      <c r="FK1" s="23"/>
      <c r="FL1" s="23"/>
      <c r="FM1" s="23"/>
      <c r="FN1" s="23"/>
      <c r="FO1" s="21"/>
      <c r="FP1" s="23"/>
      <c r="FQ1" s="21"/>
      <c r="FR1" s="23"/>
      <c r="FS1" s="23"/>
      <c r="FT1" s="23"/>
      <c r="FU1" s="24"/>
      <c r="FV1" s="24"/>
      <c r="FW1" s="20"/>
      <c r="FX1" s="21"/>
      <c r="FY1" s="20"/>
      <c r="FZ1" s="21"/>
      <c r="GA1" s="20"/>
      <c r="GB1" s="21"/>
      <c r="GC1" s="20"/>
      <c r="GD1" s="21"/>
      <c r="GE1" s="20"/>
      <c r="GF1" s="21"/>
    </row>
    <row r="2" spans="1:188"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21"/>
      <c r="AH2" s="20"/>
      <c r="AI2" s="21"/>
      <c r="AJ2" s="20"/>
      <c r="AK2" s="21"/>
      <c r="AL2" s="20"/>
      <c r="AM2" s="21"/>
      <c r="AN2" s="20"/>
      <c r="AO2" s="21"/>
      <c r="AP2" s="20"/>
      <c r="AQ2" s="21"/>
      <c r="AR2" s="20"/>
      <c r="AS2" s="21"/>
      <c r="AT2" s="20"/>
      <c r="AU2" s="21"/>
      <c r="AV2" s="22"/>
      <c r="AW2" s="22"/>
      <c r="AX2" s="20"/>
      <c r="AY2" s="21"/>
      <c r="AZ2" s="23"/>
      <c r="BA2" s="23"/>
      <c r="BB2" s="23"/>
      <c r="BC2" s="23"/>
      <c r="BD2" s="23"/>
      <c r="BE2" s="21"/>
      <c r="BF2" s="23"/>
      <c r="BG2" s="21"/>
      <c r="BH2" s="23"/>
      <c r="BI2" s="23"/>
      <c r="BJ2" s="23"/>
      <c r="BK2" s="24"/>
      <c r="BL2" s="24"/>
      <c r="BM2" s="20"/>
      <c r="BN2" s="21"/>
      <c r="BO2" s="20"/>
      <c r="BP2" s="21"/>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2"/>
      <c r="DB2" s="22"/>
      <c r="DC2" s="20"/>
      <c r="DD2" s="21"/>
      <c r="DE2" s="23"/>
      <c r="DF2" s="23"/>
      <c r="DG2" s="23"/>
      <c r="DH2" s="23"/>
      <c r="DI2" s="23"/>
      <c r="DJ2" s="21"/>
      <c r="DK2" s="23"/>
      <c r="DL2" s="21"/>
      <c r="DM2" s="23"/>
      <c r="DN2" s="23"/>
      <c r="DO2" s="23"/>
      <c r="DP2" s="24"/>
      <c r="DQ2" s="24"/>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2"/>
      <c r="FG2" s="22"/>
      <c r="FH2" s="20"/>
      <c r="FI2" s="21"/>
      <c r="FJ2" s="23"/>
      <c r="FK2" s="23"/>
      <c r="FL2" s="23"/>
      <c r="FM2" s="23"/>
      <c r="FN2" s="23"/>
      <c r="FO2" s="21"/>
      <c r="FP2" s="23"/>
      <c r="FQ2" s="21"/>
      <c r="FR2" s="23"/>
      <c r="FS2" s="23"/>
      <c r="FT2" s="23"/>
      <c r="FU2" s="24"/>
      <c r="FV2" s="24"/>
      <c r="FW2" s="20"/>
      <c r="FX2" s="21"/>
      <c r="FY2" s="20"/>
      <c r="FZ2" s="21"/>
      <c r="GA2" s="20"/>
      <c r="GB2" s="21"/>
      <c r="GC2" s="20"/>
      <c r="GD2" s="21"/>
      <c r="GE2" s="20"/>
      <c r="GF2" s="21"/>
    </row>
    <row r="3" spans="1:188"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21"/>
      <c r="AH3" s="20"/>
      <c r="AI3" s="21"/>
      <c r="AJ3" s="20"/>
      <c r="AK3" s="21"/>
      <c r="AL3" s="20"/>
      <c r="AM3" s="21"/>
      <c r="AN3" s="20"/>
      <c r="AO3" s="21"/>
      <c r="AP3" s="20"/>
      <c r="AQ3" s="21"/>
      <c r="AR3" s="20"/>
      <c r="AS3" s="21"/>
      <c r="AT3" s="20"/>
      <c r="AU3" s="21"/>
      <c r="AV3" s="22"/>
      <c r="AW3" s="22"/>
      <c r="AX3" s="20"/>
      <c r="AY3" s="21"/>
      <c r="AZ3" s="23"/>
      <c r="BA3" s="23"/>
      <c r="BB3" s="23"/>
      <c r="BC3" s="23"/>
      <c r="BD3" s="23"/>
      <c r="BE3" s="21"/>
      <c r="BF3" s="23"/>
      <c r="BG3" s="21"/>
      <c r="BH3" s="23"/>
      <c r="BI3" s="23"/>
      <c r="BJ3" s="23"/>
      <c r="BK3" s="24"/>
      <c r="BL3" s="24"/>
      <c r="BM3" s="20"/>
      <c r="BN3" s="21"/>
      <c r="BO3" s="20"/>
      <c r="BP3" s="21"/>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2"/>
      <c r="DB3" s="22"/>
      <c r="DC3" s="20"/>
      <c r="DD3" s="21"/>
      <c r="DE3" s="23"/>
      <c r="DF3" s="23"/>
      <c r="DG3" s="23"/>
      <c r="DH3" s="23"/>
      <c r="DI3" s="23"/>
      <c r="DJ3" s="21"/>
      <c r="DK3" s="23"/>
      <c r="DL3" s="21"/>
      <c r="DM3" s="23"/>
      <c r="DN3" s="23"/>
      <c r="DO3" s="23"/>
      <c r="DP3" s="24"/>
      <c r="DQ3" s="24"/>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2"/>
      <c r="FG3" s="22"/>
      <c r="FH3" s="20"/>
      <c r="FI3" s="21"/>
      <c r="FJ3" s="23"/>
      <c r="FK3" s="23"/>
      <c r="FL3" s="23"/>
      <c r="FM3" s="23"/>
      <c r="FN3" s="23"/>
      <c r="FO3" s="21"/>
      <c r="FP3" s="23"/>
      <c r="FQ3" s="21"/>
      <c r="FR3" s="23"/>
      <c r="FS3" s="23"/>
      <c r="FT3" s="23"/>
      <c r="FU3" s="24"/>
      <c r="FV3" s="24"/>
      <c r="FW3" s="20"/>
      <c r="FX3" s="21"/>
      <c r="FY3" s="20"/>
      <c r="FZ3" s="21"/>
      <c r="GA3" s="20"/>
      <c r="GB3" s="21"/>
      <c r="GC3" s="20"/>
      <c r="GD3" s="21"/>
      <c r="GE3" s="20"/>
      <c r="GF3" s="21"/>
    </row>
    <row r="4" spans="1:188" s="25" customFormat="1" ht="15" customHeight="1">
      <c r="A4" s="26"/>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188" s="79" customFormat="1" ht="15" customHeight="1" thickBot="1">
      <c r="A5" s="28" t="s">
        <v>377</v>
      </c>
      <c r="B5" s="244"/>
      <c r="C5" s="244"/>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2"/>
      <c r="AH5" s="92"/>
      <c r="AI5" s="92"/>
      <c r="AJ5" s="92"/>
      <c r="AK5" s="92"/>
      <c r="AL5" s="92"/>
      <c r="AM5" s="93"/>
      <c r="AN5" s="93"/>
      <c r="AO5" s="93"/>
      <c r="AP5" s="93"/>
      <c r="AQ5" s="93"/>
      <c r="AS5" s="94"/>
      <c r="AW5" s="94"/>
      <c r="AY5" s="95"/>
      <c r="BB5" s="96"/>
      <c r="BC5" s="92"/>
      <c r="BD5" s="92"/>
      <c r="BE5" s="92"/>
      <c r="BF5" s="97"/>
      <c r="BG5" s="92"/>
      <c r="BH5" s="92"/>
      <c r="BI5" s="92"/>
      <c r="BJ5" s="92"/>
    </row>
    <row r="6" spans="1:188" s="125" customFormat="1" ht="15" customHeight="1" thickTop="1">
      <c r="A6" s="124"/>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t="s">
        <v>59</v>
      </c>
    </row>
    <row r="7" spans="1:188" s="36" customFormat="1" ht="15" customHeight="1">
      <c r="A7" s="34"/>
      <c r="B7" s="35" t="s">
        <v>272</v>
      </c>
      <c r="C7" s="35" t="s">
        <v>273</v>
      </c>
      <c r="D7" s="35" t="s">
        <v>274</v>
      </c>
      <c r="E7" s="35" t="s">
        <v>275</v>
      </c>
      <c r="F7" s="35" t="s">
        <v>276</v>
      </c>
      <c r="G7" s="35" t="s">
        <v>277</v>
      </c>
      <c r="H7" s="35" t="s">
        <v>278</v>
      </c>
      <c r="I7" s="35" t="s">
        <v>279</v>
      </c>
      <c r="J7" s="35" t="s">
        <v>280</v>
      </c>
      <c r="K7" s="35" t="s">
        <v>281</v>
      </c>
      <c r="L7" s="35" t="s">
        <v>282</v>
      </c>
      <c r="M7" s="35" t="s">
        <v>283</v>
      </c>
      <c r="N7" s="35" t="s">
        <v>284</v>
      </c>
      <c r="O7" s="35" t="s">
        <v>285</v>
      </c>
      <c r="P7" s="35" t="s">
        <v>286</v>
      </c>
      <c r="Q7" s="35" t="s">
        <v>287</v>
      </c>
      <c r="R7" s="35" t="s">
        <v>288</v>
      </c>
      <c r="S7" s="35" t="s">
        <v>289</v>
      </c>
      <c r="T7" s="35" t="s">
        <v>290</v>
      </c>
      <c r="U7" s="35" t="s">
        <v>291</v>
      </c>
      <c r="V7" s="35" t="s">
        <v>292</v>
      </c>
      <c r="W7" s="35" t="s">
        <v>293</v>
      </c>
      <c r="X7" s="35" t="s">
        <v>294</v>
      </c>
      <c r="Y7" s="35" t="s">
        <v>295</v>
      </c>
      <c r="Z7" s="35" t="s">
        <v>296</v>
      </c>
      <c r="AA7" s="35" t="s">
        <v>297</v>
      </c>
      <c r="AB7" s="35" t="s">
        <v>298</v>
      </c>
      <c r="AC7" s="35" t="s">
        <v>299</v>
      </c>
      <c r="AD7" s="35" t="s">
        <v>300</v>
      </c>
      <c r="AE7" s="35" t="s">
        <v>301</v>
      </c>
      <c r="AF7" s="35" t="s">
        <v>302</v>
      </c>
    </row>
    <row r="8" spans="1:188"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1"/>
      <c r="AH8" s="101"/>
      <c r="AI8" s="101"/>
      <c r="AJ8" s="101"/>
      <c r="AK8" s="101"/>
      <c r="AL8" s="101"/>
      <c r="AM8" s="101"/>
      <c r="AN8" s="101"/>
      <c r="AO8" s="101"/>
      <c r="AP8" s="101"/>
      <c r="AQ8" s="101"/>
      <c r="AR8" s="101"/>
      <c r="AS8" s="101"/>
      <c r="AT8" s="101"/>
      <c r="AU8" s="101"/>
      <c r="AV8" s="101"/>
      <c r="AW8" s="101"/>
      <c r="AX8" s="101"/>
      <c r="AY8" s="101"/>
      <c r="AZ8" s="101"/>
    </row>
    <row r="9" spans="1:188"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40"/>
      <c r="AH9" s="40"/>
      <c r="AI9" s="40"/>
      <c r="AJ9" s="40"/>
      <c r="AK9" s="40"/>
      <c r="AL9" s="40"/>
      <c r="AM9" s="40"/>
      <c r="AN9" s="40"/>
      <c r="AO9" s="40"/>
      <c r="AP9" s="40"/>
      <c r="AQ9" s="40"/>
      <c r="AR9" s="40"/>
      <c r="AS9" s="40"/>
      <c r="AT9" s="40"/>
      <c r="AU9" s="40"/>
      <c r="AV9" s="40"/>
      <c r="AW9" s="40"/>
      <c r="AX9" s="40"/>
      <c r="AY9" s="40"/>
      <c r="AZ9" s="40"/>
    </row>
    <row r="10" spans="1:188" ht="15" customHeight="1">
      <c r="A10" s="102" t="s">
        <v>38</v>
      </c>
      <c r="B10" s="192">
        <v>31020</v>
      </c>
      <c r="C10" s="192">
        <v>31426</v>
      </c>
      <c r="D10" s="192">
        <v>32051</v>
      </c>
      <c r="E10" s="192">
        <v>32300</v>
      </c>
      <c r="F10" s="192">
        <v>32614</v>
      </c>
      <c r="G10" s="192">
        <v>32802</v>
      </c>
      <c r="H10" s="192">
        <v>32911</v>
      </c>
      <c r="I10" s="192">
        <v>33211</v>
      </c>
      <c r="J10" s="192">
        <v>33606</v>
      </c>
      <c r="K10" s="192">
        <v>33815</v>
      </c>
      <c r="L10" s="192">
        <v>33161</v>
      </c>
      <c r="M10" s="192">
        <v>32859</v>
      </c>
      <c r="N10" s="192">
        <v>32747</v>
      </c>
      <c r="O10" s="192">
        <v>32531</v>
      </c>
      <c r="P10" s="192">
        <v>33317</v>
      </c>
      <c r="Q10" s="192">
        <v>33952</v>
      </c>
      <c r="R10" s="192">
        <v>34099</v>
      </c>
      <c r="S10" s="192">
        <v>34643</v>
      </c>
      <c r="T10" s="192">
        <v>35207</v>
      </c>
      <c r="U10" s="192">
        <v>35307</v>
      </c>
      <c r="V10" s="192">
        <v>35694</v>
      </c>
      <c r="W10" s="192">
        <v>35829</v>
      </c>
      <c r="X10" s="192">
        <v>35609</v>
      </c>
      <c r="Y10" s="192">
        <v>35865</v>
      </c>
      <c r="Z10" s="192">
        <v>35642</v>
      </c>
      <c r="AA10" s="192">
        <v>35757</v>
      </c>
      <c r="AB10" s="192">
        <v>36318</v>
      </c>
      <c r="AC10" s="192">
        <v>37110</v>
      </c>
      <c r="AD10" s="192">
        <v>38344</v>
      </c>
      <c r="AE10" s="202">
        <v>39252</v>
      </c>
      <c r="AF10" s="203">
        <v>40242</v>
      </c>
    </row>
    <row r="11" spans="1:188" ht="15" customHeight="1">
      <c r="A11" s="102" t="s">
        <v>378</v>
      </c>
      <c r="B11" s="192">
        <v>18520</v>
      </c>
      <c r="C11" s="192">
        <v>18287</v>
      </c>
      <c r="D11" s="192">
        <v>18061</v>
      </c>
      <c r="E11" s="192">
        <v>18305</v>
      </c>
      <c r="F11" s="192">
        <v>18671</v>
      </c>
      <c r="G11" s="192">
        <v>19148</v>
      </c>
      <c r="H11" s="192">
        <v>19657</v>
      </c>
      <c r="I11" s="192">
        <v>20112</v>
      </c>
      <c r="J11" s="192">
        <v>20277</v>
      </c>
      <c r="K11" s="192">
        <v>20551</v>
      </c>
      <c r="L11" s="192">
        <v>20197</v>
      </c>
      <c r="M11" s="192">
        <v>19749</v>
      </c>
      <c r="N11" s="192">
        <v>19611</v>
      </c>
      <c r="O11" s="192">
        <v>19380</v>
      </c>
      <c r="P11" s="192">
        <v>19696</v>
      </c>
      <c r="Q11" s="192">
        <v>20242</v>
      </c>
      <c r="R11" s="192">
        <v>20853</v>
      </c>
      <c r="S11" s="192">
        <v>21252</v>
      </c>
      <c r="T11" s="192">
        <v>21803</v>
      </c>
      <c r="U11" s="192">
        <v>22543</v>
      </c>
      <c r="V11" s="192">
        <v>22699</v>
      </c>
      <c r="W11" s="192">
        <v>23165</v>
      </c>
      <c r="X11" s="192">
        <v>23508</v>
      </c>
      <c r="Y11" s="192">
        <v>23413</v>
      </c>
      <c r="Z11" s="192">
        <v>23879</v>
      </c>
      <c r="AA11" s="192">
        <v>24131</v>
      </c>
      <c r="AB11" s="192">
        <v>24414</v>
      </c>
      <c r="AC11" s="192">
        <v>24979</v>
      </c>
      <c r="AD11" s="192">
        <v>25514</v>
      </c>
      <c r="AE11" s="202">
        <v>26160</v>
      </c>
      <c r="AF11" s="203">
        <v>26834</v>
      </c>
    </row>
    <row r="12" spans="1:188" ht="15" customHeight="1">
      <c r="A12" s="102" t="s">
        <v>44</v>
      </c>
      <c r="B12" s="262">
        <v>20122</v>
      </c>
      <c r="C12" s="262">
        <v>20078</v>
      </c>
      <c r="D12" s="262">
        <v>20173</v>
      </c>
      <c r="E12" s="262">
        <v>20236</v>
      </c>
      <c r="F12" s="262">
        <v>20291</v>
      </c>
      <c r="G12" s="262">
        <v>20507</v>
      </c>
      <c r="H12" s="262">
        <v>20617</v>
      </c>
      <c r="I12" s="262">
        <v>20991</v>
      </c>
      <c r="J12" s="262">
        <v>21407</v>
      </c>
      <c r="K12" s="262">
        <v>21459</v>
      </c>
      <c r="L12" s="262">
        <v>21326</v>
      </c>
      <c r="M12" s="262">
        <v>20894</v>
      </c>
      <c r="N12" s="262">
        <v>20447</v>
      </c>
      <c r="O12" s="262">
        <v>20181</v>
      </c>
      <c r="P12" s="262">
        <v>20223</v>
      </c>
      <c r="Q12" s="262">
        <v>20423</v>
      </c>
      <c r="R12" s="262">
        <v>20722</v>
      </c>
      <c r="S12" s="262">
        <v>20993</v>
      </c>
      <c r="T12" s="262">
        <v>21325</v>
      </c>
      <c r="U12" s="262">
        <v>21663</v>
      </c>
      <c r="V12" s="262">
        <v>22055</v>
      </c>
      <c r="W12" s="262">
        <v>22390</v>
      </c>
      <c r="X12" s="262">
        <v>22605</v>
      </c>
      <c r="Y12" s="262">
        <v>22683</v>
      </c>
      <c r="Z12" s="262">
        <v>22600</v>
      </c>
      <c r="AA12" s="262">
        <v>22665</v>
      </c>
      <c r="AB12" s="262">
        <v>22835</v>
      </c>
      <c r="AC12" s="262">
        <v>22912</v>
      </c>
      <c r="AD12" s="262">
        <v>23255</v>
      </c>
      <c r="AE12" s="263">
        <v>23037</v>
      </c>
      <c r="AF12" s="264">
        <v>22947</v>
      </c>
    </row>
    <row r="13" spans="1:188" s="268" customFormat="1" ht="5.0999999999999996" customHeight="1">
      <c r="A13" s="265"/>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7"/>
      <c r="AF13" s="267"/>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6"/>
    </row>
    <row r="14" spans="1:188" s="256" customFormat="1" ht="15" customHeight="1" thickBot="1">
      <c r="A14" s="269" t="s">
        <v>379</v>
      </c>
      <c r="B14" s="257">
        <f t="shared" ref="B14:AB14" si="0">B10/B11*100</f>
        <v>167.49460043196544</v>
      </c>
      <c r="C14" s="257">
        <f t="shared" si="0"/>
        <v>171.84885437742659</v>
      </c>
      <c r="D14" s="257">
        <f t="shared" si="0"/>
        <v>177.45971983832567</v>
      </c>
      <c r="E14" s="257">
        <f t="shared" si="0"/>
        <v>176.45452062278068</v>
      </c>
      <c r="F14" s="257">
        <f t="shared" si="0"/>
        <v>174.67730705371966</v>
      </c>
      <c r="G14" s="257">
        <f t="shared" si="0"/>
        <v>171.30770837685398</v>
      </c>
      <c r="H14" s="257">
        <f t="shared" si="0"/>
        <v>167.42636211018976</v>
      </c>
      <c r="I14" s="257">
        <f t="shared" si="0"/>
        <v>165.13027048528241</v>
      </c>
      <c r="J14" s="257">
        <f t="shared" si="0"/>
        <v>165.73457612072792</v>
      </c>
      <c r="K14" s="257">
        <f t="shared" si="0"/>
        <v>164.54187144177899</v>
      </c>
      <c r="L14" s="257">
        <f t="shared" si="0"/>
        <v>164.18775065603802</v>
      </c>
      <c r="M14" s="257">
        <f t="shared" si="0"/>
        <v>166.38310800546861</v>
      </c>
      <c r="N14" s="257">
        <f t="shared" si="0"/>
        <v>166.98281576666156</v>
      </c>
      <c r="O14" s="257">
        <f t="shared" si="0"/>
        <v>167.85861713106297</v>
      </c>
      <c r="P14" s="257">
        <f t="shared" si="0"/>
        <v>169.15617384240454</v>
      </c>
      <c r="Q14" s="257">
        <f t="shared" si="0"/>
        <v>167.73046141685603</v>
      </c>
      <c r="R14" s="257">
        <f t="shared" si="0"/>
        <v>163.52083633050401</v>
      </c>
      <c r="S14" s="257">
        <f t="shared" si="0"/>
        <v>163.01054018445322</v>
      </c>
      <c r="T14" s="257">
        <f t="shared" si="0"/>
        <v>161.47777828739166</v>
      </c>
      <c r="U14" s="257">
        <f t="shared" si="0"/>
        <v>156.62068047731003</v>
      </c>
      <c r="V14" s="257">
        <f t="shared" si="0"/>
        <v>157.24921802722588</v>
      </c>
      <c r="W14" s="257">
        <f t="shared" si="0"/>
        <v>154.66868120008635</v>
      </c>
      <c r="X14" s="257">
        <f t="shared" si="0"/>
        <v>151.47609324485279</v>
      </c>
      <c r="Y14" s="257">
        <f t="shared" si="0"/>
        <v>153.18412847563317</v>
      </c>
      <c r="Z14" s="257">
        <f t="shared" si="0"/>
        <v>149.26085681979981</v>
      </c>
      <c r="AA14" s="257">
        <f t="shared" si="0"/>
        <v>148.1786913099333</v>
      </c>
      <c r="AB14" s="257">
        <f t="shared" si="0"/>
        <v>148.75890882280657</v>
      </c>
      <c r="AC14" s="257">
        <f>AC10/AC11*100</f>
        <v>148.56479442731896</v>
      </c>
      <c r="AD14" s="257">
        <f>AD10/AD11*100</f>
        <v>150.28611742572707</v>
      </c>
      <c r="AE14" s="258">
        <f>AE10/AE11*100</f>
        <v>150.04587155963301</v>
      </c>
      <c r="AF14" s="258">
        <f>AF10/AF11*100</f>
        <v>149.96646046060968</v>
      </c>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row>
    <row r="15" spans="1:188" s="271" customFormat="1" ht="5.0999999999999996" customHeight="1" thickTop="1">
      <c r="A15" s="27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4"/>
      <c r="AF15" s="254"/>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row>
    <row r="16" spans="1:188" s="256" customFormat="1" ht="15" customHeight="1" thickBot="1">
      <c r="A16" s="269" t="s">
        <v>380</v>
      </c>
      <c r="B16" s="257">
        <f t="shared" ref="B16:AB16" si="1">B10/B12*100</f>
        <v>154.15962627969387</v>
      </c>
      <c r="C16" s="257">
        <f t="shared" si="1"/>
        <v>156.5195736627154</v>
      </c>
      <c r="D16" s="257">
        <f t="shared" si="1"/>
        <v>158.88068209983641</v>
      </c>
      <c r="E16" s="257">
        <f t="shared" si="1"/>
        <v>159.61652500494168</v>
      </c>
      <c r="F16" s="257">
        <f t="shared" si="1"/>
        <v>160.73135873047164</v>
      </c>
      <c r="G16" s="257">
        <f t="shared" si="1"/>
        <v>159.9551372702004</v>
      </c>
      <c r="H16" s="257">
        <f t="shared" si="1"/>
        <v>159.63040209535819</v>
      </c>
      <c r="I16" s="257">
        <f t="shared" si="1"/>
        <v>158.2154256586156</v>
      </c>
      <c r="J16" s="257">
        <f t="shared" si="1"/>
        <v>156.98603260615687</v>
      </c>
      <c r="K16" s="257">
        <f t="shared" si="1"/>
        <v>157.57957034344562</v>
      </c>
      <c r="L16" s="257">
        <f t="shared" si="1"/>
        <v>155.49563912594954</v>
      </c>
      <c r="M16" s="257">
        <f t="shared" si="1"/>
        <v>157.26524361060592</v>
      </c>
      <c r="N16" s="257">
        <f t="shared" si="1"/>
        <v>160.15552403775615</v>
      </c>
      <c r="O16" s="257">
        <f t="shared" si="1"/>
        <v>161.19617461969179</v>
      </c>
      <c r="P16" s="257">
        <f t="shared" si="1"/>
        <v>164.74805914058251</v>
      </c>
      <c r="Q16" s="257">
        <f t="shared" si="1"/>
        <v>166.24394065514372</v>
      </c>
      <c r="R16" s="257">
        <f t="shared" si="1"/>
        <v>164.55457967377666</v>
      </c>
      <c r="S16" s="257">
        <f t="shared" si="1"/>
        <v>165.0216738912971</v>
      </c>
      <c r="T16" s="257">
        <f t="shared" si="1"/>
        <v>165.09730363423211</v>
      </c>
      <c r="U16" s="257">
        <f t="shared" si="1"/>
        <v>162.98296634815122</v>
      </c>
      <c r="V16" s="257">
        <f t="shared" si="1"/>
        <v>161.84085241441849</v>
      </c>
      <c r="W16" s="257">
        <f t="shared" si="1"/>
        <v>160.02233139794549</v>
      </c>
      <c r="X16" s="257">
        <f t="shared" si="1"/>
        <v>157.52709577527096</v>
      </c>
      <c r="Y16" s="257">
        <f t="shared" si="1"/>
        <v>158.11400608385134</v>
      </c>
      <c r="Z16" s="257">
        <f t="shared" si="1"/>
        <v>157.7079646017699</v>
      </c>
      <c r="AA16" s="257">
        <f t="shared" si="1"/>
        <v>157.76307081403044</v>
      </c>
      <c r="AB16" s="257">
        <f t="shared" si="1"/>
        <v>159.04532515874754</v>
      </c>
      <c r="AC16" s="257">
        <f>AC10/AC12*100</f>
        <v>161.96752793296091</v>
      </c>
      <c r="AD16" s="257">
        <f>AD10/AD12*100</f>
        <v>164.88497097398408</v>
      </c>
      <c r="AE16" s="258">
        <f>AE10/AE12*100</f>
        <v>170.38676911056129</v>
      </c>
      <c r="AF16" s="258">
        <f>AF10/AF12*100</f>
        <v>175.36932932409465</v>
      </c>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5"/>
    </row>
    <row r="17" spans="1:91" s="271" customFormat="1" ht="5.0999999999999996" customHeight="1" thickTop="1">
      <c r="A17" s="270"/>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4"/>
      <c r="AF17" s="254"/>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253"/>
      <c r="CF17" s="253"/>
      <c r="CG17" s="253"/>
      <c r="CH17" s="253"/>
      <c r="CI17" s="253"/>
      <c r="CJ17" s="253"/>
      <c r="CK17" s="253"/>
      <c r="CL17" s="253"/>
      <c r="CM17" s="253"/>
    </row>
    <row r="18" spans="1:91" s="256" customFormat="1" ht="15" customHeight="1" thickBot="1">
      <c r="A18" s="269" t="s">
        <v>381</v>
      </c>
      <c r="B18" s="257">
        <f t="shared" ref="B18:AB18" si="2">B10/(B11+B12)*100</f>
        <v>80.275348066870251</v>
      </c>
      <c r="C18" s="257">
        <f t="shared" si="2"/>
        <v>81.913202137364777</v>
      </c>
      <c r="D18" s="257">
        <f t="shared" si="2"/>
        <v>83.828529581001192</v>
      </c>
      <c r="E18" s="257">
        <f t="shared" si="2"/>
        <v>83.806855037492539</v>
      </c>
      <c r="F18" s="257">
        <f t="shared" si="2"/>
        <v>83.70720188902007</v>
      </c>
      <c r="G18" s="257">
        <f t="shared" si="2"/>
        <v>82.71844660194175</v>
      </c>
      <c r="H18" s="257">
        <f t="shared" si="2"/>
        <v>81.717733525351349</v>
      </c>
      <c r="I18" s="257">
        <f t="shared" si="2"/>
        <v>80.799455027613547</v>
      </c>
      <c r="J18" s="257">
        <f t="shared" si="2"/>
        <v>80.620861721523852</v>
      </c>
      <c r="K18" s="257">
        <f t="shared" si="2"/>
        <v>80.492739823851466</v>
      </c>
      <c r="L18" s="257">
        <f t="shared" si="2"/>
        <v>79.86176336006551</v>
      </c>
      <c r="M18" s="257">
        <f t="shared" si="2"/>
        <v>80.847870482001809</v>
      </c>
      <c r="N18" s="257">
        <f t="shared" si="2"/>
        <v>81.748964002196814</v>
      </c>
      <c r="O18" s="257">
        <f t="shared" si="2"/>
        <v>82.229973964257724</v>
      </c>
      <c r="P18" s="257">
        <f t="shared" si="2"/>
        <v>83.461509556852633</v>
      </c>
      <c r="Q18" s="257">
        <f t="shared" si="2"/>
        <v>83.491946391245548</v>
      </c>
      <c r="R18" s="257">
        <f t="shared" si="2"/>
        <v>82.018039687312083</v>
      </c>
      <c r="S18" s="257">
        <f t="shared" si="2"/>
        <v>82.004971002485505</v>
      </c>
      <c r="T18" s="257">
        <f t="shared" si="2"/>
        <v>81.633741420886665</v>
      </c>
      <c r="U18" s="257">
        <f t="shared" si="2"/>
        <v>79.86924851830068</v>
      </c>
      <c r="V18" s="257">
        <f t="shared" si="2"/>
        <v>79.75599946373508</v>
      </c>
      <c r="W18" s="257">
        <f t="shared" si="2"/>
        <v>78.649983536384596</v>
      </c>
      <c r="X18" s="257">
        <f t="shared" si="2"/>
        <v>77.221174072387399</v>
      </c>
      <c r="Y18" s="257">
        <f t="shared" si="2"/>
        <v>77.805015619576537</v>
      </c>
      <c r="Z18" s="257">
        <f t="shared" si="2"/>
        <v>76.684093891865146</v>
      </c>
      <c r="AA18" s="257">
        <f t="shared" si="2"/>
        <v>76.41037695529532</v>
      </c>
      <c r="AB18" s="257">
        <f t="shared" si="2"/>
        <v>76.865118838493942</v>
      </c>
      <c r="AC18" s="257">
        <f>AC10/(AC11+AC12)*100</f>
        <v>77.488463385604817</v>
      </c>
      <c r="AD18" s="257">
        <f>AD10/(AD11+AD12)*100</f>
        <v>78.623715885090945</v>
      </c>
      <c r="AE18" s="258">
        <f>AE10/(AE11+AE12)*100</f>
        <v>79.785352765412526</v>
      </c>
      <c r="AF18" s="258">
        <f>AF10/(AF11+AF12)*100</f>
        <v>80.838070749884494</v>
      </c>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row>
    <row r="19" spans="1:91" s="121" customFormat="1" ht="15" customHeight="1" thickTop="1">
      <c r="A19" s="118"/>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row>
    <row r="20" spans="1:91" s="121" customFormat="1" ht="13.2">
      <c r="A20" s="259"/>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row>
    <row r="21" spans="1:91" s="121" customFormat="1" ht="15" customHeight="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row>
    <row r="22" spans="1:91" s="121" customFormat="1" ht="15" customHeight="1">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row>
    <row r="23" spans="1:91" s="121" customFormat="1" ht="15" customHeight="1">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row>
    <row r="24" spans="1:91" s="121" customFormat="1" ht="1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row>
    <row r="25" spans="1:91" s="121" customFormat="1" ht="1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row>
    <row r="26" spans="1:91" s="121" customFormat="1" ht="1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row>
    <row r="27" spans="1:91" s="121" customFormat="1" ht="1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row>
    <row r="28" spans="1:91" s="121" customFormat="1" ht="1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row>
    <row r="29" spans="1:91" s="121" customFormat="1" ht="1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row>
    <row r="30" spans="1:91" s="121" customFormat="1" ht="1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row>
    <row r="31" spans="1:91" s="121" customFormat="1" ht="1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row>
    <row r="32" spans="1:91"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row>
    <row r="33" spans="1:32"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row>
    <row r="34" spans="1:32"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row>
    <row r="35" spans="1:32"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row>
    <row r="36" spans="1:32"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row>
    <row r="37" spans="1:32"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row>
    <row r="38" spans="1:32"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row>
    <row r="39" spans="1:32"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row>
    <row r="40" spans="1:32" s="121" customFormat="1" ht="1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row>
    <row r="41" spans="1:32" s="121" customFormat="1" ht="1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row>
    <row r="42" spans="1:32"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row>
    <row r="43" spans="1:32"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row>
    <row r="44" spans="1:32"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row>
    <row r="45" spans="1:32"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row>
    <row r="46" spans="1:32"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row>
    <row r="47" spans="1:32"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row>
    <row r="48" spans="1:32"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row>
    <row r="49" spans="1:32"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row>
    <row r="50" spans="1:32"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row>
    <row r="51" spans="1:32"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row>
    <row r="52" spans="1:32"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row>
    <row r="53" spans="1:32"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row>
    <row r="54" spans="1:32"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row>
    <row r="55" spans="1:32"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row>
    <row r="56" spans="1:32"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row>
    <row r="57" spans="1:32"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row>
    <row r="58" spans="1:32"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row>
    <row r="59" spans="1:32"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row>
    <row r="60" spans="1:32"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row>
    <row r="61" spans="1:32"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row>
    <row r="62" spans="1:32"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row>
    <row r="63" spans="1:32"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row>
    <row r="64" spans="1:32"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row>
    <row r="65" spans="1:32"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row>
    <row r="66" spans="1:32"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row>
    <row r="67" spans="1:32"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row>
    <row r="68" spans="1:32"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row>
    <row r="69" spans="1:32"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row>
    <row r="70" spans="1:32"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row>
    <row r="71" spans="1:32"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row>
    <row r="72" spans="1:32"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row>
    <row r="73" spans="1:32"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row>
    <row r="74" spans="1:32"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row>
    <row r="75" spans="1:32"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row>
    <row r="76" spans="1:32"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row>
    <row r="77" spans="1:32"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row>
    <row r="78" spans="1:32"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row>
    <row r="79" spans="1:32"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row>
    <row r="80" spans="1:32"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row>
    <row r="81" spans="1:32"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row>
    <row r="82" spans="1:32"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row>
  </sheetData>
  <hyperlinks>
    <hyperlink ref="AF6" location="Index!A1" display="Index" xr:uid="{4CA3B597-9BBF-4FE5-A0E6-CEDF8E5E3F14}"/>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409D-D383-480B-9980-06F7B5BB66AA}">
  <sheetPr>
    <tabColor rgb="FFFF0000"/>
  </sheetPr>
  <dimension ref="A1:IE117"/>
  <sheetViews>
    <sheetView showGridLines="0" zoomScaleNormal="100" zoomScaleSheetLayoutView="85" workbookViewId="0">
      <pane xSplit="1" topLeftCell="CT1" activePane="topRight" state="frozen"/>
      <selection activeCell="C6" sqref="C6"/>
      <selection pane="topRight" activeCell="CX6" sqref="CX6"/>
    </sheetView>
  </sheetViews>
  <sheetFormatPr defaultColWidth="9" defaultRowHeight="15" customHeight="1"/>
  <cols>
    <col min="1" max="1" width="61.88671875" style="113" customWidth="1"/>
    <col min="2" max="92" width="10.21875" style="113" customWidth="1"/>
    <col min="93" max="102" width="11.77734375" style="113" customWidth="1"/>
    <col min="103" max="16384" width="9" style="113"/>
  </cols>
  <sheetData>
    <row r="1" spans="1:239" s="55" customFormat="1" ht="15" customHeight="1">
      <c r="A1" s="18"/>
      <c r="B1" s="64"/>
      <c r="C1" s="64"/>
      <c r="D1" s="64"/>
      <c r="E1" s="64"/>
      <c r="F1" s="65"/>
      <c r="G1" s="278"/>
      <c r="H1" s="64"/>
      <c r="I1" s="64"/>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9"/>
      <c r="AT1" s="278"/>
      <c r="AU1" s="279"/>
      <c r="AV1" s="278"/>
      <c r="AW1" s="279"/>
      <c r="AX1" s="278"/>
      <c r="AY1" s="279"/>
      <c r="AZ1" s="278"/>
      <c r="BA1" s="279"/>
      <c r="BB1" s="278"/>
      <c r="BC1" s="279"/>
      <c r="BD1" s="278"/>
      <c r="BE1" s="279"/>
      <c r="BF1" s="278"/>
      <c r="BG1" s="279"/>
      <c r="BH1" s="278"/>
      <c r="BI1" s="279"/>
      <c r="BJ1" s="278"/>
      <c r="BK1" s="279"/>
      <c r="BL1" s="278"/>
      <c r="BM1" s="279"/>
      <c r="BN1" s="278"/>
      <c r="BO1" s="279"/>
      <c r="BP1" s="278"/>
      <c r="BQ1" s="279"/>
      <c r="BR1" s="278"/>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64"/>
      <c r="CZ1" s="64"/>
      <c r="DA1" s="64"/>
      <c r="DB1" s="64"/>
      <c r="DC1" s="64"/>
      <c r="DD1" s="279"/>
      <c r="DE1" s="64"/>
      <c r="DF1" s="279"/>
      <c r="DG1" s="64"/>
      <c r="DH1" s="64"/>
      <c r="DI1" s="64"/>
      <c r="DJ1" s="18"/>
      <c r="DK1" s="18"/>
      <c r="DL1" s="278"/>
      <c r="DM1" s="279"/>
      <c r="DN1" s="278"/>
      <c r="DO1" s="279"/>
      <c r="DP1" s="278"/>
      <c r="DQ1" s="279"/>
      <c r="DR1" s="278"/>
      <c r="DS1" s="279"/>
      <c r="DT1" s="278"/>
      <c r="DU1" s="279"/>
      <c r="DV1" s="278"/>
      <c r="DW1" s="279"/>
      <c r="DX1" s="278"/>
      <c r="DY1" s="279"/>
      <c r="DZ1" s="278"/>
      <c r="EA1" s="279"/>
      <c r="EB1" s="278"/>
      <c r="EC1" s="279"/>
      <c r="ED1" s="278"/>
      <c r="EE1" s="279"/>
      <c r="EF1" s="278"/>
      <c r="EG1" s="279"/>
      <c r="EH1" s="278"/>
      <c r="EI1" s="279"/>
      <c r="EJ1" s="278"/>
      <c r="EK1" s="279"/>
      <c r="EL1" s="278"/>
      <c r="EM1" s="279"/>
      <c r="EN1" s="278"/>
      <c r="EO1" s="279"/>
      <c r="EP1" s="278"/>
      <c r="EQ1" s="279"/>
      <c r="ER1" s="278"/>
      <c r="ES1" s="279"/>
      <c r="ET1" s="278"/>
      <c r="EU1" s="279"/>
      <c r="EV1" s="278"/>
      <c r="EW1" s="279"/>
      <c r="EX1" s="278"/>
      <c r="EY1" s="279"/>
      <c r="EZ1" s="65"/>
      <c r="FA1" s="65"/>
      <c r="FB1" s="278"/>
      <c r="FC1" s="279"/>
      <c r="FD1" s="64"/>
      <c r="FE1" s="64"/>
      <c r="FF1" s="64"/>
      <c r="FG1" s="64"/>
      <c r="FH1" s="64"/>
      <c r="FI1" s="279"/>
      <c r="FJ1" s="64"/>
      <c r="FK1" s="279"/>
      <c r="FL1" s="64"/>
      <c r="FM1" s="64"/>
      <c r="FN1" s="64"/>
      <c r="FO1" s="18"/>
      <c r="FP1" s="18"/>
      <c r="FQ1" s="278"/>
      <c r="FR1" s="279"/>
      <c r="FS1" s="278"/>
      <c r="FT1" s="279"/>
      <c r="FU1" s="278"/>
      <c r="FV1" s="279"/>
      <c r="FW1" s="278"/>
      <c r="FX1" s="279"/>
      <c r="FY1" s="278"/>
      <c r="FZ1" s="279"/>
      <c r="GA1" s="278"/>
      <c r="GB1" s="279"/>
      <c r="GC1" s="278"/>
      <c r="GD1" s="279"/>
      <c r="GE1" s="278"/>
      <c r="GF1" s="279"/>
      <c r="GG1" s="278"/>
      <c r="GH1" s="279"/>
      <c r="GI1" s="278"/>
      <c r="GJ1" s="279"/>
      <c r="GK1" s="278"/>
      <c r="GL1" s="279"/>
      <c r="GM1" s="278"/>
      <c r="GN1" s="279"/>
      <c r="GO1" s="278"/>
      <c r="GP1" s="279"/>
      <c r="GQ1" s="278"/>
      <c r="GR1" s="279"/>
      <c r="GS1" s="278"/>
      <c r="GT1" s="279"/>
      <c r="GU1" s="278"/>
      <c r="GV1" s="279"/>
      <c r="GW1" s="278"/>
      <c r="GX1" s="279"/>
      <c r="GY1" s="278"/>
      <c r="GZ1" s="279"/>
      <c r="HA1" s="278"/>
      <c r="HB1" s="279"/>
      <c r="HC1" s="278"/>
      <c r="HD1" s="279"/>
      <c r="HE1" s="65"/>
      <c r="HF1" s="65"/>
      <c r="HG1" s="278"/>
      <c r="HH1" s="279"/>
      <c r="HI1" s="64"/>
      <c r="HJ1" s="64"/>
      <c r="HK1" s="64"/>
      <c r="HL1" s="64"/>
      <c r="HM1" s="64"/>
      <c r="HN1" s="279"/>
      <c r="HO1" s="64"/>
      <c r="HP1" s="279"/>
      <c r="HQ1" s="64"/>
      <c r="HR1" s="64"/>
      <c r="HS1" s="64"/>
      <c r="HT1" s="18"/>
      <c r="HU1" s="18"/>
      <c r="HV1" s="278"/>
      <c r="HW1" s="279"/>
      <c r="HX1" s="278"/>
      <c r="HY1" s="279"/>
      <c r="HZ1" s="278"/>
      <c r="IA1" s="279"/>
      <c r="IB1" s="278"/>
      <c r="IC1" s="279"/>
      <c r="ID1" s="278"/>
      <c r="IE1" s="279"/>
    </row>
    <row r="2" spans="1:239" s="55" customFormat="1" ht="15" customHeight="1">
      <c r="A2" s="18"/>
      <c r="B2" s="64"/>
      <c r="C2" s="64"/>
      <c r="D2" s="64"/>
      <c r="E2" s="64"/>
      <c r="F2" s="65"/>
      <c r="G2" s="278"/>
      <c r="H2" s="64"/>
      <c r="I2" s="64"/>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9"/>
      <c r="AT2" s="278"/>
      <c r="AU2" s="279"/>
      <c r="AV2" s="278"/>
      <c r="AW2" s="279"/>
      <c r="AX2" s="278"/>
      <c r="AY2" s="279"/>
      <c r="AZ2" s="278"/>
      <c r="BA2" s="279"/>
      <c r="BB2" s="278"/>
      <c r="BC2" s="279"/>
      <c r="BD2" s="278"/>
      <c r="BE2" s="279"/>
      <c r="BF2" s="278"/>
      <c r="BG2" s="279"/>
      <c r="BH2" s="278"/>
      <c r="BI2" s="279"/>
      <c r="BJ2" s="278"/>
      <c r="BK2" s="279"/>
      <c r="BL2" s="278"/>
      <c r="BM2" s="279"/>
      <c r="BN2" s="278"/>
      <c r="BO2" s="279"/>
      <c r="BP2" s="278"/>
      <c r="BQ2" s="279"/>
      <c r="BR2" s="278"/>
      <c r="BS2" s="279"/>
      <c r="BT2" s="279"/>
      <c r="BU2" s="279"/>
      <c r="BV2" s="279"/>
      <c r="BW2" s="279"/>
      <c r="BX2" s="279"/>
      <c r="BY2" s="279"/>
      <c r="BZ2" s="279"/>
      <c r="CA2" s="279"/>
      <c r="CB2" s="279"/>
      <c r="CC2" s="279"/>
      <c r="CD2" s="279"/>
      <c r="CE2" s="279"/>
      <c r="CF2" s="279"/>
      <c r="CG2" s="279"/>
      <c r="CH2" s="279"/>
      <c r="CI2" s="279"/>
      <c r="CJ2" s="279"/>
      <c r="CK2" s="279"/>
      <c r="CL2" s="279"/>
      <c r="CM2" s="279"/>
      <c r="CN2" s="279"/>
      <c r="CO2" s="279"/>
      <c r="CP2" s="279"/>
      <c r="CQ2" s="279"/>
      <c r="CR2" s="279"/>
      <c r="CS2" s="279"/>
      <c r="CT2" s="279"/>
      <c r="CU2" s="279"/>
      <c r="CV2" s="279"/>
      <c r="CW2" s="279"/>
      <c r="CX2" s="279"/>
      <c r="CY2" s="64"/>
      <c r="CZ2" s="64"/>
      <c r="DA2" s="64"/>
      <c r="DB2" s="64"/>
      <c r="DC2" s="64"/>
      <c r="DD2" s="279"/>
      <c r="DE2" s="64"/>
      <c r="DF2" s="279"/>
      <c r="DG2" s="64"/>
      <c r="DH2" s="64"/>
      <c r="DI2" s="64"/>
      <c r="DJ2" s="18"/>
      <c r="DK2" s="18"/>
      <c r="DL2" s="278"/>
      <c r="DM2" s="279"/>
      <c r="DN2" s="278"/>
      <c r="DO2" s="279"/>
      <c r="DP2" s="278"/>
      <c r="DQ2" s="279"/>
      <c r="DR2" s="278"/>
      <c r="DS2" s="279"/>
      <c r="DT2" s="278"/>
      <c r="DU2" s="279"/>
      <c r="DV2" s="278"/>
      <c r="DW2" s="279"/>
      <c r="DX2" s="278"/>
      <c r="DY2" s="279"/>
      <c r="DZ2" s="278"/>
      <c r="EA2" s="279"/>
      <c r="EB2" s="278"/>
      <c r="EC2" s="279"/>
      <c r="ED2" s="278"/>
      <c r="EE2" s="279"/>
      <c r="EF2" s="278"/>
      <c r="EG2" s="279"/>
      <c r="EH2" s="278"/>
      <c r="EI2" s="279"/>
      <c r="EJ2" s="278"/>
      <c r="EK2" s="279"/>
      <c r="EL2" s="278"/>
      <c r="EM2" s="279"/>
      <c r="EN2" s="278"/>
      <c r="EO2" s="279"/>
      <c r="EP2" s="278"/>
      <c r="EQ2" s="279"/>
      <c r="ER2" s="278"/>
      <c r="ES2" s="279"/>
      <c r="ET2" s="278"/>
      <c r="EU2" s="279"/>
      <c r="EV2" s="278"/>
      <c r="EW2" s="279"/>
      <c r="EX2" s="278"/>
      <c r="EY2" s="279"/>
      <c r="EZ2" s="65"/>
      <c r="FA2" s="65"/>
      <c r="FB2" s="278"/>
      <c r="FC2" s="279"/>
      <c r="FD2" s="64"/>
      <c r="FE2" s="64"/>
      <c r="FF2" s="64"/>
      <c r="FG2" s="64"/>
      <c r="FH2" s="64"/>
      <c r="FI2" s="279"/>
      <c r="FJ2" s="64"/>
      <c r="FK2" s="279"/>
      <c r="FL2" s="64"/>
      <c r="FM2" s="64"/>
      <c r="FN2" s="64"/>
      <c r="FO2" s="18"/>
      <c r="FP2" s="18"/>
      <c r="FQ2" s="278"/>
      <c r="FR2" s="279"/>
      <c r="FS2" s="278"/>
      <c r="FT2" s="279"/>
      <c r="FU2" s="278"/>
      <c r="FV2" s="279"/>
      <c r="FW2" s="278"/>
      <c r="FX2" s="279"/>
      <c r="FY2" s="278"/>
      <c r="FZ2" s="279"/>
      <c r="GA2" s="278"/>
      <c r="GB2" s="279"/>
      <c r="GC2" s="278"/>
      <c r="GD2" s="279"/>
      <c r="GE2" s="278"/>
      <c r="GF2" s="279"/>
      <c r="GG2" s="278"/>
      <c r="GH2" s="279"/>
      <c r="GI2" s="278"/>
      <c r="GJ2" s="279"/>
      <c r="GK2" s="278"/>
      <c r="GL2" s="279"/>
      <c r="GM2" s="278"/>
      <c r="GN2" s="279"/>
      <c r="GO2" s="278"/>
      <c r="GP2" s="279"/>
      <c r="GQ2" s="278"/>
      <c r="GR2" s="279"/>
      <c r="GS2" s="278"/>
      <c r="GT2" s="279"/>
      <c r="GU2" s="278"/>
      <c r="GV2" s="279"/>
      <c r="GW2" s="278"/>
      <c r="GX2" s="279"/>
      <c r="GY2" s="278"/>
      <c r="GZ2" s="279"/>
      <c r="HA2" s="278"/>
      <c r="HB2" s="279"/>
      <c r="HC2" s="278"/>
      <c r="HD2" s="279"/>
      <c r="HE2" s="65"/>
      <c r="HF2" s="65"/>
      <c r="HG2" s="278"/>
      <c r="HH2" s="279"/>
      <c r="HI2" s="64"/>
      <c r="HJ2" s="64"/>
      <c r="HK2" s="64"/>
      <c r="HL2" s="64"/>
      <c r="HM2" s="64"/>
      <c r="HN2" s="279"/>
      <c r="HO2" s="64"/>
      <c r="HP2" s="279"/>
      <c r="HQ2" s="64"/>
      <c r="HR2" s="64"/>
      <c r="HS2" s="64"/>
      <c r="HT2" s="18"/>
      <c r="HU2" s="18"/>
      <c r="HV2" s="278"/>
      <c r="HW2" s="279"/>
      <c r="HX2" s="278"/>
      <c r="HY2" s="279"/>
      <c r="HZ2" s="278"/>
      <c r="IA2" s="279"/>
      <c r="IB2" s="278"/>
      <c r="IC2" s="279"/>
      <c r="ID2" s="278"/>
      <c r="IE2" s="279"/>
    </row>
    <row r="3" spans="1:239" s="55" customFormat="1" ht="15" customHeight="1">
      <c r="A3" s="18"/>
      <c r="B3" s="64"/>
      <c r="C3" s="64"/>
      <c r="D3" s="64"/>
      <c r="E3" s="64"/>
      <c r="F3" s="65"/>
      <c r="G3" s="278"/>
      <c r="H3" s="64"/>
      <c r="I3" s="64"/>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9"/>
      <c r="AT3" s="278"/>
      <c r="AU3" s="279"/>
      <c r="AV3" s="278"/>
      <c r="AW3" s="279"/>
      <c r="AX3" s="278"/>
      <c r="AY3" s="279"/>
      <c r="AZ3" s="278"/>
      <c r="BA3" s="279"/>
      <c r="BB3" s="278"/>
      <c r="BC3" s="279"/>
      <c r="BD3" s="278"/>
      <c r="BE3" s="279"/>
      <c r="BF3" s="278"/>
      <c r="BG3" s="279"/>
      <c r="BH3" s="278"/>
      <c r="BI3" s="279"/>
      <c r="BJ3" s="278"/>
      <c r="BK3" s="279"/>
      <c r="BL3" s="278"/>
      <c r="BM3" s="279"/>
      <c r="BN3" s="278"/>
      <c r="BO3" s="279"/>
      <c r="BP3" s="278"/>
      <c r="BQ3" s="279"/>
      <c r="BR3" s="278"/>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64"/>
      <c r="CZ3" s="64"/>
      <c r="DA3" s="64"/>
      <c r="DB3" s="64"/>
      <c r="DC3" s="64"/>
      <c r="DD3" s="279"/>
      <c r="DE3" s="64"/>
      <c r="DF3" s="279"/>
      <c r="DG3" s="64"/>
      <c r="DH3" s="64"/>
      <c r="DI3" s="64"/>
      <c r="DJ3" s="18"/>
      <c r="DK3" s="18"/>
      <c r="DL3" s="278"/>
      <c r="DM3" s="279"/>
      <c r="DN3" s="278"/>
      <c r="DO3" s="279"/>
      <c r="DP3" s="278"/>
      <c r="DQ3" s="279"/>
      <c r="DR3" s="278"/>
      <c r="DS3" s="279"/>
      <c r="DT3" s="278"/>
      <c r="DU3" s="279"/>
      <c r="DV3" s="278"/>
      <c r="DW3" s="279"/>
      <c r="DX3" s="278"/>
      <c r="DY3" s="279"/>
      <c r="DZ3" s="278"/>
      <c r="EA3" s="279"/>
      <c r="EB3" s="278"/>
      <c r="EC3" s="279"/>
      <c r="ED3" s="278"/>
      <c r="EE3" s="279"/>
      <c r="EF3" s="278"/>
      <c r="EG3" s="279"/>
      <c r="EH3" s="278"/>
      <c r="EI3" s="279"/>
      <c r="EJ3" s="278"/>
      <c r="EK3" s="279"/>
      <c r="EL3" s="278"/>
      <c r="EM3" s="279"/>
      <c r="EN3" s="278"/>
      <c r="EO3" s="279"/>
      <c r="EP3" s="278"/>
      <c r="EQ3" s="279"/>
      <c r="ER3" s="278"/>
      <c r="ES3" s="279"/>
      <c r="ET3" s="278"/>
      <c r="EU3" s="279"/>
      <c r="EV3" s="278"/>
      <c r="EW3" s="279"/>
      <c r="EX3" s="278"/>
      <c r="EY3" s="279"/>
      <c r="EZ3" s="65"/>
      <c r="FA3" s="65"/>
      <c r="FB3" s="278"/>
      <c r="FC3" s="279"/>
      <c r="FD3" s="64"/>
      <c r="FE3" s="64"/>
      <c r="FF3" s="64"/>
      <c r="FG3" s="64"/>
      <c r="FH3" s="64"/>
      <c r="FI3" s="279"/>
      <c r="FJ3" s="64"/>
      <c r="FK3" s="279"/>
      <c r="FL3" s="64"/>
      <c r="FM3" s="64"/>
      <c r="FN3" s="64"/>
      <c r="FO3" s="18"/>
      <c r="FP3" s="18"/>
      <c r="FQ3" s="278"/>
      <c r="FR3" s="279"/>
      <c r="FS3" s="278"/>
      <c r="FT3" s="279"/>
      <c r="FU3" s="278"/>
      <c r="FV3" s="279"/>
      <c r="FW3" s="278"/>
      <c r="FX3" s="279"/>
      <c r="FY3" s="278"/>
      <c r="FZ3" s="279"/>
      <c r="GA3" s="278"/>
      <c r="GB3" s="279"/>
      <c r="GC3" s="278"/>
      <c r="GD3" s="279"/>
      <c r="GE3" s="278"/>
      <c r="GF3" s="279"/>
      <c r="GG3" s="278"/>
      <c r="GH3" s="279"/>
      <c r="GI3" s="278"/>
      <c r="GJ3" s="279"/>
      <c r="GK3" s="278"/>
      <c r="GL3" s="279"/>
      <c r="GM3" s="278"/>
      <c r="GN3" s="279"/>
      <c r="GO3" s="278"/>
      <c r="GP3" s="279"/>
      <c r="GQ3" s="278"/>
      <c r="GR3" s="279"/>
      <c r="GS3" s="278"/>
      <c r="GT3" s="279"/>
      <c r="GU3" s="278"/>
      <c r="GV3" s="279"/>
      <c r="GW3" s="278"/>
      <c r="GX3" s="279"/>
      <c r="GY3" s="278"/>
      <c r="GZ3" s="279"/>
      <c r="HA3" s="278"/>
      <c r="HB3" s="279"/>
      <c r="HC3" s="278"/>
      <c r="HD3" s="279"/>
      <c r="HE3" s="65"/>
      <c r="HF3" s="65"/>
      <c r="HG3" s="278"/>
      <c r="HH3" s="279"/>
      <c r="HI3" s="64"/>
      <c r="HJ3" s="64"/>
      <c r="HK3" s="64"/>
      <c r="HL3" s="64"/>
      <c r="HM3" s="64"/>
      <c r="HN3" s="279"/>
      <c r="HO3" s="64"/>
      <c r="HP3" s="279"/>
      <c r="HQ3" s="64"/>
      <c r="HR3" s="64"/>
      <c r="HS3" s="64"/>
      <c r="HT3" s="18"/>
      <c r="HU3" s="18"/>
      <c r="HV3" s="278"/>
      <c r="HW3" s="279"/>
      <c r="HX3" s="278"/>
      <c r="HY3" s="279"/>
      <c r="HZ3" s="278"/>
      <c r="IA3" s="279"/>
      <c r="IB3" s="278"/>
      <c r="IC3" s="279"/>
      <c r="ID3" s="278"/>
      <c r="IE3" s="279"/>
    </row>
    <row r="4" spans="1:239" s="55" customFormat="1" ht="15" customHeight="1">
      <c r="A4" s="18"/>
      <c r="B4" s="64"/>
      <c r="C4" s="64"/>
      <c r="D4" s="64"/>
      <c r="E4" s="64"/>
      <c r="F4" s="65"/>
      <c r="G4" s="278"/>
      <c r="H4" s="64"/>
      <c r="I4" s="64"/>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9"/>
      <c r="AT4" s="278"/>
      <c r="AU4" s="279"/>
      <c r="AV4" s="278"/>
      <c r="AW4" s="279"/>
      <c r="AX4" s="278"/>
      <c r="AY4" s="279"/>
      <c r="AZ4" s="278"/>
      <c r="BA4" s="279"/>
      <c r="BB4" s="278"/>
      <c r="BC4" s="279"/>
      <c r="BD4" s="278"/>
      <c r="BE4" s="279"/>
      <c r="BF4" s="278"/>
      <c r="BG4" s="279"/>
      <c r="BH4" s="278"/>
      <c r="BI4" s="279"/>
      <c r="BJ4" s="278"/>
      <c r="BK4" s="279"/>
      <c r="BL4" s="278"/>
      <c r="BM4" s="279"/>
      <c r="BN4" s="278"/>
      <c r="BO4" s="279"/>
      <c r="BP4" s="278"/>
      <c r="BQ4" s="279"/>
      <c r="BR4" s="278"/>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64"/>
      <c r="CZ4" s="64"/>
      <c r="DA4" s="64"/>
      <c r="DB4" s="64"/>
      <c r="DC4" s="64"/>
      <c r="DD4" s="279"/>
      <c r="DE4" s="64"/>
      <c r="DF4" s="279"/>
      <c r="DG4" s="64"/>
      <c r="DH4" s="64"/>
      <c r="DI4" s="64"/>
      <c r="DJ4" s="18"/>
      <c r="DK4" s="18"/>
      <c r="DL4" s="278"/>
      <c r="DM4" s="279"/>
      <c r="DN4" s="278"/>
      <c r="DO4" s="279"/>
      <c r="DP4" s="278"/>
      <c r="DQ4" s="279"/>
      <c r="DR4" s="278"/>
      <c r="DS4" s="279"/>
      <c r="DT4" s="278"/>
      <c r="DU4" s="279"/>
      <c r="DV4" s="278"/>
      <c r="DW4" s="279"/>
      <c r="DX4" s="278"/>
      <c r="DY4" s="279"/>
      <c r="DZ4" s="278"/>
      <c r="EA4" s="279"/>
      <c r="EB4" s="278"/>
      <c r="EC4" s="279"/>
      <c r="ED4" s="278"/>
      <c r="EE4" s="279"/>
      <c r="EF4" s="278"/>
      <c r="EG4" s="279"/>
      <c r="EH4" s="278"/>
      <c r="EI4" s="279"/>
      <c r="EJ4" s="278"/>
      <c r="EK4" s="279"/>
      <c r="EL4" s="278"/>
      <c r="EM4" s="279"/>
      <c r="EN4" s="278"/>
      <c r="EO4" s="279"/>
      <c r="EP4" s="278"/>
      <c r="EQ4" s="279"/>
      <c r="ER4" s="278"/>
      <c r="ES4" s="279"/>
      <c r="ET4" s="278"/>
      <c r="EU4" s="279"/>
      <c r="EV4" s="278"/>
      <c r="EW4" s="279"/>
      <c r="EX4" s="278"/>
      <c r="EY4" s="279"/>
      <c r="EZ4" s="65"/>
      <c r="FA4" s="65"/>
      <c r="FB4" s="278"/>
      <c r="FC4" s="279"/>
      <c r="FD4" s="64"/>
      <c r="FE4" s="64"/>
      <c r="FF4" s="64"/>
      <c r="FG4" s="64"/>
      <c r="FH4" s="64"/>
      <c r="FI4" s="279"/>
      <c r="FJ4" s="64"/>
      <c r="FK4" s="279"/>
      <c r="FL4" s="64"/>
      <c r="FM4" s="64"/>
      <c r="FN4" s="64"/>
      <c r="FO4" s="18"/>
      <c r="FP4" s="18"/>
      <c r="FQ4" s="278"/>
      <c r="FR4" s="279"/>
      <c r="FS4" s="278"/>
      <c r="FT4" s="279"/>
      <c r="FU4" s="278"/>
      <c r="FV4" s="279"/>
      <c r="FW4" s="278"/>
      <c r="FX4" s="279"/>
      <c r="FY4" s="278"/>
      <c r="FZ4" s="279"/>
      <c r="GA4" s="278"/>
      <c r="GB4" s="279"/>
      <c r="GC4" s="278"/>
      <c r="GD4" s="279"/>
      <c r="GE4" s="278"/>
      <c r="GF4" s="279"/>
      <c r="GG4" s="278"/>
      <c r="GH4" s="279"/>
      <c r="GI4" s="278"/>
      <c r="GJ4" s="279"/>
      <c r="GK4" s="278"/>
      <c r="GL4" s="279"/>
      <c r="GM4" s="278"/>
      <c r="GN4" s="279"/>
      <c r="GO4" s="278"/>
      <c r="GP4" s="279"/>
      <c r="GQ4" s="278"/>
      <c r="GR4" s="279"/>
      <c r="GS4" s="278"/>
      <c r="GT4" s="279"/>
      <c r="GU4" s="278"/>
      <c r="GV4" s="279"/>
      <c r="GW4" s="278"/>
      <c r="GX4" s="279"/>
      <c r="GY4" s="278"/>
      <c r="GZ4" s="279"/>
      <c r="HA4" s="278"/>
      <c r="HB4" s="279"/>
      <c r="HC4" s="278"/>
      <c r="HD4" s="279"/>
      <c r="HE4" s="65"/>
      <c r="HF4" s="65"/>
      <c r="HG4" s="278"/>
      <c r="HH4" s="279"/>
      <c r="HI4" s="64"/>
      <c r="HJ4" s="64"/>
      <c r="HK4" s="64"/>
      <c r="HL4" s="64"/>
      <c r="HM4" s="64"/>
      <c r="HN4" s="279"/>
      <c r="HO4" s="64"/>
      <c r="HP4" s="279"/>
      <c r="HQ4" s="64"/>
      <c r="HR4" s="64"/>
      <c r="HS4" s="64"/>
      <c r="HT4" s="18"/>
      <c r="HU4" s="18"/>
      <c r="HV4" s="278"/>
      <c r="HW4" s="279"/>
      <c r="HX4" s="278"/>
      <c r="HY4" s="279"/>
      <c r="HZ4" s="278"/>
      <c r="IA4" s="279"/>
      <c r="IB4" s="278"/>
      <c r="IC4" s="279"/>
      <c r="ID4" s="278"/>
      <c r="IE4" s="279"/>
    </row>
    <row r="5" spans="1:239" s="280" customFormat="1" ht="15" customHeight="1" thickBot="1">
      <c r="A5" s="28" t="s">
        <v>402</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Z5" s="281"/>
      <c r="DA5" s="91"/>
      <c r="DB5" s="91"/>
      <c r="DC5" s="91"/>
      <c r="DD5" s="282"/>
      <c r="DE5" s="91"/>
      <c r="DF5" s="91"/>
      <c r="DG5" s="91"/>
      <c r="DH5" s="91"/>
    </row>
    <row r="6" spans="1:239" s="137" customFormat="1" ht="15" customHeight="1" thickTop="1">
      <c r="A6" s="124"/>
      <c r="B6" s="124"/>
      <c r="C6" s="136"/>
      <c r="D6" s="136"/>
      <c r="E6" s="136"/>
      <c r="AL6" s="138"/>
      <c r="AN6" s="138"/>
      <c r="AO6" s="283"/>
      <c r="BP6" s="284"/>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t="s">
        <v>59</v>
      </c>
    </row>
    <row r="7" spans="1:239" s="287" customFormat="1" ht="15" customHeight="1">
      <c r="A7" s="34"/>
      <c r="B7" s="804" t="s">
        <v>87</v>
      </c>
      <c r="C7" s="804"/>
      <c r="D7" s="804" t="s">
        <v>88</v>
      </c>
      <c r="E7" s="804"/>
      <c r="F7" s="804" t="s">
        <v>89</v>
      </c>
      <c r="G7" s="804"/>
      <c r="H7" s="804" t="s">
        <v>90</v>
      </c>
      <c r="I7" s="804"/>
      <c r="J7" s="804" t="s">
        <v>91</v>
      </c>
      <c r="K7" s="804"/>
      <c r="L7" s="804" t="s">
        <v>92</v>
      </c>
      <c r="M7" s="804"/>
      <c r="N7" s="804" t="s">
        <v>93</v>
      </c>
      <c r="O7" s="804"/>
      <c r="P7" s="804" t="s">
        <v>94</v>
      </c>
      <c r="Q7" s="804"/>
      <c r="R7" s="804" t="s">
        <v>95</v>
      </c>
      <c r="S7" s="804"/>
      <c r="T7" s="804" t="s">
        <v>96</v>
      </c>
      <c r="U7" s="804"/>
      <c r="V7" s="804" t="s">
        <v>97</v>
      </c>
      <c r="W7" s="804"/>
      <c r="X7" s="804" t="s">
        <v>98</v>
      </c>
      <c r="Y7" s="804"/>
      <c r="Z7" s="804" t="s">
        <v>99</v>
      </c>
      <c r="AA7" s="804"/>
      <c r="AB7" s="804" t="s">
        <v>100</v>
      </c>
      <c r="AC7" s="804"/>
      <c r="AD7" s="804" t="s">
        <v>101</v>
      </c>
      <c r="AE7" s="804"/>
      <c r="AF7" s="804" t="s">
        <v>102</v>
      </c>
      <c r="AG7" s="804"/>
      <c r="AH7" s="804" t="s">
        <v>103</v>
      </c>
      <c r="AI7" s="804"/>
      <c r="AJ7" s="804" t="s">
        <v>104</v>
      </c>
      <c r="AK7" s="804"/>
      <c r="AL7" s="804" t="s">
        <v>105</v>
      </c>
      <c r="AM7" s="804"/>
      <c r="AN7" s="804" t="s">
        <v>106</v>
      </c>
      <c r="AO7" s="804"/>
      <c r="AP7" s="804" t="s">
        <v>107</v>
      </c>
      <c r="AQ7" s="804"/>
      <c r="AR7" s="804" t="s">
        <v>108</v>
      </c>
      <c r="AS7" s="804"/>
      <c r="AT7" s="804" t="s">
        <v>109</v>
      </c>
      <c r="AU7" s="804"/>
      <c r="AV7" s="804" t="s">
        <v>110</v>
      </c>
      <c r="AW7" s="804"/>
      <c r="AX7" s="804" t="s">
        <v>111</v>
      </c>
      <c r="AY7" s="804"/>
      <c r="AZ7" s="804" t="s">
        <v>112</v>
      </c>
      <c r="BA7" s="804"/>
      <c r="BB7" s="804" t="s">
        <v>113</v>
      </c>
      <c r="BC7" s="804"/>
      <c r="BD7" s="286" t="s">
        <v>114</v>
      </c>
      <c r="BE7" s="35" t="s">
        <v>115</v>
      </c>
      <c r="BF7" s="35" t="s">
        <v>116</v>
      </c>
      <c r="BG7" s="35" t="s">
        <v>117</v>
      </c>
      <c r="BH7" s="35" t="s">
        <v>118</v>
      </c>
      <c r="BI7" s="35" t="s">
        <v>119</v>
      </c>
      <c r="BJ7" s="35" t="s">
        <v>120</v>
      </c>
      <c r="BK7" s="35" t="s">
        <v>121</v>
      </c>
      <c r="BL7" s="35" t="s">
        <v>122</v>
      </c>
      <c r="BM7" s="35" t="s">
        <v>123</v>
      </c>
      <c r="BN7" s="35" t="s">
        <v>124</v>
      </c>
      <c r="BO7" s="35" t="s">
        <v>403</v>
      </c>
      <c r="BP7" s="35" t="s">
        <v>126</v>
      </c>
      <c r="BQ7" s="35" t="s">
        <v>127</v>
      </c>
      <c r="BR7" s="35" t="s">
        <v>128</v>
      </c>
      <c r="BS7" s="35" t="s">
        <v>129</v>
      </c>
      <c r="BT7" s="35" t="s">
        <v>130</v>
      </c>
      <c r="BU7" s="35" t="s">
        <v>131</v>
      </c>
      <c r="BV7" s="35" t="s">
        <v>132</v>
      </c>
      <c r="BW7" s="35" t="s">
        <v>133</v>
      </c>
      <c r="BX7" s="35" t="s">
        <v>134</v>
      </c>
      <c r="BY7" s="35" t="s">
        <v>135</v>
      </c>
      <c r="BZ7" s="35" t="s">
        <v>136</v>
      </c>
      <c r="CA7" s="35" t="s">
        <v>137</v>
      </c>
      <c r="CB7" s="35" t="s">
        <v>138</v>
      </c>
      <c r="CC7" s="35" t="s">
        <v>139</v>
      </c>
      <c r="CD7" s="35" t="s">
        <v>140</v>
      </c>
      <c r="CE7" s="35" t="s">
        <v>141</v>
      </c>
      <c r="CF7" s="35" t="s">
        <v>142</v>
      </c>
      <c r="CG7" s="35" t="s">
        <v>143</v>
      </c>
      <c r="CH7" s="35" t="s">
        <v>144</v>
      </c>
      <c r="CI7" s="35" t="s">
        <v>145</v>
      </c>
      <c r="CJ7" s="35" t="s">
        <v>146</v>
      </c>
      <c r="CK7" s="35" t="s">
        <v>147</v>
      </c>
      <c r="CL7" s="35" t="s">
        <v>148</v>
      </c>
      <c r="CM7" s="35" t="s">
        <v>149</v>
      </c>
      <c r="CN7" s="35" t="s">
        <v>150</v>
      </c>
      <c r="CO7" s="35" t="s">
        <v>151</v>
      </c>
      <c r="CP7" s="35" t="s">
        <v>152</v>
      </c>
      <c r="CQ7" s="35" t="s">
        <v>153</v>
      </c>
      <c r="CR7" s="35" t="s">
        <v>154</v>
      </c>
      <c r="CS7" s="35" t="s">
        <v>155</v>
      </c>
      <c r="CT7" s="35" t="s">
        <v>156</v>
      </c>
      <c r="CU7" s="35" t="s">
        <v>157</v>
      </c>
      <c r="CV7" s="35" t="s">
        <v>158</v>
      </c>
      <c r="CW7" s="35" t="s">
        <v>60</v>
      </c>
      <c r="CX7" s="35" t="s">
        <v>61</v>
      </c>
    </row>
    <row r="8" spans="1:239" s="137" customFormat="1" ht="15" customHeight="1" thickBot="1">
      <c r="A8" s="288"/>
      <c r="B8" s="805" t="s">
        <v>404</v>
      </c>
      <c r="C8" s="806"/>
      <c r="D8" s="806"/>
      <c r="E8" s="806"/>
      <c r="F8" s="806"/>
      <c r="G8" s="806"/>
      <c r="H8" s="806"/>
      <c r="I8" s="807"/>
      <c r="J8" s="803" t="s">
        <v>404</v>
      </c>
      <c r="K8" s="803"/>
      <c r="L8" s="803"/>
      <c r="M8" s="803"/>
      <c r="N8" s="803" t="s">
        <v>405</v>
      </c>
      <c r="O8" s="803"/>
      <c r="P8" s="803"/>
      <c r="Q8" s="803"/>
      <c r="R8" s="803" t="s">
        <v>405</v>
      </c>
      <c r="S8" s="803"/>
      <c r="T8" s="803"/>
      <c r="U8" s="803"/>
      <c r="V8" s="803"/>
      <c r="W8" s="803"/>
      <c r="X8" s="803"/>
      <c r="Y8" s="803"/>
      <c r="Z8" s="803" t="s">
        <v>405</v>
      </c>
      <c r="AA8" s="803"/>
      <c r="AB8" s="803"/>
      <c r="AC8" s="803"/>
      <c r="AD8" s="803"/>
      <c r="AE8" s="803"/>
      <c r="AF8" s="803"/>
      <c r="AG8" s="803"/>
      <c r="AH8" s="803" t="s">
        <v>405</v>
      </c>
      <c r="AI8" s="803"/>
      <c r="AJ8" s="803"/>
      <c r="AK8" s="803"/>
      <c r="AL8" s="803"/>
      <c r="AM8" s="803"/>
      <c r="AN8" s="803"/>
      <c r="AO8" s="803"/>
      <c r="AP8" s="803" t="s">
        <v>405</v>
      </c>
      <c r="AQ8" s="803"/>
      <c r="AR8" s="803"/>
      <c r="AS8" s="803"/>
      <c r="AT8" s="803"/>
      <c r="AU8" s="803"/>
      <c r="AV8" s="803"/>
      <c r="AW8" s="803"/>
      <c r="AX8" s="803" t="s">
        <v>405</v>
      </c>
      <c r="AY8" s="803"/>
      <c r="AZ8" s="803"/>
      <c r="BA8" s="803"/>
      <c r="BB8" s="803"/>
      <c r="BC8" s="803"/>
      <c r="BD8" s="289" t="s">
        <v>406</v>
      </c>
      <c r="BE8" s="803" t="s">
        <v>406</v>
      </c>
      <c r="BF8" s="803"/>
      <c r="BG8" s="803"/>
      <c r="BH8" s="803"/>
      <c r="BI8" s="803" t="s">
        <v>406</v>
      </c>
      <c r="BJ8" s="803"/>
      <c r="BK8" s="803"/>
      <c r="BL8" s="803"/>
      <c r="BM8" s="803" t="s">
        <v>406</v>
      </c>
      <c r="BN8" s="803"/>
      <c r="BO8" s="803"/>
      <c r="BP8" s="803"/>
      <c r="BQ8" s="803" t="s">
        <v>406</v>
      </c>
      <c r="BR8" s="803"/>
      <c r="BS8" s="803"/>
      <c r="BT8" s="803"/>
      <c r="BU8" s="803" t="s">
        <v>406</v>
      </c>
      <c r="BV8" s="803"/>
      <c r="BW8" s="803"/>
      <c r="BX8" s="803"/>
      <c r="BY8" s="803" t="s">
        <v>406</v>
      </c>
      <c r="BZ8" s="803"/>
      <c r="CA8" s="803"/>
      <c r="CB8" s="803"/>
      <c r="CC8" s="803" t="s">
        <v>406</v>
      </c>
      <c r="CD8" s="803"/>
      <c r="CE8" s="803"/>
      <c r="CF8" s="803"/>
      <c r="CG8" s="803" t="s">
        <v>406</v>
      </c>
      <c r="CH8" s="803"/>
      <c r="CI8" s="803"/>
      <c r="CJ8" s="803"/>
      <c r="CK8" s="803" t="s">
        <v>406</v>
      </c>
      <c r="CL8" s="803"/>
      <c r="CM8" s="803"/>
      <c r="CN8" s="803"/>
      <c r="CO8" s="803" t="s">
        <v>406</v>
      </c>
      <c r="CP8" s="803"/>
      <c r="CQ8" s="803"/>
      <c r="CR8" s="803"/>
      <c r="CS8" s="803" t="s">
        <v>406</v>
      </c>
      <c r="CT8" s="803"/>
      <c r="CU8" s="803"/>
      <c r="CV8" s="803"/>
      <c r="CW8" s="803" t="s">
        <v>406</v>
      </c>
      <c r="CX8" s="803"/>
    </row>
    <row r="9" spans="1:239" s="291" customFormat="1" ht="11.4">
      <c r="A9" s="290"/>
      <c r="B9" s="802" t="s">
        <v>407</v>
      </c>
      <c r="C9" s="800" t="s">
        <v>408</v>
      </c>
      <c r="D9" s="802" t="s">
        <v>407</v>
      </c>
      <c r="E9" s="800" t="s">
        <v>408</v>
      </c>
      <c r="F9" s="802" t="s">
        <v>407</v>
      </c>
      <c r="G9" s="800" t="s">
        <v>408</v>
      </c>
      <c r="H9" s="802" t="s">
        <v>407</v>
      </c>
      <c r="I9" s="800" t="s">
        <v>408</v>
      </c>
      <c r="J9" s="802" t="s">
        <v>407</v>
      </c>
      <c r="K9" s="800" t="s">
        <v>408</v>
      </c>
      <c r="L9" s="802" t="s">
        <v>407</v>
      </c>
      <c r="M9" s="800" t="s">
        <v>408</v>
      </c>
      <c r="N9" s="802" t="s">
        <v>407</v>
      </c>
      <c r="O9" s="800" t="s">
        <v>408</v>
      </c>
      <c r="P9" s="802" t="s">
        <v>407</v>
      </c>
      <c r="Q9" s="800" t="s">
        <v>408</v>
      </c>
      <c r="R9" s="802" t="s">
        <v>407</v>
      </c>
      <c r="S9" s="800" t="s">
        <v>408</v>
      </c>
      <c r="T9" s="802" t="s">
        <v>407</v>
      </c>
      <c r="U9" s="800" t="s">
        <v>408</v>
      </c>
      <c r="V9" s="802" t="s">
        <v>407</v>
      </c>
      <c r="W9" s="800" t="s">
        <v>408</v>
      </c>
      <c r="X9" s="802" t="s">
        <v>407</v>
      </c>
      <c r="Y9" s="800" t="s">
        <v>408</v>
      </c>
      <c r="Z9" s="802" t="s">
        <v>407</v>
      </c>
      <c r="AA9" s="800" t="s">
        <v>408</v>
      </c>
      <c r="AB9" s="802" t="s">
        <v>407</v>
      </c>
      <c r="AC9" s="800" t="s">
        <v>408</v>
      </c>
      <c r="AD9" s="802" t="s">
        <v>407</v>
      </c>
      <c r="AE9" s="800" t="s">
        <v>408</v>
      </c>
      <c r="AF9" s="802" t="s">
        <v>407</v>
      </c>
      <c r="AG9" s="800" t="s">
        <v>408</v>
      </c>
      <c r="AH9" s="802" t="s">
        <v>407</v>
      </c>
      <c r="AI9" s="800" t="s">
        <v>408</v>
      </c>
      <c r="AJ9" s="802" t="s">
        <v>407</v>
      </c>
      <c r="AK9" s="800" t="s">
        <v>408</v>
      </c>
      <c r="AL9" s="802" t="s">
        <v>407</v>
      </c>
      <c r="AM9" s="800" t="s">
        <v>408</v>
      </c>
      <c r="AN9" s="802" t="s">
        <v>407</v>
      </c>
      <c r="AO9" s="800" t="s">
        <v>408</v>
      </c>
      <c r="AP9" s="802" t="s">
        <v>407</v>
      </c>
      <c r="AQ9" s="800" t="s">
        <v>408</v>
      </c>
      <c r="AR9" s="802" t="s">
        <v>407</v>
      </c>
      <c r="AS9" s="800" t="s">
        <v>408</v>
      </c>
      <c r="AT9" s="802" t="s">
        <v>407</v>
      </c>
      <c r="AU9" s="800" t="s">
        <v>408</v>
      </c>
      <c r="AV9" s="802" t="s">
        <v>407</v>
      </c>
      <c r="AW9" s="800" t="s">
        <v>408</v>
      </c>
      <c r="AX9" s="802" t="s">
        <v>407</v>
      </c>
      <c r="AY9" s="800" t="s">
        <v>408</v>
      </c>
      <c r="AZ9" s="802" t="s">
        <v>407</v>
      </c>
      <c r="BA9" s="800" t="s">
        <v>408</v>
      </c>
      <c r="BB9" s="802" t="s">
        <v>407</v>
      </c>
      <c r="BC9" s="800" t="s">
        <v>408</v>
      </c>
      <c r="BD9" s="800" t="s">
        <v>407</v>
      </c>
      <c r="BE9" s="800" t="s">
        <v>407</v>
      </c>
      <c r="BF9" s="800" t="s">
        <v>407</v>
      </c>
      <c r="BG9" s="800" t="s">
        <v>407</v>
      </c>
      <c r="BH9" s="800" t="s">
        <v>407</v>
      </c>
      <c r="BI9" s="800" t="s">
        <v>409</v>
      </c>
      <c r="BJ9" s="800" t="s">
        <v>409</v>
      </c>
      <c r="BK9" s="800" t="s">
        <v>409</v>
      </c>
      <c r="BL9" s="800" t="s">
        <v>409</v>
      </c>
      <c r="BM9" s="800" t="s">
        <v>409</v>
      </c>
      <c r="BN9" s="800" t="s">
        <v>409</v>
      </c>
      <c r="BO9" s="800" t="s">
        <v>409</v>
      </c>
      <c r="BP9" s="800" t="s">
        <v>409</v>
      </c>
      <c r="BQ9" s="800" t="s">
        <v>409</v>
      </c>
      <c r="BR9" s="800" t="s">
        <v>409</v>
      </c>
      <c r="BS9" s="800" t="s">
        <v>409</v>
      </c>
      <c r="BT9" s="800" t="s">
        <v>409</v>
      </c>
      <c r="BU9" s="800" t="s">
        <v>409</v>
      </c>
      <c r="BV9" s="800" t="s">
        <v>409</v>
      </c>
      <c r="BW9" s="800" t="s">
        <v>409</v>
      </c>
      <c r="BX9" s="800" t="s">
        <v>409</v>
      </c>
      <c r="BY9" s="800" t="s">
        <v>409</v>
      </c>
      <c r="BZ9" s="800" t="s">
        <v>409</v>
      </c>
      <c r="CA9" s="800" t="s">
        <v>409</v>
      </c>
      <c r="CB9" s="800" t="s">
        <v>409</v>
      </c>
      <c r="CC9" s="800" t="s">
        <v>409</v>
      </c>
      <c r="CD9" s="800" t="s">
        <v>409</v>
      </c>
      <c r="CE9" s="800" t="s">
        <v>409</v>
      </c>
      <c r="CF9" s="800" t="s">
        <v>409</v>
      </c>
      <c r="CG9" s="800" t="s">
        <v>409</v>
      </c>
      <c r="CH9" s="800" t="s">
        <v>409</v>
      </c>
      <c r="CI9" s="800" t="s">
        <v>409</v>
      </c>
      <c r="CJ9" s="800" t="s">
        <v>409</v>
      </c>
      <c r="CK9" s="800" t="s">
        <v>409</v>
      </c>
      <c r="CL9" s="800" t="s">
        <v>409</v>
      </c>
      <c r="CM9" s="800" t="s">
        <v>409</v>
      </c>
      <c r="CN9" s="800" t="s">
        <v>409</v>
      </c>
      <c r="CO9" s="800" t="s">
        <v>409</v>
      </c>
      <c r="CP9" s="800" t="s">
        <v>409</v>
      </c>
      <c r="CQ9" s="801" t="s">
        <v>409</v>
      </c>
      <c r="CR9" s="801" t="s">
        <v>409</v>
      </c>
      <c r="CS9" s="801" t="s">
        <v>409</v>
      </c>
      <c r="CT9" s="801" t="s">
        <v>409</v>
      </c>
      <c r="CU9" s="801" t="s">
        <v>409</v>
      </c>
      <c r="CV9" s="801" t="s">
        <v>409</v>
      </c>
      <c r="CW9" s="800" t="s">
        <v>410</v>
      </c>
      <c r="CX9" s="800" t="s">
        <v>410</v>
      </c>
    </row>
    <row r="10" spans="1:239" s="291" customFormat="1" ht="15" customHeight="1">
      <c r="A10" s="290"/>
      <c r="B10" s="802"/>
      <c r="C10" s="800" t="s">
        <v>411</v>
      </c>
      <c r="D10" s="802"/>
      <c r="E10" s="800" t="s">
        <v>411</v>
      </c>
      <c r="F10" s="802"/>
      <c r="G10" s="800" t="s">
        <v>411</v>
      </c>
      <c r="H10" s="802"/>
      <c r="I10" s="800" t="s">
        <v>411</v>
      </c>
      <c r="J10" s="802"/>
      <c r="K10" s="800" t="s">
        <v>411</v>
      </c>
      <c r="L10" s="802"/>
      <c r="M10" s="800" t="s">
        <v>411</v>
      </c>
      <c r="N10" s="802"/>
      <c r="O10" s="800" t="s">
        <v>411</v>
      </c>
      <c r="P10" s="802"/>
      <c r="Q10" s="800" t="s">
        <v>411</v>
      </c>
      <c r="R10" s="802"/>
      <c r="S10" s="800" t="s">
        <v>411</v>
      </c>
      <c r="T10" s="802"/>
      <c r="U10" s="800" t="s">
        <v>411</v>
      </c>
      <c r="V10" s="802"/>
      <c r="W10" s="800" t="s">
        <v>411</v>
      </c>
      <c r="X10" s="802"/>
      <c r="Y10" s="800" t="s">
        <v>411</v>
      </c>
      <c r="Z10" s="802"/>
      <c r="AA10" s="800" t="s">
        <v>411</v>
      </c>
      <c r="AB10" s="802"/>
      <c r="AC10" s="800" t="s">
        <v>411</v>
      </c>
      <c r="AD10" s="802"/>
      <c r="AE10" s="800" t="s">
        <v>411</v>
      </c>
      <c r="AF10" s="802"/>
      <c r="AG10" s="800" t="s">
        <v>411</v>
      </c>
      <c r="AH10" s="802"/>
      <c r="AI10" s="800" t="s">
        <v>411</v>
      </c>
      <c r="AJ10" s="802"/>
      <c r="AK10" s="800" t="s">
        <v>411</v>
      </c>
      <c r="AL10" s="802"/>
      <c r="AM10" s="800" t="s">
        <v>411</v>
      </c>
      <c r="AN10" s="802"/>
      <c r="AO10" s="800" t="s">
        <v>411</v>
      </c>
      <c r="AP10" s="802"/>
      <c r="AQ10" s="800" t="s">
        <v>411</v>
      </c>
      <c r="AR10" s="802"/>
      <c r="AS10" s="800" t="s">
        <v>411</v>
      </c>
      <c r="AT10" s="802"/>
      <c r="AU10" s="800" t="s">
        <v>411</v>
      </c>
      <c r="AV10" s="802"/>
      <c r="AW10" s="800" t="s">
        <v>411</v>
      </c>
      <c r="AX10" s="802"/>
      <c r="AY10" s="800" t="s">
        <v>411</v>
      </c>
      <c r="AZ10" s="802"/>
      <c r="BA10" s="800" t="s">
        <v>411</v>
      </c>
      <c r="BB10" s="802"/>
      <c r="BC10" s="800" t="s">
        <v>411</v>
      </c>
      <c r="BD10" s="800"/>
      <c r="BE10" s="800"/>
      <c r="BF10" s="800"/>
      <c r="BG10" s="800"/>
      <c r="BH10" s="800"/>
      <c r="BI10" s="800"/>
      <c r="BJ10" s="800"/>
      <c r="BK10" s="800"/>
      <c r="BL10" s="800"/>
      <c r="BM10" s="800"/>
      <c r="BN10" s="800"/>
      <c r="BO10" s="800"/>
      <c r="BP10" s="800"/>
      <c r="BQ10" s="800"/>
      <c r="BR10" s="800"/>
      <c r="BS10" s="800"/>
      <c r="BT10" s="800"/>
      <c r="BU10" s="800"/>
      <c r="BV10" s="800"/>
      <c r="BW10" s="800"/>
      <c r="BX10" s="800"/>
      <c r="BY10" s="800"/>
      <c r="BZ10" s="800"/>
      <c r="CA10" s="800"/>
      <c r="CB10" s="800"/>
      <c r="CC10" s="800"/>
      <c r="CD10" s="800"/>
      <c r="CE10" s="800"/>
      <c r="CF10" s="800"/>
      <c r="CG10" s="800"/>
      <c r="CH10" s="800"/>
      <c r="CI10" s="800"/>
      <c r="CJ10" s="800"/>
      <c r="CK10" s="800"/>
      <c r="CL10" s="800"/>
      <c r="CM10" s="800"/>
      <c r="CN10" s="800"/>
      <c r="CO10" s="800"/>
      <c r="CP10" s="800"/>
      <c r="CQ10" s="801"/>
      <c r="CR10" s="801"/>
      <c r="CS10" s="801"/>
      <c r="CT10" s="801"/>
      <c r="CU10" s="801"/>
      <c r="CV10" s="801"/>
      <c r="CW10" s="800"/>
      <c r="CX10" s="800"/>
    </row>
    <row r="11" spans="1:239" s="295" customFormat="1" ht="5.0999999999999996" customHeight="1">
      <c r="A11" s="292"/>
      <c r="B11" s="293"/>
      <c r="C11" s="294"/>
      <c r="D11" s="292"/>
      <c r="E11" s="294"/>
      <c r="F11" s="292"/>
      <c r="G11" s="294"/>
      <c r="H11" s="292"/>
      <c r="I11" s="294"/>
      <c r="J11" s="292"/>
      <c r="K11" s="294"/>
      <c r="L11" s="292"/>
      <c r="M11" s="294"/>
      <c r="N11" s="292"/>
      <c r="O11" s="294"/>
      <c r="P11" s="292"/>
      <c r="Q11" s="294"/>
      <c r="R11" s="292"/>
      <c r="S11" s="294"/>
      <c r="T11" s="292"/>
      <c r="U11" s="294"/>
      <c r="V11" s="292"/>
      <c r="W11" s="294"/>
      <c r="X11" s="292"/>
      <c r="Y11" s="294"/>
      <c r="Z11" s="292"/>
      <c r="AA11" s="294"/>
      <c r="AB11" s="292"/>
      <c r="AC11" s="294"/>
      <c r="AD11" s="292"/>
      <c r="AE11" s="294"/>
      <c r="AF11" s="292"/>
      <c r="AG11" s="294"/>
      <c r="AH11" s="292"/>
      <c r="AI11" s="294"/>
      <c r="AJ11" s="292"/>
      <c r="AK11" s="294"/>
      <c r="AL11" s="292"/>
      <c r="AM11" s="294"/>
      <c r="AN11" s="292"/>
      <c r="AO11" s="294"/>
      <c r="AP11" s="292"/>
      <c r="AQ11" s="294"/>
      <c r="AR11" s="292"/>
      <c r="AS11" s="294"/>
      <c r="AT11" s="292"/>
      <c r="AU11" s="294"/>
      <c r="AV11" s="292"/>
      <c r="AW11" s="294"/>
      <c r="AX11" s="292"/>
      <c r="AY11" s="294"/>
      <c r="AZ11" s="292"/>
      <c r="BA11" s="294"/>
      <c r="BB11" s="292"/>
      <c r="BC11" s="294"/>
      <c r="BD11" s="294"/>
      <c r="BE11" s="294"/>
      <c r="BF11" s="294"/>
      <c r="BG11" s="294"/>
      <c r="BH11" s="294"/>
      <c r="BI11" s="294"/>
      <c r="BJ11" s="294"/>
      <c r="BK11" s="294"/>
      <c r="BL11" s="294"/>
      <c r="BM11" s="294"/>
      <c r="BN11" s="294"/>
      <c r="BO11" s="294"/>
      <c r="BP11" s="294"/>
      <c r="BQ11" s="294"/>
      <c r="BR11" s="294"/>
      <c r="BS11" s="294"/>
      <c r="BT11" s="294"/>
      <c r="BU11" s="294"/>
      <c r="BV11" s="294"/>
      <c r="BW11" s="294"/>
      <c r="BX11" s="294"/>
      <c r="BY11" s="294"/>
      <c r="BZ11" s="294"/>
      <c r="CA11" s="294"/>
      <c r="CB11" s="294"/>
      <c r="CC11" s="294"/>
      <c r="CD11" s="294"/>
      <c r="CE11" s="294"/>
      <c r="CF11" s="294"/>
      <c r="CG11" s="294"/>
      <c r="CH11" s="294"/>
      <c r="CI11" s="294"/>
      <c r="CJ11" s="294"/>
      <c r="CK11" s="294"/>
      <c r="CL11" s="294"/>
      <c r="CM11" s="294"/>
      <c r="CN11" s="294"/>
      <c r="CO11" s="294"/>
      <c r="CP11" s="294"/>
      <c r="CQ11" s="294"/>
      <c r="CR11" s="294"/>
      <c r="CS11" s="294"/>
      <c r="CT11" s="294"/>
      <c r="CU11" s="294"/>
      <c r="CV11" s="294"/>
      <c r="CW11" s="294"/>
      <c r="CX11" s="294"/>
    </row>
    <row r="12" spans="1:239" ht="15" customHeight="1">
      <c r="A12" s="102" t="s">
        <v>76</v>
      </c>
      <c r="B12" s="201">
        <v>26029</v>
      </c>
      <c r="C12" s="296">
        <v>26029</v>
      </c>
      <c r="D12" s="201">
        <v>27515</v>
      </c>
      <c r="E12" s="296">
        <v>27515</v>
      </c>
      <c r="F12" s="201">
        <v>29214</v>
      </c>
      <c r="G12" s="296">
        <v>29214</v>
      </c>
      <c r="H12" s="297">
        <v>30357</v>
      </c>
      <c r="I12" s="296">
        <v>30357</v>
      </c>
      <c r="J12" s="297">
        <v>32909</v>
      </c>
      <c r="K12" s="296">
        <v>32909</v>
      </c>
      <c r="L12" s="297">
        <v>33711</v>
      </c>
      <c r="M12" s="296">
        <v>33711</v>
      </c>
      <c r="N12" s="297">
        <v>34168</v>
      </c>
      <c r="O12" s="296">
        <v>34168</v>
      </c>
      <c r="P12" s="297">
        <v>34257</v>
      </c>
      <c r="Q12" s="296">
        <v>34257</v>
      </c>
      <c r="R12" s="297">
        <v>35306</v>
      </c>
      <c r="S12" s="296">
        <v>35306</v>
      </c>
      <c r="T12" s="297">
        <v>37277</v>
      </c>
      <c r="U12" s="296">
        <v>37277</v>
      </c>
      <c r="V12" s="297">
        <v>38877</v>
      </c>
      <c r="W12" s="296">
        <v>38877</v>
      </c>
      <c r="X12" s="297">
        <v>41754</v>
      </c>
      <c r="Y12" s="296">
        <v>41754</v>
      </c>
      <c r="Z12" s="297">
        <v>43087</v>
      </c>
      <c r="AA12" s="296">
        <v>43087</v>
      </c>
      <c r="AB12" s="297">
        <v>44295</v>
      </c>
      <c r="AC12" s="296">
        <v>44295</v>
      </c>
      <c r="AD12" s="297">
        <v>46114</v>
      </c>
      <c r="AE12" s="296">
        <v>46114</v>
      </c>
      <c r="AF12" s="297">
        <v>48043</v>
      </c>
      <c r="AG12" s="296">
        <v>48043</v>
      </c>
      <c r="AH12" s="297">
        <v>51297</v>
      </c>
      <c r="AI12" s="296">
        <v>51297</v>
      </c>
      <c r="AJ12" s="297">
        <v>52843</v>
      </c>
      <c r="AK12" s="296">
        <v>52843</v>
      </c>
      <c r="AL12" s="297">
        <v>53742</v>
      </c>
      <c r="AM12" s="296">
        <v>53742</v>
      </c>
      <c r="AN12" s="297">
        <v>55582</v>
      </c>
      <c r="AO12" s="296">
        <v>55582</v>
      </c>
      <c r="AP12" s="298">
        <v>58059</v>
      </c>
      <c r="AQ12" s="296">
        <v>58059</v>
      </c>
      <c r="AR12" s="298">
        <v>63920</v>
      </c>
      <c r="AS12" s="296">
        <v>63920</v>
      </c>
      <c r="AT12" s="298">
        <v>66047</v>
      </c>
      <c r="AU12" s="296">
        <v>66047</v>
      </c>
      <c r="AV12" s="298">
        <v>70047</v>
      </c>
      <c r="AW12" s="296">
        <v>70047</v>
      </c>
      <c r="AX12" s="298">
        <v>69442</v>
      </c>
      <c r="AY12" s="296">
        <v>69442</v>
      </c>
      <c r="AZ12" s="298">
        <v>66028</v>
      </c>
      <c r="BA12" s="296">
        <v>66028</v>
      </c>
      <c r="BB12" s="298">
        <v>67033</v>
      </c>
      <c r="BC12" s="296">
        <v>67033</v>
      </c>
      <c r="BD12" s="296">
        <v>70940</v>
      </c>
      <c r="BE12" s="296">
        <v>73326</v>
      </c>
      <c r="BF12" s="296">
        <v>76800</v>
      </c>
      <c r="BG12" s="296">
        <v>79242</v>
      </c>
      <c r="BH12" s="296">
        <v>81508</v>
      </c>
      <c r="BI12" s="296">
        <v>83937</v>
      </c>
      <c r="BJ12" s="296">
        <v>86972</v>
      </c>
      <c r="BK12" s="296">
        <v>86233</v>
      </c>
      <c r="BL12" s="296">
        <v>88907</v>
      </c>
      <c r="BM12" s="296">
        <v>93330</v>
      </c>
      <c r="BN12" s="296">
        <v>96358</v>
      </c>
      <c r="BO12" s="296">
        <v>98550</v>
      </c>
      <c r="BP12" s="296">
        <v>100442</v>
      </c>
      <c r="BQ12" s="296">
        <v>104558</v>
      </c>
      <c r="BR12" s="296">
        <v>106807</v>
      </c>
      <c r="BS12" s="296">
        <v>110301</v>
      </c>
      <c r="BT12" s="296">
        <v>110457</v>
      </c>
      <c r="BU12" s="296">
        <v>113775.89304978002</v>
      </c>
      <c r="BV12" s="296">
        <v>113039</v>
      </c>
      <c r="BW12" s="296">
        <v>115670</v>
      </c>
      <c r="BX12" s="296">
        <v>121121</v>
      </c>
      <c r="BY12" s="296">
        <v>126674</v>
      </c>
      <c r="BZ12" s="296">
        <v>133636.47614764998</v>
      </c>
      <c r="CA12" s="296">
        <v>138313</v>
      </c>
      <c r="CB12" s="296">
        <v>133723</v>
      </c>
      <c r="CC12" s="296">
        <v>129549</v>
      </c>
      <c r="CD12" s="296">
        <v>135133.65261605999</v>
      </c>
      <c r="CE12" s="296">
        <v>137460.64100057</v>
      </c>
      <c r="CF12" s="296">
        <v>143703</v>
      </c>
      <c r="CG12" s="296">
        <v>144240.03661931001</v>
      </c>
      <c r="CH12" s="296">
        <v>146488.15706445999</v>
      </c>
      <c r="CI12" s="296">
        <v>147605.97834131002</v>
      </c>
      <c r="CJ12" s="296">
        <v>147121</v>
      </c>
      <c r="CK12" s="296">
        <v>151099</v>
      </c>
      <c r="CL12" s="296">
        <v>152704</v>
      </c>
      <c r="CM12" s="296">
        <v>156884.12501153376</v>
      </c>
      <c r="CN12" s="296">
        <v>154263</v>
      </c>
      <c r="CO12" s="296">
        <v>155321</v>
      </c>
      <c r="CP12" s="296">
        <v>159317</v>
      </c>
      <c r="CQ12" s="296">
        <v>160801</v>
      </c>
      <c r="CR12" s="296">
        <v>161182</v>
      </c>
      <c r="CS12" s="296">
        <v>160563</v>
      </c>
      <c r="CT12" s="296">
        <v>160086</v>
      </c>
      <c r="CU12" s="296">
        <v>162931</v>
      </c>
      <c r="CV12" s="296">
        <v>160487</v>
      </c>
      <c r="CW12" s="299">
        <v>164193</v>
      </c>
      <c r="CX12" s="300">
        <v>167312</v>
      </c>
    </row>
    <row r="13" spans="1:239" ht="15" customHeight="1">
      <c r="A13" s="102" t="s">
        <v>412</v>
      </c>
      <c r="B13" s="201">
        <v>199823</v>
      </c>
      <c r="C13" s="296">
        <v>225789</v>
      </c>
      <c r="D13" s="201">
        <v>208231</v>
      </c>
      <c r="E13" s="296">
        <v>234318</v>
      </c>
      <c r="F13" s="201">
        <v>241481</v>
      </c>
      <c r="G13" s="296">
        <v>268724</v>
      </c>
      <c r="H13" s="297">
        <v>269136</v>
      </c>
      <c r="I13" s="296">
        <v>296736</v>
      </c>
      <c r="J13" s="297">
        <v>283207</v>
      </c>
      <c r="K13" s="296">
        <v>311838</v>
      </c>
      <c r="L13" s="297">
        <v>306398</v>
      </c>
      <c r="M13" s="296">
        <v>336867</v>
      </c>
      <c r="N13" s="297">
        <v>279184</v>
      </c>
      <c r="O13" s="296">
        <v>286363</v>
      </c>
      <c r="P13" s="297">
        <v>282008</v>
      </c>
      <c r="Q13" s="296">
        <v>293797</v>
      </c>
      <c r="R13" s="297">
        <v>289035</v>
      </c>
      <c r="S13" s="296">
        <v>295944</v>
      </c>
      <c r="T13" s="297">
        <v>284637</v>
      </c>
      <c r="U13" s="296">
        <v>294864</v>
      </c>
      <c r="V13" s="297">
        <v>300362</v>
      </c>
      <c r="W13" s="296">
        <v>301773</v>
      </c>
      <c r="X13" s="297">
        <v>312488</v>
      </c>
      <c r="Y13" s="296">
        <v>313719</v>
      </c>
      <c r="Z13" s="297">
        <v>332139</v>
      </c>
      <c r="AA13" s="296">
        <v>334107</v>
      </c>
      <c r="AB13" s="297">
        <v>333066</v>
      </c>
      <c r="AC13" s="296">
        <v>332430</v>
      </c>
      <c r="AD13" s="297">
        <v>348022</v>
      </c>
      <c r="AE13" s="296">
        <v>356103</v>
      </c>
      <c r="AF13" s="297">
        <v>371614</v>
      </c>
      <c r="AG13" s="296">
        <v>380844</v>
      </c>
      <c r="AH13" s="297">
        <v>389106</v>
      </c>
      <c r="AI13" s="296">
        <v>398443</v>
      </c>
      <c r="AJ13" s="297">
        <v>417628</v>
      </c>
      <c r="AK13" s="296">
        <v>426007</v>
      </c>
      <c r="AL13" s="297">
        <v>457828</v>
      </c>
      <c r="AM13" s="296">
        <v>467206</v>
      </c>
      <c r="AN13" s="297">
        <v>473373</v>
      </c>
      <c r="AO13" s="296">
        <v>474172</v>
      </c>
      <c r="AP13" s="298">
        <v>506938</v>
      </c>
      <c r="AQ13" s="296">
        <v>505934</v>
      </c>
      <c r="AR13" s="298">
        <v>534021</v>
      </c>
      <c r="AS13" s="296">
        <v>531871</v>
      </c>
      <c r="AT13" s="298">
        <v>572470</v>
      </c>
      <c r="AU13" s="296">
        <v>571377</v>
      </c>
      <c r="AV13" s="298">
        <v>597519</v>
      </c>
      <c r="AW13" s="296">
        <v>600520</v>
      </c>
      <c r="AX13" s="298">
        <v>618713</v>
      </c>
      <c r="AY13" s="296">
        <v>621043</v>
      </c>
      <c r="AZ13" s="298">
        <v>601404</v>
      </c>
      <c r="BA13" s="296">
        <v>603541</v>
      </c>
      <c r="BB13" s="298">
        <v>564707</v>
      </c>
      <c r="BC13" s="296">
        <v>566797</v>
      </c>
      <c r="BD13" s="296">
        <v>576777</v>
      </c>
      <c r="BE13" s="296">
        <v>585991</v>
      </c>
      <c r="BF13" s="296">
        <v>596457</v>
      </c>
      <c r="BG13" s="296">
        <v>588752</v>
      </c>
      <c r="BH13" s="296">
        <v>597213</v>
      </c>
      <c r="BI13" s="296">
        <v>614574</v>
      </c>
      <c r="BJ13" s="296">
        <v>607226</v>
      </c>
      <c r="BK13" s="296">
        <v>643924</v>
      </c>
      <c r="BL13" s="296">
        <v>612217</v>
      </c>
      <c r="BM13" s="296">
        <v>595757</v>
      </c>
      <c r="BN13" s="296">
        <v>580568</v>
      </c>
      <c r="BO13" s="296">
        <v>657148</v>
      </c>
      <c r="BP13" s="296">
        <v>656189</v>
      </c>
      <c r="BQ13" s="296">
        <v>607464</v>
      </c>
      <c r="BR13" s="296">
        <v>618611</v>
      </c>
      <c r="BS13" s="296">
        <v>604581</v>
      </c>
      <c r="BT13" s="296">
        <v>611442</v>
      </c>
      <c r="BU13" s="296">
        <v>631159</v>
      </c>
      <c r="BV13" s="296">
        <v>657922</v>
      </c>
      <c r="BW13" s="296">
        <v>656301</v>
      </c>
      <c r="BX13" s="296">
        <v>661616</v>
      </c>
      <c r="BY13" s="296">
        <v>682635</v>
      </c>
      <c r="BZ13" s="296">
        <v>701776.27011517622</v>
      </c>
      <c r="CA13" s="296">
        <v>740183</v>
      </c>
      <c r="CB13" s="296">
        <v>759051</v>
      </c>
      <c r="CC13" s="296">
        <v>863207.896814832</v>
      </c>
      <c r="CD13" s="296">
        <v>875010.51235865511</v>
      </c>
      <c r="CE13" s="296">
        <v>870814.13439323229</v>
      </c>
      <c r="CF13" s="296">
        <v>858692.91180371994</v>
      </c>
      <c r="CG13" s="296">
        <v>882192.41928675876</v>
      </c>
      <c r="CH13" s="296">
        <v>884638.786497658</v>
      </c>
      <c r="CI13" s="296">
        <v>933991.26639547595</v>
      </c>
      <c r="CJ13" s="296">
        <v>953326</v>
      </c>
      <c r="CK13" s="299">
        <v>972604</v>
      </c>
      <c r="CL13" s="299">
        <v>974639</v>
      </c>
      <c r="CM13" s="299">
        <v>988412.13714898215</v>
      </c>
      <c r="CN13" s="299">
        <v>971611.23531452543</v>
      </c>
      <c r="CO13" s="299">
        <v>945116</v>
      </c>
      <c r="CP13" s="299">
        <v>956140</v>
      </c>
      <c r="CQ13" s="299">
        <v>942435</v>
      </c>
      <c r="CR13" s="299">
        <v>947738</v>
      </c>
      <c r="CS13" s="299">
        <v>947047</v>
      </c>
      <c r="CT13" s="299">
        <v>978879</v>
      </c>
      <c r="CU13" s="299">
        <v>1000932</v>
      </c>
      <c r="CV13" s="299">
        <v>1008668</v>
      </c>
      <c r="CW13" s="299">
        <v>1035931</v>
      </c>
      <c r="CX13" s="300">
        <v>1048936</v>
      </c>
    </row>
    <row r="14" spans="1:239" ht="15" customHeight="1">
      <c r="A14" s="102" t="s">
        <v>413</v>
      </c>
      <c r="B14" s="201">
        <v>21981</v>
      </c>
      <c r="C14" s="296">
        <v>24837</v>
      </c>
      <c r="D14" s="201">
        <v>22905</v>
      </c>
      <c r="E14" s="296">
        <v>25775</v>
      </c>
      <c r="F14" s="201">
        <v>26563</v>
      </c>
      <c r="G14" s="296">
        <v>29560</v>
      </c>
      <c r="H14" s="297">
        <v>29605</v>
      </c>
      <c r="I14" s="296">
        <v>32641</v>
      </c>
      <c r="J14" s="297">
        <v>31153</v>
      </c>
      <c r="K14" s="296">
        <v>34302</v>
      </c>
      <c r="L14" s="297">
        <v>33704</v>
      </c>
      <c r="M14" s="296">
        <v>37055</v>
      </c>
      <c r="N14" s="297">
        <v>30710</v>
      </c>
      <c r="O14" s="296">
        <v>31500</v>
      </c>
      <c r="P14" s="297">
        <v>31021</v>
      </c>
      <c r="Q14" s="296">
        <v>32318</v>
      </c>
      <c r="R14" s="297">
        <v>31794</v>
      </c>
      <c r="S14" s="296">
        <v>32554</v>
      </c>
      <c r="T14" s="297">
        <v>31310</v>
      </c>
      <c r="U14" s="296">
        <v>32435</v>
      </c>
      <c r="V14" s="297">
        <v>33040</v>
      </c>
      <c r="W14" s="296">
        <v>33195</v>
      </c>
      <c r="X14" s="297">
        <v>34374</v>
      </c>
      <c r="Y14" s="296">
        <v>34509</v>
      </c>
      <c r="Z14" s="297">
        <v>36535</v>
      </c>
      <c r="AA14" s="296">
        <v>36752</v>
      </c>
      <c r="AB14" s="297">
        <v>36637</v>
      </c>
      <c r="AC14" s="296">
        <v>36567</v>
      </c>
      <c r="AD14" s="297">
        <v>38282</v>
      </c>
      <c r="AE14" s="296">
        <v>39171</v>
      </c>
      <c r="AF14" s="297">
        <v>40878</v>
      </c>
      <c r="AG14" s="296">
        <v>41893</v>
      </c>
      <c r="AH14" s="297">
        <v>42802</v>
      </c>
      <c r="AI14" s="296">
        <v>43829</v>
      </c>
      <c r="AJ14" s="297">
        <v>45939</v>
      </c>
      <c r="AK14" s="296">
        <v>46861</v>
      </c>
      <c r="AL14" s="297">
        <v>50361</v>
      </c>
      <c r="AM14" s="296">
        <v>51393</v>
      </c>
      <c r="AN14" s="297">
        <v>52071</v>
      </c>
      <c r="AO14" s="296">
        <v>52159</v>
      </c>
      <c r="AP14" s="298">
        <v>55763</v>
      </c>
      <c r="AQ14" s="296">
        <v>55653</v>
      </c>
      <c r="AR14" s="298">
        <v>58742</v>
      </c>
      <c r="AS14" s="296">
        <v>58506</v>
      </c>
      <c r="AT14" s="298">
        <v>62972</v>
      </c>
      <c r="AU14" s="296">
        <v>62851</v>
      </c>
      <c r="AV14" s="298">
        <v>65727</v>
      </c>
      <c r="AW14" s="296">
        <v>66057</v>
      </c>
      <c r="AX14" s="298">
        <v>68058</v>
      </c>
      <c r="AY14" s="296">
        <v>68315</v>
      </c>
      <c r="AZ14" s="298">
        <v>66154</v>
      </c>
      <c r="BA14" s="296">
        <v>66390</v>
      </c>
      <c r="BB14" s="298">
        <v>62118</v>
      </c>
      <c r="BC14" s="296">
        <v>62348</v>
      </c>
      <c r="BD14" s="296">
        <v>63445</v>
      </c>
      <c r="BE14" s="296">
        <v>64459</v>
      </c>
      <c r="BF14" s="296">
        <v>65610</v>
      </c>
      <c r="BG14" s="296">
        <v>64763</v>
      </c>
      <c r="BH14" s="296">
        <v>65693</v>
      </c>
      <c r="BI14" s="296">
        <v>67603</v>
      </c>
      <c r="BJ14" s="296">
        <v>66795</v>
      </c>
      <c r="BK14" s="296">
        <v>70832</v>
      </c>
      <c r="BL14" s="296">
        <v>67344</v>
      </c>
      <c r="BM14" s="296">
        <v>65533</v>
      </c>
      <c r="BN14" s="296">
        <v>63862</v>
      </c>
      <c r="BO14" s="296">
        <v>72286</v>
      </c>
      <c r="BP14" s="296">
        <v>72181</v>
      </c>
      <c r="BQ14" s="296">
        <v>66821</v>
      </c>
      <c r="BR14" s="296">
        <v>66501</v>
      </c>
      <c r="BS14" s="296">
        <v>55924</v>
      </c>
      <c r="BT14" s="296">
        <v>56558</v>
      </c>
      <c r="BU14" s="296">
        <v>54437</v>
      </c>
      <c r="BV14" s="296">
        <v>56745.772499999999</v>
      </c>
      <c r="BW14" s="296">
        <v>56606</v>
      </c>
      <c r="BX14" s="296">
        <v>57097.460800000001</v>
      </c>
      <c r="BY14" s="296">
        <v>54610.8</v>
      </c>
      <c r="BZ14" s="296">
        <v>56142.1016092141</v>
      </c>
      <c r="CA14" s="296">
        <v>59214.64</v>
      </c>
      <c r="CB14" s="296">
        <v>60724.08</v>
      </c>
      <c r="CC14" s="296">
        <v>69056.631745186605</v>
      </c>
      <c r="CD14" s="296">
        <v>70000.840988692406</v>
      </c>
      <c r="CE14" s="296">
        <v>69665.130751458579</v>
      </c>
      <c r="CF14" s="296">
        <v>68695.432944297601</v>
      </c>
      <c r="CG14" s="296">
        <v>70575.393542940699</v>
      </c>
      <c r="CH14" s="296">
        <v>70771.102919812649</v>
      </c>
      <c r="CI14" s="296">
        <v>74719.301311638075</v>
      </c>
      <c r="CJ14" s="296">
        <v>76266.080000000002</v>
      </c>
      <c r="CK14" s="296">
        <v>77808.320000000007</v>
      </c>
      <c r="CL14" s="296">
        <v>77971.12</v>
      </c>
      <c r="CM14" s="296">
        <v>79072.970971918578</v>
      </c>
      <c r="CN14" s="296">
        <v>77728.898825162032</v>
      </c>
      <c r="CO14" s="296">
        <v>75609.279999999999</v>
      </c>
      <c r="CP14" s="296">
        <v>76491.199999999997</v>
      </c>
      <c r="CQ14" s="296">
        <v>75394.8</v>
      </c>
      <c r="CR14" s="296">
        <v>75819.040000000008</v>
      </c>
      <c r="CS14" s="296">
        <v>75764</v>
      </c>
      <c r="CT14" s="296">
        <v>78310.320000000007</v>
      </c>
      <c r="CU14" s="296">
        <v>80075</v>
      </c>
      <c r="CV14" s="296">
        <v>80693</v>
      </c>
      <c r="CW14" s="299">
        <v>82874</v>
      </c>
      <c r="CX14" s="300">
        <v>83915</v>
      </c>
      <c r="CY14" s="201"/>
    </row>
    <row r="15" spans="1:239" ht="5.0999999999999996" customHeight="1">
      <c r="A15" s="102"/>
      <c r="B15" s="201"/>
      <c r="C15" s="296"/>
      <c r="D15" s="201"/>
      <c r="E15" s="296"/>
      <c r="F15" s="201"/>
      <c r="G15" s="296"/>
      <c r="H15" s="297"/>
      <c r="I15" s="296"/>
      <c r="J15" s="297"/>
      <c r="K15" s="296"/>
      <c r="L15" s="297"/>
      <c r="M15" s="296"/>
      <c r="N15" s="297"/>
      <c r="O15" s="296"/>
      <c r="P15" s="297"/>
      <c r="Q15" s="296"/>
      <c r="R15" s="297"/>
      <c r="S15" s="296"/>
      <c r="T15" s="297"/>
      <c r="U15" s="296"/>
      <c r="V15" s="297"/>
      <c r="W15" s="296"/>
      <c r="X15" s="297"/>
      <c r="Y15" s="296"/>
      <c r="Z15" s="297"/>
      <c r="AA15" s="296"/>
      <c r="AB15" s="297"/>
      <c r="AC15" s="296"/>
      <c r="AD15" s="297"/>
      <c r="AE15" s="296"/>
      <c r="AF15" s="297"/>
      <c r="AG15" s="296"/>
      <c r="AH15" s="297"/>
      <c r="AI15" s="296"/>
      <c r="AJ15" s="297"/>
      <c r="AK15" s="296"/>
      <c r="AL15" s="297"/>
      <c r="AM15" s="296"/>
      <c r="AN15" s="297"/>
      <c r="AO15" s="296"/>
      <c r="AP15" s="298"/>
      <c r="AQ15" s="296"/>
      <c r="AR15" s="298"/>
      <c r="AS15" s="296"/>
      <c r="AT15" s="298"/>
      <c r="AU15" s="296"/>
      <c r="AV15" s="298"/>
      <c r="AW15" s="296"/>
      <c r="AX15" s="298"/>
      <c r="AY15" s="296"/>
      <c r="AZ15" s="298"/>
      <c r="BA15" s="296"/>
      <c r="BB15" s="298"/>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6"/>
      <c r="CN15" s="296"/>
      <c r="CO15" s="296"/>
      <c r="CP15" s="296"/>
      <c r="CQ15" s="296"/>
      <c r="CR15" s="296"/>
      <c r="CS15" s="296"/>
      <c r="CT15" s="296"/>
      <c r="CU15" s="296"/>
      <c r="CV15" s="296"/>
      <c r="CW15" s="299"/>
      <c r="CX15" s="300"/>
    </row>
    <row r="16" spans="1:239" s="137" customFormat="1" ht="15" customHeight="1">
      <c r="A16" s="108" t="s">
        <v>414</v>
      </c>
      <c r="B16" s="301">
        <v>35487</v>
      </c>
      <c r="C16" s="302">
        <v>35535</v>
      </c>
      <c r="D16" s="301">
        <v>37827</v>
      </c>
      <c r="E16" s="302">
        <v>37742</v>
      </c>
      <c r="F16" s="303">
        <v>39251</v>
      </c>
      <c r="G16" s="302">
        <v>38169</v>
      </c>
      <c r="H16" s="303">
        <v>42111</v>
      </c>
      <c r="I16" s="302">
        <v>41448</v>
      </c>
      <c r="J16" s="303">
        <v>44034</v>
      </c>
      <c r="K16" s="302">
        <v>43408</v>
      </c>
      <c r="L16" s="303">
        <v>43975</v>
      </c>
      <c r="M16" s="302">
        <v>43515</v>
      </c>
      <c r="N16" s="303">
        <v>45260</v>
      </c>
      <c r="O16" s="302">
        <v>44716</v>
      </c>
      <c r="P16" s="303">
        <v>47737</v>
      </c>
      <c r="Q16" s="302">
        <v>47263</v>
      </c>
      <c r="R16" s="303">
        <v>47922</v>
      </c>
      <c r="S16" s="302">
        <v>47456</v>
      </c>
      <c r="T16" s="303">
        <v>50512</v>
      </c>
      <c r="U16" s="302">
        <v>50137</v>
      </c>
      <c r="V16" s="303">
        <v>53840</v>
      </c>
      <c r="W16" s="302">
        <v>53500</v>
      </c>
      <c r="X16" s="303">
        <v>55464</v>
      </c>
      <c r="Y16" s="302">
        <v>55928</v>
      </c>
      <c r="Z16" s="303">
        <v>55675</v>
      </c>
      <c r="AA16" s="302">
        <v>56062</v>
      </c>
      <c r="AB16" s="303">
        <v>52620</v>
      </c>
      <c r="AC16" s="302">
        <v>52906</v>
      </c>
      <c r="AD16" s="303">
        <v>55636</v>
      </c>
      <c r="AE16" s="302">
        <v>55920</v>
      </c>
      <c r="AF16" s="303">
        <v>55968</v>
      </c>
      <c r="AG16" s="302">
        <v>56146</v>
      </c>
      <c r="AH16" s="303">
        <v>59640</v>
      </c>
      <c r="AI16" s="302">
        <v>59923</v>
      </c>
      <c r="AJ16" s="303">
        <v>62216</v>
      </c>
      <c r="AK16" s="302">
        <v>62524</v>
      </c>
      <c r="AL16" s="303">
        <v>68486</v>
      </c>
      <c r="AM16" s="302">
        <v>68806</v>
      </c>
      <c r="AN16" s="303">
        <v>71128</v>
      </c>
      <c r="AO16" s="302">
        <v>71476</v>
      </c>
      <c r="AP16" s="301">
        <v>75344</v>
      </c>
      <c r="AQ16" s="302">
        <v>75704</v>
      </c>
      <c r="AR16" s="301">
        <v>89886</v>
      </c>
      <c r="AS16" s="302">
        <v>90202</v>
      </c>
      <c r="AT16" s="301">
        <v>90837</v>
      </c>
      <c r="AU16" s="302">
        <v>91149</v>
      </c>
      <c r="AV16" s="301">
        <v>96626</v>
      </c>
      <c r="AW16" s="302">
        <v>96933</v>
      </c>
      <c r="AX16" s="301">
        <v>96395</v>
      </c>
      <c r="AY16" s="302">
        <v>96721</v>
      </c>
      <c r="AZ16" s="301">
        <v>92333</v>
      </c>
      <c r="BA16" s="302">
        <v>92629</v>
      </c>
      <c r="BB16" s="301">
        <v>92734</v>
      </c>
      <c r="BC16" s="302">
        <v>93064</v>
      </c>
      <c r="BD16" s="302">
        <v>95804</v>
      </c>
      <c r="BE16" s="302">
        <v>92235</v>
      </c>
      <c r="BF16" s="302">
        <v>94090</v>
      </c>
      <c r="BG16" s="302">
        <v>95825</v>
      </c>
      <c r="BH16" s="302">
        <v>98605</v>
      </c>
      <c r="BI16" s="302">
        <v>93608</v>
      </c>
      <c r="BJ16" s="302">
        <v>97015</v>
      </c>
      <c r="BK16" s="302">
        <v>93090</v>
      </c>
      <c r="BL16" s="302">
        <v>102825</v>
      </c>
      <c r="BM16" s="302">
        <v>100452</v>
      </c>
      <c r="BN16" s="302">
        <v>102548</v>
      </c>
      <c r="BO16" s="302">
        <v>95055</v>
      </c>
      <c r="BP16" s="302">
        <v>101127</v>
      </c>
      <c r="BQ16" s="302">
        <v>92920</v>
      </c>
      <c r="BR16" s="302">
        <v>103050</v>
      </c>
      <c r="BS16" s="302">
        <v>106682</v>
      </c>
      <c r="BT16" s="302">
        <v>104673</v>
      </c>
      <c r="BU16" s="302">
        <v>100169.72130496125</v>
      </c>
      <c r="BV16" s="302">
        <v>97785</v>
      </c>
      <c r="BW16" s="302">
        <v>110141</v>
      </c>
      <c r="BX16" s="302">
        <v>117940</v>
      </c>
      <c r="BY16" s="302">
        <v>123412</v>
      </c>
      <c r="BZ16" s="302">
        <v>130807.55317009903</v>
      </c>
      <c r="CA16" s="302">
        <v>134334</v>
      </c>
      <c r="CB16" s="302">
        <v>125275.40468457628</v>
      </c>
      <c r="CC16" s="302">
        <v>120212</v>
      </c>
      <c r="CD16" s="302">
        <v>131611.8664231562</v>
      </c>
      <c r="CE16" s="302">
        <v>131903.22888841873</v>
      </c>
      <c r="CF16" s="302">
        <v>135724</v>
      </c>
      <c r="CG16" s="302">
        <v>135568.36106604556</v>
      </c>
      <c r="CH16" s="302">
        <v>141107.91443001103</v>
      </c>
      <c r="CI16" s="302">
        <v>141772.6380878046</v>
      </c>
      <c r="CJ16" s="302">
        <v>150236</v>
      </c>
      <c r="CK16" s="302">
        <v>152490</v>
      </c>
      <c r="CL16" s="302">
        <v>152504</v>
      </c>
      <c r="CM16" s="302">
        <v>156322.23373194816</v>
      </c>
      <c r="CN16" s="302">
        <v>144283</v>
      </c>
      <c r="CO16" s="302">
        <v>142648</v>
      </c>
      <c r="CP16" s="302">
        <v>148608</v>
      </c>
      <c r="CQ16" s="302">
        <v>150715</v>
      </c>
      <c r="CR16" s="302">
        <v>149969</v>
      </c>
      <c r="CS16" s="302">
        <v>145621</v>
      </c>
      <c r="CT16" s="302">
        <v>149119.40676399611</v>
      </c>
      <c r="CU16" s="302">
        <v>151189.7909182118</v>
      </c>
      <c r="CV16" s="302">
        <v>149109</v>
      </c>
      <c r="CW16" s="304">
        <v>160025</v>
      </c>
      <c r="CX16" s="305">
        <v>162761</v>
      </c>
    </row>
    <row r="17" spans="1:141" ht="15" customHeight="1">
      <c r="A17" s="102" t="s">
        <v>415</v>
      </c>
      <c r="B17" s="201">
        <v>25674</v>
      </c>
      <c r="C17" s="296">
        <v>25721</v>
      </c>
      <c r="D17" s="201">
        <v>27225</v>
      </c>
      <c r="E17" s="296">
        <v>27139</v>
      </c>
      <c r="F17" s="201">
        <v>29078</v>
      </c>
      <c r="G17" s="296">
        <v>29015</v>
      </c>
      <c r="H17" s="297">
        <v>30530</v>
      </c>
      <c r="I17" s="296">
        <v>30375</v>
      </c>
      <c r="J17" s="297">
        <v>32952</v>
      </c>
      <c r="K17" s="296">
        <v>32845</v>
      </c>
      <c r="L17" s="297">
        <v>34096</v>
      </c>
      <c r="M17" s="296">
        <v>34071</v>
      </c>
      <c r="N17" s="297">
        <v>35822</v>
      </c>
      <c r="O17" s="296">
        <v>35724</v>
      </c>
      <c r="P17" s="297">
        <v>38245</v>
      </c>
      <c r="Q17" s="296">
        <v>38022</v>
      </c>
      <c r="R17" s="297">
        <v>39406</v>
      </c>
      <c r="S17" s="296">
        <v>39201</v>
      </c>
      <c r="T17" s="297">
        <v>42300</v>
      </c>
      <c r="U17" s="296">
        <v>42185</v>
      </c>
      <c r="V17" s="297">
        <v>43378</v>
      </c>
      <c r="W17" s="296">
        <v>43305</v>
      </c>
      <c r="X17" s="297">
        <v>45927</v>
      </c>
      <c r="Y17" s="296">
        <v>46529</v>
      </c>
      <c r="Z17" s="297">
        <v>47291</v>
      </c>
      <c r="AA17" s="296">
        <v>47821</v>
      </c>
      <c r="AB17" s="297">
        <v>45853</v>
      </c>
      <c r="AC17" s="296">
        <v>46284</v>
      </c>
      <c r="AD17" s="297">
        <v>47649</v>
      </c>
      <c r="AE17" s="296">
        <v>48081</v>
      </c>
      <c r="AF17" s="297">
        <v>49690</v>
      </c>
      <c r="AG17" s="296">
        <v>49896</v>
      </c>
      <c r="AH17" s="297">
        <v>52928</v>
      </c>
      <c r="AI17" s="296">
        <v>53240</v>
      </c>
      <c r="AJ17" s="297">
        <v>54769</v>
      </c>
      <c r="AK17" s="296">
        <v>55110</v>
      </c>
      <c r="AL17" s="297">
        <v>56522</v>
      </c>
      <c r="AM17" s="296">
        <v>56877</v>
      </c>
      <c r="AN17" s="297">
        <v>58366</v>
      </c>
      <c r="AO17" s="296">
        <v>58714</v>
      </c>
      <c r="AP17" s="298">
        <v>60220</v>
      </c>
      <c r="AQ17" s="296">
        <v>60580</v>
      </c>
      <c r="AR17" s="298">
        <v>62102</v>
      </c>
      <c r="AS17" s="296">
        <v>62418</v>
      </c>
      <c r="AT17" s="298">
        <v>63953</v>
      </c>
      <c r="AU17" s="296">
        <v>64265</v>
      </c>
      <c r="AV17" s="298">
        <v>65887</v>
      </c>
      <c r="AW17" s="296">
        <v>66194</v>
      </c>
      <c r="AX17" s="298">
        <v>67783</v>
      </c>
      <c r="AY17" s="296">
        <v>68109</v>
      </c>
      <c r="AZ17" s="298">
        <v>69702</v>
      </c>
      <c r="BA17" s="296">
        <v>69998</v>
      </c>
      <c r="BB17" s="298">
        <v>71632</v>
      </c>
      <c r="BC17" s="296">
        <v>71962</v>
      </c>
      <c r="BD17" s="296">
        <v>70808</v>
      </c>
      <c r="BE17" s="296">
        <v>69934</v>
      </c>
      <c r="BF17" s="296">
        <v>71892</v>
      </c>
      <c r="BG17" s="296">
        <v>74127</v>
      </c>
      <c r="BH17" s="296">
        <v>77199</v>
      </c>
      <c r="BI17" s="296">
        <v>74095</v>
      </c>
      <c r="BJ17" s="296">
        <v>77502</v>
      </c>
      <c r="BK17" s="296">
        <v>73577</v>
      </c>
      <c r="BL17" s="296">
        <v>77507</v>
      </c>
      <c r="BM17" s="296">
        <v>76704</v>
      </c>
      <c r="BN17" s="296">
        <v>79377</v>
      </c>
      <c r="BO17" s="296">
        <v>72654</v>
      </c>
      <c r="BP17" s="296">
        <v>78763</v>
      </c>
      <c r="BQ17" s="296">
        <v>73123</v>
      </c>
      <c r="BR17" s="296">
        <v>77322</v>
      </c>
      <c r="BS17" s="296">
        <v>80889</v>
      </c>
      <c r="BT17" s="296">
        <v>80085</v>
      </c>
      <c r="BU17" s="296">
        <v>78206.021855435247</v>
      </c>
      <c r="BV17" s="296">
        <v>74793</v>
      </c>
      <c r="BW17" s="296">
        <v>80344</v>
      </c>
      <c r="BX17" s="296">
        <v>90322</v>
      </c>
      <c r="BY17" s="296">
        <v>98370</v>
      </c>
      <c r="BZ17" s="296">
        <v>105448.10805189703</v>
      </c>
      <c r="CA17" s="296">
        <v>108818</v>
      </c>
      <c r="CB17" s="296">
        <v>100831.66766395827</v>
      </c>
      <c r="CC17" s="296">
        <v>98451</v>
      </c>
      <c r="CD17" s="296">
        <v>109691.64435955821</v>
      </c>
      <c r="CE17" s="296">
        <v>112574.78084868472</v>
      </c>
      <c r="CF17" s="296">
        <v>118282</v>
      </c>
      <c r="CG17" s="296">
        <v>120071.13818512355</v>
      </c>
      <c r="CH17" s="296">
        <v>125012.21195388504</v>
      </c>
      <c r="CI17" s="296">
        <v>128401.36137433062</v>
      </c>
      <c r="CJ17" s="296">
        <v>130565</v>
      </c>
      <c r="CK17" s="296">
        <v>132801</v>
      </c>
      <c r="CL17" s="296">
        <v>129636</v>
      </c>
      <c r="CM17" s="296">
        <v>134270.51084614417</v>
      </c>
      <c r="CN17" s="296">
        <v>120624</v>
      </c>
      <c r="CO17" s="296">
        <v>118614</v>
      </c>
      <c r="CP17" s="296">
        <v>123250</v>
      </c>
      <c r="CQ17" s="296">
        <v>126704</v>
      </c>
      <c r="CR17" s="296">
        <v>125412</v>
      </c>
      <c r="CS17" s="296">
        <v>120727</v>
      </c>
      <c r="CT17" s="296">
        <v>123541.89698987412</v>
      </c>
      <c r="CU17" s="296">
        <v>127210.79091821179</v>
      </c>
      <c r="CV17" s="296">
        <v>124633</v>
      </c>
      <c r="CW17" s="299">
        <v>134814</v>
      </c>
      <c r="CX17" s="300">
        <v>136588</v>
      </c>
    </row>
    <row r="18" spans="1:141" ht="15" customHeight="1">
      <c r="A18" s="102" t="s">
        <v>416</v>
      </c>
      <c r="B18" s="201">
        <v>9813</v>
      </c>
      <c r="C18" s="296">
        <v>9814</v>
      </c>
      <c r="D18" s="201">
        <v>10602</v>
      </c>
      <c r="E18" s="296">
        <v>10603</v>
      </c>
      <c r="F18" s="201">
        <v>10234</v>
      </c>
      <c r="G18" s="296">
        <v>10148</v>
      </c>
      <c r="H18" s="297">
        <v>11622</v>
      </c>
      <c r="I18" s="296">
        <v>11534</v>
      </c>
      <c r="J18" s="297">
        <v>11124</v>
      </c>
      <c r="K18" s="296">
        <v>11036</v>
      </c>
      <c r="L18" s="297">
        <v>9925</v>
      </c>
      <c r="M18" s="296">
        <v>9925</v>
      </c>
      <c r="N18" s="297">
        <v>9489</v>
      </c>
      <c r="O18" s="296">
        <v>9489</v>
      </c>
      <c r="P18" s="297">
        <v>9546</v>
      </c>
      <c r="Q18" s="296">
        <v>9546</v>
      </c>
      <c r="R18" s="297">
        <v>8569</v>
      </c>
      <c r="S18" s="296">
        <v>8569</v>
      </c>
      <c r="T18" s="297">
        <v>8273</v>
      </c>
      <c r="U18" s="296">
        <v>8273</v>
      </c>
      <c r="V18" s="297">
        <v>10524</v>
      </c>
      <c r="W18" s="296">
        <v>10524</v>
      </c>
      <c r="X18" s="297">
        <v>9623</v>
      </c>
      <c r="Y18" s="296">
        <v>9623</v>
      </c>
      <c r="Z18" s="297">
        <v>8469</v>
      </c>
      <c r="AA18" s="296">
        <v>8469</v>
      </c>
      <c r="AB18" s="297">
        <v>6856</v>
      </c>
      <c r="AC18" s="296">
        <v>6856</v>
      </c>
      <c r="AD18" s="297">
        <v>8079</v>
      </c>
      <c r="AE18" s="296">
        <v>8079</v>
      </c>
      <c r="AF18" s="297">
        <v>6373</v>
      </c>
      <c r="AG18" s="296">
        <v>6373</v>
      </c>
      <c r="AH18" s="297">
        <v>6809</v>
      </c>
      <c r="AI18" s="296">
        <v>6809</v>
      </c>
      <c r="AJ18" s="297">
        <v>7544</v>
      </c>
      <c r="AK18" s="296">
        <v>7544</v>
      </c>
      <c r="AL18" s="297">
        <v>12063</v>
      </c>
      <c r="AM18" s="296">
        <v>12063</v>
      </c>
      <c r="AN18" s="297">
        <v>12865</v>
      </c>
      <c r="AO18" s="296">
        <v>12865</v>
      </c>
      <c r="AP18" s="298">
        <v>15231</v>
      </c>
      <c r="AQ18" s="296">
        <v>15231</v>
      </c>
      <c r="AR18" s="298">
        <v>27891</v>
      </c>
      <c r="AS18" s="296">
        <v>27891</v>
      </c>
      <c r="AT18" s="298">
        <v>26992</v>
      </c>
      <c r="AU18" s="296">
        <v>26992</v>
      </c>
      <c r="AV18" s="298">
        <v>30867</v>
      </c>
      <c r="AW18" s="296">
        <v>30867</v>
      </c>
      <c r="AX18" s="298">
        <v>28741</v>
      </c>
      <c r="AY18" s="296">
        <v>28741</v>
      </c>
      <c r="AZ18" s="298">
        <v>22761</v>
      </c>
      <c r="BA18" s="296">
        <v>22761</v>
      </c>
      <c r="BB18" s="298">
        <v>21234</v>
      </c>
      <c r="BC18" s="296">
        <v>21234</v>
      </c>
      <c r="BD18" s="296">
        <v>24996</v>
      </c>
      <c r="BE18" s="296">
        <v>22301</v>
      </c>
      <c r="BF18" s="296">
        <v>22198</v>
      </c>
      <c r="BG18" s="296">
        <v>21698</v>
      </c>
      <c r="BH18" s="296">
        <v>21406</v>
      </c>
      <c r="BI18" s="296">
        <v>19513</v>
      </c>
      <c r="BJ18" s="296">
        <v>19513</v>
      </c>
      <c r="BK18" s="296">
        <v>19513</v>
      </c>
      <c r="BL18" s="296">
        <v>25318</v>
      </c>
      <c r="BM18" s="296">
        <v>23748</v>
      </c>
      <c r="BN18" s="296">
        <v>23171</v>
      </c>
      <c r="BO18" s="296">
        <v>22401</v>
      </c>
      <c r="BP18" s="296">
        <v>22364</v>
      </c>
      <c r="BQ18" s="296">
        <v>19797</v>
      </c>
      <c r="BR18" s="296">
        <v>25728</v>
      </c>
      <c r="BS18" s="296">
        <v>25793</v>
      </c>
      <c r="BT18" s="296">
        <v>24588</v>
      </c>
      <c r="BU18" s="296">
        <v>21963.699449526001</v>
      </c>
      <c r="BV18" s="296">
        <v>22992</v>
      </c>
      <c r="BW18" s="296">
        <v>29797</v>
      </c>
      <c r="BX18" s="296">
        <v>27618</v>
      </c>
      <c r="BY18" s="296">
        <v>25042</v>
      </c>
      <c r="BZ18" s="296">
        <v>25359.445118202002</v>
      </c>
      <c r="CA18" s="296">
        <v>25516</v>
      </c>
      <c r="CB18" s="296">
        <v>24443.737020618002</v>
      </c>
      <c r="CC18" s="296">
        <v>21761</v>
      </c>
      <c r="CD18" s="296">
        <v>21920.222063598001</v>
      </c>
      <c r="CE18" s="296">
        <v>19328.448039734001</v>
      </c>
      <c r="CF18" s="296">
        <v>17442</v>
      </c>
      <c r="CG18" s="296">
        <v>15497.222880922</v>
      </c>
      <c r="CH18" s="296">
        <v>16095.702476126002</v>
      </c>
      <c r="CI18" s="296">
        <v>13371.276713473999</v>
      </c>
      <c r="CJ18" s="296">
        <v>19671</v>
      </c>
      <c r="CK18" s="296">
        <v>19689</v>
      </c>
      <c r="CL18" s="296">
        <v>22868</v>
      </c>
      <c r="CM18" s="296">
        <v>22051.722885804</v>
      </c>
      <c r="CN18" s="296">
        <v>23659</v>
      </c>
      <c r="CO18" s="296">
        <v>24034</v>
      </c>
      <c r="CP18" s="296">
        <v>25358</v>
      </c>
      <c r="CQ18" s="296">
        <v>24011</v>
      </c>
      <c r="CR18" s="296">
        <v>24557</v>
      </c>
      <c r="CS18" s="296">
        <v>24894</v>
      </c>
      <c r="CT18" s="296">
        <v>25577.509774121998</v>
      </c>
      <c r="CU18" s="296">
        <v>23979</v>
      </c>
      <c r="CV18" s="296">
        <v>24476</v>
      </c>
      <c r="CW18" s="299">
        <v>25211</v>
      </c>
      <c r="CX18" s="300">
        <v>26173</v>
      </c>
    </row>
    <row r="19" spans="1:141" ht="15" customHeight="1">
      <c r="A19" s="102" t="s">
        <v>417</v>
      </c>
      <c r="B19" s="201">
        <v>0</v>
      </c>
      <c r="C19" s="296">
        <v>0</v>
      </c>
      <c r="D19" s="201">
        <v>0</v>
      </c>
      <c r="E19" s="296">
        <v>0</v>
      </c>
      <c r="F19" s="201">
        <v>-61</v>
      </c>
      <c r="G19" s="296">
        <v>-994</v>
      </c>
      <c r="H19" s="297">
        <v>-41</v>
      </c>
      <c r="I19" s="296">
        <v>-461</v>
      </c>
      <c r="J19" s="297">
        <v>-42</v>
      </c>
      <c r="K19" s="296">
        <v>-473</v>
      </c>
      <c r="L19" s="297">
        <v>-46</v>
      </c>
      <c r="M19" s="296">
        <v>-481</v>
      </c>
      <c r="N19" s="297">
        <v>-51</v>
      </c>
      <c r="O19" s="296">
        <v>-497</v>
      </c>
      <c r="P19" s="297">
        <v>-54</v>
      </c>
      <c r="Q19" s="296">
        <v>-305</v>
      </c>
      <c r="R19" s="297">
        <v>-53</v>
      </c>
      <c r="S19" s="296">
        <v>-314</v>
      </c>
      <c r="T19" s="297">
        <v>-61</v>
      </c>
      <c r="U19" s="296">
        <v>-321</v>
      </c>
      <c r="V19" s="297">
        <v>-62</v>
      </c>
      <c r="W19" s="296">
        <v>-329</v>
      </c>
      <c r="X19" s="297">
        <v>-86</v>
      </c>
      <c r="Y19" s="296">
        <v>-224</v>
      </c>
      <c r="Z19" s="297">
        <v>-85</v>
      </c>
      <c r="AA19" s="296">
        <v>-228</v>
      </c>
      <c r="AB19" s="297">
        <v>-89</v>
      </c>
      <c r="AC19" s="296">
        <v>-234</v>
      </c>
      <c r="AD19" s="297">
        <v>-92</v>
      </c>
      <c r="AE19" s="296">
        <v>-240</v>
      </c>
      <c r="AF19" s="297">
        <v>-95</v>
      </c>
      <c r="AG19" s="296">
        <v>-123</v>
      </c>
      <c r="AH19" s="297">
        <v>-97</v>
      </c>
      <c r="AI19" s="296">
        <v>-126</v>
      </c>
      <c r="AJ19" s="297">
        <v>-97</v>
      </c>
      <c r="AK19" s="296">
        <v>-130</v>
      </c>
      <c r="AL19" s="297">
        <v>-99</v>
      </c>
      <c r="AM19" s="296">
        <v>-134</v>
      </c>
      <c r="AN19" s="297">
        <v>-103</v>
      </c>
      <c r="AO19" s="296">
        <v>-103</v>
      </c>
      <c r="AP19" s="298">
        <v>-107</v>
      </c>
      <c r="AQ19" s="296">
        <v>-107</v>
      </c>
      <c r="AR19" s="298">
        <v>-107</v>
      </c>
      <c r="AS19" s="296">
        <v>-107</v>
      </c>
      <c r="AT19" s="298">
        <v>-108</v>
      </c>
      <c r="AU19" s="296">
        <v>-108</v>
      </c>
      <c r="AV19" s="298">
        <v>-128</v>
      </c>
      <c r="AW19" s="296">
        <v>-128</v>
      </c>
      <c r="AX19" s="298">
        <v>-129</v>
      </c>
      <c r="AY19" s="296">
        <v>-129</v>
      </c>
      <c r="AZ19" s="298">
        <v>-130</v>
      </c>
      <c r="BA19" s="296">
        <v>-130</v>
      </c>
      <c r="BB19" s="298">
        <v>-132</v>
      </c>
      <c r="BC19" s="296">
        <v>-132</v>
      </c>
      <c r="BD19" s="296">
        <v>0</v>
      </c>
      <c r="BE19" s="296">
        <v>0</v>
      </c>
      <c r="BF19" s="296">
        <v>0</v>
      </c>
      <c r="BG19" s="296">
        <v>0</v>
      </c>
      <c r="BH19" s="296">
        <v>0</v>
      </c>
      <c r="BI19" s="296">
        <v>0</v>
      </c>
      <c r="BJ19" s="296">
        <v>0</v>
      </c>
      <c r="BK19" s="296">
        <v>0</v>
      </c>
      <c r="BL19" s="296">
        <v>0</v>
      </c>
      <c r="BM19" s="296">
        <v>0</v>
      </c>
      <c r="BN19" s="296">
        <v>0</v>
      </c>
      <c r="BO19" s="296">
        <v>0</v>
      </c>
      <c r="BP19" s="296">
        <v>0</v>
      </c>
      <c r="BQ19" s="296">
        <v>0</v>
      </c>
      <c r="BR19" s="296">
        <v>0</v>
      </c>
      <c r="BS19" s="296">
        <v>0</v>
      </c>
      <c r="BT19" s="296">
        <v>0</v>
      </c>
      <c r="BU19" s="296">
        <v>0</v>
      </c>
      <c r="BV19" s="296">
        <v>0</v>
      </c>
      <c r="BW19" s="296">
        <v>0</v>
      </c>
      <c r="BX19" s="296">
        <v>0</v>
      </c>
      <c r="BY19" s="296">
        <v>0</v>
      </c>
      <c r="BZ19" s="296">
        <v>0</v>
      </c>
      <c r="CA19" s="296">
        <v>0</v>
      </c>
      <c r="CB19" s="296">
        <v>0</v>
      </c>
      <c r="CC19" s="296">
        <v>0</v>
      </c>
      <c r="CD19" s="296">
        <v>0</v>
      </c>
      <c r="CE19" s="296">
        <v>0</v>
      </c>
      <c r="CF19" s="296">
        <v>0</v>
      </c>
      <c r="CG19" s="296">
        <v>0</v>
      </c>
      <c r="CH19" s="296">
        <v>0</v>
      </c>
      <c r="CI19" s="296">
        <v>0</v>
      </c>
      <c r="CJ19" s="296">
        <v>0</v>
      </c>
      <c r="CK19" s="296">
        <v>0</v>
      </c>
      <c r="CL19" s="296">
        <v>0</v>
      </c>
      <c r="CM19" s="296">
        <v>0</v>
      </c>
      <c r="CN19" s="296">
        <v>0</v>
      </c>
      <c r="CO19" s="296">
        <v>0</v>
      </c>
      <c r="CP19" s="296">
        <v>0</v>
      </c>
      <c r="CQ19" s="296">
        <v>0</v>
      </c>
      <c r="CR19" s="296">
        <v>0</v>
      </c>
      <c r="CS19" s="296">
        <v>0</v>
      </c>
      <c r="CT19" s="296">
        <v>0</v>
      </c>
      <c r="CU19" s="296">
        <v>0</v>
      </c>
      <c r="CV19" s="296">
        <v>0</v>
      </c>
      <c r="CW19" s="299">
        <v>0</v>
      </c>
      <c r="CX19" s="300">
        <v>0</v>
      </c>
    </row>
    <row r="20" spans="1:141" ht="5.0999999999999996" customHeight="1">
      <c r="A20" s="102"/>
      <c r="B20" s="201"/>
      <c r="C20" s="296"/>
      <c r="D20" s="201"/>
      <c r="E20" s="296"/>
      <c r="F20" s="201"/>
      <c r="G20" s="296"/>
      <c r="H20" s="297"/>
      <c r="I20" s="296"/>
      <c r="J20" s="297"/>
      <c r="K20" s="296"/>
      <c r="L20" s="297"/>
      <c r="M20" s="296"/>
      <c r="N20" s="297"/>
      <c r="O20" s="296"/>
      <c r="P20" s="297"/>
      <c r="Q20" s="296"/>
      <c r="R20" s="297"/>
      <c r="S20" s="296"/>
      <c r="T20" s="297"/>
      <c r="U20" s="296"/>
      <c r="V20" s="297"/>
      <c r="W20" s="296"/>
      <c r="X20" s="297"/>
      <c r="Y20" s="296"/>
      <c r="Z20" s="297"/>
      <c r="AA20" s="296"/>
      <c r="AB20" s="297"/>
      <c r="AC20" s="296"/>
      <c r="AD20" s="297"/>
      <c r="AE20" s="296"/>
      <c r="AF20" s="297"/>
      <c r="AG20" s="296"/>
      <c r="AH20" s="297"/>
      <c r="AI20" s="296"/>
      <c r="AJ20" s="297"/>
      <c r="AK20" s="296"/>
      <c r="AL20" s="297"/>
      <c r="AM20" s="296"/>
      <c r="AN20" s="297"/>
      <c r="AO20" s="296"/>
      <c r="AP20" s="298"/>
      <c r="AQ20" s="296"/>
      <c r="AR20" s="298"/>
      <c r="AS20" s="296"/>
      <c r="AT20" s="298"/>
      <c r="AU20" s="296"/>
      <c r="AV20" s="298"/>
      <c r="AW20" s="296"/>
      <c r="AX20" s="298"/>
      <c r="AY20" s="296"/>
      <c r="AZ20" s="298"/>
      <c r="BA20" s="296"/>
      <c r="BB20" s="298"/>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296"/>
      <c r="CI20" s="296"/>
      <c r="CJ20" s="296"/>
      <c r="CK20" s="296"/>
      <c r="CL20" s="296"/>
      <c r="CM20" s="296"/>
      <c r="CN20" s="296"/>
      <c r="CO20" s="296"/>
      <c r="CP20" s="296"/>
      <c r="CQ20" s="296"/>
      <c r="CR20" s="296"/>
      <c r="CS20" s="296"/>
      <c r="CT20" s="296"/>
      <c r="CU20" s="296"/>
      <c r="CV20" s="296"/>
      <c r="CW20" s="299"/>
      <c r="CX20" s="300"/>
    </row>
    <row r="21" spans="1:141" ht="15" customHeight="1">
      <c r="A21" s="102" t="s">
        <v>418</v>
      </c>
      <c r="B21" s="201">
        <v>13506</v>
      </c>
      <c r="C21" s="296">
        <v>10698</v>
      </c>
      <c r="D21" s="201">
        <v>14922</v>
      </c>
      <c r="E21" s="296">
        <v>11967</v>
      </c>
      <c r="F21" s="201">
        <v>12688</v>
      </c>
      <c r="G21" s="296">
        <v>8609</v>
      </c>
      <c r="H21" s="297">
        <v>12506</v>
      </c>
      <c r="I21" s="296">
        <v>8807</v>
      </c>
      <c r="J21" s="297">
        <v>12881</v>
      </c>
      <c r="K21" s="296">
        <v>9106</v>
      </c>
      <c r="L21" s="297">
        <v>10271</v>
      </c>
      <c r="M21" s="296">
        <v>6460</v>
      </c>
      <c r="N21" s="297">
        <v>14550</v>
      </c>
      <c r="O21" s="296">
        <v>13216</v>
      </c>
      <c r="P21" s="297">
        <v>16716</v>
      </c>
      <c r="Q21" s="296">
        <v>14945</v>
      </c>
      <c r="R21" s="297">
        <v>16128</v>
      </c>
      <c r="S21" s="296">
        <v>14902</v>
      </c>
      <c r="T21" s="297">
        <v>19202</v>
      </c>
      <c r="U21" s="296">
        <v>17702</v>
      </c>
      <c r="V21" s="297">
        <v>20800</v>
      </c>
      <c r="W21" s="296">
        <v>20305</v>
      </c>
      <c r="X21" s="297">
        <v>21090</v>
      </c>
      <c r="Y21" s="296">
        <v>21419</v>
      </c>
      <c r="Z21" s="297">
        <v>19140</v>
      </c>
      <c r="AA21" s="296">
        <v>19310</v>
      </c>
      <c r="AB21" s="297">
        <v>15983</v>
      </c>
      <c r="AC21" s="296">
        <v>16339</v>
      </c>
      <c r="AD21" s="297">
        <v>17354</v>
      </c>
      <c r="AE21" s="296">
        <v>16749</v>
      </c>
      <c r="AF21" s="297">
        <v>15090</v>
      </c>
      <c r="AG21" s="296">
        <v>14253</v>
      </c>
      <c r="AH21" s="297">
        <v>16838</v>
      </c>
      <c r="AI21" s="296">
        <v>16094</v>
      </c>
      <c r="AJ21" s="297">
        <v>16277</v>
      </c>
      <c r="AK21" s="296">
        <v>15663</v>
      </c>
      <c r="AL21" s="297">
        <v>18125</v>
      </c>
      <c r="AM21" s="296">
        <v>17413</v>
      </c>
      <c r="AN21" s="297">
        <v>19057</v>
      </c>
      <c r="AO21" s="296">
        <v>19317</v>
      </c>
      <c r="AP21" s="298">
        <v>19581</v>
      </c>
      <c r="AQ21" s="296">
        <v>20051</v>
      </c>
      <c r="AR21" s="298">
        <v>31144</v>
      </c>
      <c r="AS21" s="296">
        <v>31696</v>
      </c>
      <c r="AT21" s="298">
        <v>27865</v>
      </c>
      <c r="AU21" s="296">
        <v>28298</v>
      </c>
      <c r="AV21" s="298">
        <v>30899</v>
      </c>
      <c r="AW21" s="296">
        <v>30876</v>
      </c>
      <c r="AX21" s="298">
        <v>28337</v>
      </c>
      <c r="AY21" s="296">
        <v>28406</v>
      </c>
      <c r="AZ21" s="298">
        <v>26179</v>
      </c>
      <c r="BA21" s="296">
        <v>26239</v>
      </c>
      <c r="BB21" s="298">
        <v>30616</v>
      </c>
      <c r="BC21" s="296">
        <v>30716</v>
      </c>
      <c r="BD21" s="296">
        <v>32359</v>
      </c>
      <c r="BE21" s="296">
        <v>27776</v>
      </c>
      <c r="BF21" s="296">
        <v>28480</v>
      </c>
      <c r="BG21" s="296">
        <v>31062</v>
      </c>
      <c r="BH21" s="296">
        <v>32912</v>
      </c>
      <c r="BI21" s="296">
        <v>26005</v>
      </c>
      <c r="BJ21" s="296">
        <v>30220</v>
      </c>
      <c r="BK21" s="296">
        <v>22258</v>
      </c>
      <c r="BL21" s="296">
        <v>35481</v>
      </c>
      <c r="BM21" s="296">
        <v>34919</v>
      </c>
      <c r="BN21" s="296">
        <v>38686</v>
      </c>
      <c r="BO21" s="296">
        <v>22769</v>
      </c>
      <c r="BP21" s="296">
        <v>28946</v>
      </c>
      <c r="BQ21" s="296">
        <v>26099</v>
      </c>
      <c r="BR21" s="296">
        <v>36549</v>
      </c>
      <c r="BS21" s="296">
        <v>50758</v>
      </c>
      <c r="BT21" s="296">
        <v>48115</v>
      </c>
      <c r="BU21" s="296">
        <v>45732</v>
      </c>
      <c r="BV21" s="296">
        <v>41039.227500000001</v>
      </c>
      <c r="BW21" s="296">
        <v>53535</v>
      </c>
      <c r="BX21" s="296">
        <v>60842.539199999999</v>
      </c>
      <c r="BY21" s="296">
        <v>68801.2</v>
      </c>
      <c r="BZ21" s="296">
        <v>74665.451560884918</v>
      </c>
      <c r="CA21" s="296">
        <v>75119.360000000001</v>
      </c>
      <c r="CB21" s="296">
        <v>64551.324684576277</v>
      </c>
      <c r="CC21" s="296">
        <v>51155.368254813438</v>
      </c>
      <c r="CD21" s="296">
        <v>61611.025434463794</v>
      </c>
      <c r="CE21" s="296">
        <v>62238.09813696015</v>
      </c>
      <c r="CF21" s="296">
        <v>67028.567055702399</v>
      </c>
      <c r="CG21" s="296">
        <v>64992.96752310486</v>
      </c>
      <c r="CH21" s="296">
        <v>70336.811510198386</v>
      </c>
      <c r="CI21" s="296">
        <v>67053.336776166529</v>
      </c>
      <c r="CJ21" s="296">
        <v>73969.919999999998</v>
      </c>
      <c r="CK21" s="296">
        <v>74681.679999999993</v>
      </c>
      <c r="CL21" s="296">
        <v>74532.88</v>
      </c>
      <c r="CM21" s="296">
        <v>77249.262760029582</v>
      </c>
      <c r="CN21" s="296">
        <v>66554.101174837968</v>
      </c>
      <c r="CO21" s="296">
        <v>67038.720000000001</v>
      </c>
      <c r="CP21" s="296">
        <v>72116.800000000003</v>
      </c>
      <c r="CQ21" s="296">
        <v>75320.2</v>
      </c>
      <c r="CR21" s="296">
        <v>74149.959999999992</v>
      </c>
      <c r="CS21" s="296">
        <v>69857</v>
      </c>
      <c r="CT21" s="296">
        <f>CT16-CT14</f>
        <v>70809.086763996107</v>
      </c>
      <c r="CU21" s="296">
        <f>CU16-CU14</f>
        <v>71114.790918211802</v>
      </c>
      <c r="CV21" s="296">
        <v>68416</v>
      </c>
      <c r="CW21" s="299">
        <v>77151</v>
      </c>
      <c r="CX21" s="300">
        <v>78846</v>
      </c>
    </row>
    <row r="22" spans="1:141" ht="5.0999999999999996" customHeight="1">
      <c r="A22" s="102"/>
      <c r="B22" s="201"/>
      <c r="C22" s="296"/>
      <c r="D22" s="201"/>
      <c r="E22" s="296"/>
      <c r="F22" s="201"/>
      <c r="G22" s="296"/>
      <c r="H22" s="297"/>
      <c r="I22" s="296"/>
      <c r="J22" s="297"/>
      <c r="K22" s="296"/>
      <c r="L22" s="297"/>
      <c r="M22" s="296"/>
      <c r="N22" s="297"/>
      <c r="O22" s="296"/>
      <c r="P22" s="297"/>
      <c r="Q22" s="296"/>
      <c r="R22" s="297"/>
      <c r="S22" s="296"/>
      <c r="T22" s="297"/>
      <c r="U22" s="296"/>
      <c r="V22" s="297"/>
      <c r="W22" s="296"/>
      <c r="X22" s="297"/>
      <c r="Y22" s="296"/>
      <c r="Z22" s="297"/>
      <c r="AA22" s="296"/>
      <c r="AB22" s="297"/>
      <c r="AC22" s="296"/>
      <c r="AD22" s="297"/>
      <c r="AE22" s="296"/>
      <c r="AF22" s="297"/>
      <c r="AG22" s="296"/>
      <c r="AH22" s="297"/>
      <c r="AI22" s="296"/>
      <c r="AJ22" s="297"/>
      <c r="AK22" s="296"/>
      <c r="AL22" s="297"/>
      <c r="AM22" s="296"/>
      <c r="AN22" s="297"/>
      <c r="AO22" s="296"/>
      <c r="AP22" s="298"/>
      <c r="AQ22" s="296"/>
      <c r="AR22" s="298"/>
      <c r="AS22" s="296"/>
      <c r="AT22" s="298"/>
      <c r="AU22" s="296"/>
      <c r="AV22" s="298"/>
      <c r="AW22" s="296"/>
      <c r="AX22" s="298"/>
      <c r="AY22" s="296"/>
      <c r="AZ22" s="298"/>
      <c r="BA22" s="296"/>
      <c r="BB22" s="298"/>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c r="CM22" s="296"/>
      <c r="CN22" s="296"/>
      <c r="CO22" s="296"/>
      <c r="CP22" s="296"/>
      <c r="CQ22" s="296"/>
      <c r="CR22" s="296"/>
      <c r="CS22" s="296"/>
      <c r="CT22" s="296"/>
      <c r="CU22" s="296"/>
      <c r="CV22" s="296"/>
      <c r="CW22" s="296"/>
      <c r="CX22" s="296"/>
    </row>
    <row r="23" spans="1:141" s="311" customFormat="1" ht="15" customHeight="1" thickBot="1">
      <c r="A23" s="306" t="s">
        <v>419</v>
      </c>
      <c r="B23" s="307">
        <v>17.759216906962664</v>
      </c>
      <c r="C23" s="308">
        <v>15.738144905199103</v>
      </c>
      <c r="D23" s="307">
        <v>18.165883081769767</v>
      </c>
      <c r="E23" s="308">
        <v>16.107170597222577</v>
      </c>
      <c r="F23" s="307">
        <v>16.254280875099905</v>
      </c>
      <c r="G23" s="308">
        <v>14.203792739018473</v>
      </c>
      <c r="H23" s="307">
        <v>15.646736222578919</v>
      </c>
      <c r="I23" s="308">
        <v>13.967971530249109</v>
      </c>
      <c r="J23" s="307">
        <v>15.548344497134606</v>
      </c>
      <c r="K23" s="308">
        <v>13.920048230170796</v>
      </c>
      <c r="L23" s="307">
        <v>14.352247730076567</v>
      </c>
      <c r="M23" s="308">
        <v>12.917560936512034</v>
      </c>
      <c r="N23" s="307">
        <v>16.211530746747666</v>
      </c>
      <c r="O23" s="308">
        <v>15.615145811435136</v>
      </c>
      <c r="P23" s="307">
        <v>16.927533970667501</v>
      </c>
      <c r="Q23" s="308">
        <v>16.086958001613358</v>
      </c>
      <c r="R23" s="307">
        <v>16.579998962063421</v>
      </c>
      <c r="S23" s="308">
        <v>16.035466169275267</v>
      </c>
      <c r="T23" s="307">
        <v>17.746111714218461</v>
      </c>
      <c r="U23" s="308">
        <v>17.003432090726573</v>
      </c>
      <c r="V23" s="307">
        <v>17.920000000000002</v>
      </c>
      <c r="W23" s="308">
        <v>17.728557558164582</v>
      </c>
      <c r="X23" s="307">
        <v>17.749161567804205</v>
      </c>
      <c r="Y23" s="308">
        <v>17.827418804726523</v>
      </c>
      <c r="Z23" s="307">
        <v>16.762560253387889</v>
      </c>
      <c r="AA23" s="308">
        <v>16.779654422086338</v>
      </c>
      <c r="AB23" s="307">
        <v>15.798670533768084</v>
      </c>
      <c r="AC23" s="308">
        <v>15.914929458833438</v>
      </c>
      <c r="AD23" s="307">
        <v>15.986345690789664</v>
      </c>
      <c r="AE23" s="308">
        <v>15.703321791728797</v>
      </c>
      <c r="AF23" s="307">
        <v>15.060788883088366</v>
      </c>
      <c r="AG23" s="308">
        <v>14.742519246725694</v>
      </c>
      <c r="AH23" s="307">
        <v>15.327442907588162</v>
      </c>
      <c r="AI23" s="308">
        <v>15.039290438030031</v>
      </c>
      <c r="AJ23" s="307">
        <v>14.897468560537128</v>
      </c>
      <c r="AK23" s="308">
        <v>14.676754137842805</v>
      </c>
      <c r="AL23" s="307">
        <v>14.958892859327083</v>
      </c>
      <c r="AM23" s="308">
        <v>14.727122511269119</v>
      </c>
      <c r="AN23" s="307">
        <v>15.02578305057534</v>
      </c>
      <c r="AO23" s="308">
        <v>15.073855056814828</v>
      </c>
      <c r="AP23" s="307">
        <v>14.862567020030063</v>
      </c>
      <c r="AQ23" s="308">
        <v>14.963216546031695</v>
      </c>
      <c r="AR23" s="307">
        <v>16.831922340132692</v>
      </c>
      <c r="AS23" s="308">
        <v>16.959375487665245</v>
      </c>
      <c r="AT23" s="307">
        <v>15.867556378500183</v>
      </c>
      <c r="AU23" s="308">
        <v>15.952514714452978</v>
      </c>
      <c r="AV23" s="307">
        <v>16.171201250504168</v>
      </c>
      <c r="AW23" s="308">
        <v>16.141510690734698</v>
      </c>
      <c r="AX23" s="307">
        <v>15.57992154682381</v>
      </c>
      <c r="AY23" s="308">
        <v>15.573961867374722</v>
      </c>
      <c r="AZ23" s="307">
        <v>15.352907529713802</v>
      </c>
      <c r="BA23" s="308">
        <v>15.347590304552632</v>
      </c>
      <c r="BB23" s="307">
        <v>16.421613332223615</v>
      </c>
      <c r="BC23" s="308">
        <v>16.41928238858004</v>
      </c>
      <c r="BD23" s="308">
        <v>16.610232377504648</v>
      </c>
      <c r="BE23" s="308">
        <v>15.740002832808011</v>
      </c>
      <c r="BF23" s="308">
        <v>15.77481696082031</v>
      </c>
      <c r="BG23" s="308">
        <v>16.275953202706742</v>
      </c>
      <c r="BH23" s="308">
        <v>16.510859609553041</v>
      </c>
      <c r="BI23" s="308">
        <v>15.231363513588276</v>
      </c>
      <c r="BJ23" s="308">
        <v>15.976753301077359</v>
      </c>
      <c r="BK23" s="308">
        <v>14.456675011336742</v>
      </c>
      <c r="BL23" s="308">
        <v>16.795515315647883</v>
      </c>
      <c r="BM23" s="308">
        <v>16.861237047991043</v>
      </c>
      <c r="BN23" s="308">
        <v>17.663391712943184</v>
      </c>
      <c r="BO23" s="308">
        <v>14.464778101736595</v>
      </c>
      <c r="BP23" s="308">
        <v>15.411261084839886</v>
      </c>
      <c r="BQ23" s="308">
        <v>15.296379703159364</v>
      </c>
      <c r="BR23" s="308">
        <v>16.658287679979825</v>
      </c>
      <c r="BS23" s="308">
        <v>17.7</v>
      </c>
      <c r="BT23" s="308">
        <v>17.100000000000001</v>
      </c>
      <c r="BU23" s="308">
        <v>15.9</v>
      </c>
      <c r="BV23" s="308">
        <v>14.9</v>
      </c>
      <c r="BW23" s="308">
        <v>16.8</v>
      </c>
      <c r="BX23" s="308">
        <v>17.8</v>
      </c>
      <c r="BY23" s="308">
        <v>18.100000000000001</v>
      </c>
      <c r="BZ23" s="308">
        <v>18.600000000000001</v>
      </c>
      <c r="CA23" s="308">
        <v>18.100000000000001</v>
      </c>
      <c r="CB23" s="308">
        <v>16.5</v>
      </c>
      <c r="CC23" s="308">
        <v>13.9</v>
      </c>
      <c r="CD23" s="308">
        <v>15.040000000000001</v>
      </c>
      <c r="CE23" s="308">
        <v>15.146999999999998</v>
      </c>
      <c r="CF23" s="308">
        <v>15.805845385018499</v>
      </c>
      <c r="CG23" s="308">
        <v>15.367209930873226</v>
      </c>
      <c r="CH23" s="308">
        <v>15.950907487186536</v>
      </c>
      <c r="CI23" s="308">
        <v>15.179225244251313</v>
      </c>
      <c r="CJ23" s="308">
        <v>15.759142203191773</v>
      </c>
      <c r="CK23" s="308">
        <v>15.678528979934281</v>
      </c>
      <c r="CL23" s="308">
        <v>15.647229384418232</v>
      </c>
      <c r="CM23" s="308">
        <v>15.815491115158768</v>
      </c>
      <c r="CN23" s="308">
        <v>14.849869449409297</v>
      </c>
      <c r="CO23" s="308">
        <v>15.093173747984373</v>
      </c>
      <c r="CP23" s="308">
        <v>15.542493777061935</v>
      </c>
      <c r="CQ23" s="308">
        <v>15.992084334728654</v>
      </c>
      <c r="CR23" s="308">
        <v>15.82388803656707</v>
      </c>
      <c r="CS23" s="308">
        <v>15.4</v>
      </c>
      <c r="CT23" s="308">
        <v>15.2</v>
      </c>
      <c r="CU23" s="308">
        <v>15.1</v>
      </c>
      <c r="CV23" s="308">
        <v>14.8</v>
      </c>
      <c r="CW23" s="309">
        <v>15.4</v>
      </c>
      <c r="CX23" s="309">
        <v>15.5</v>
      </c>
      <c r="CY23" s="310"/>
      <c r="CZ23" s="310"/>
      <c r="DA23" s="310"/>
      <c r="DB23" s="310"/>
      <c r="DC23" s="310"/>
      <c r="DD23" s="310"/>
      <c r="DE23" s="310"/>
      <c r="DF23" s="310"/>
      <c r="DG23" s="310"/>
      <c r="DH23" s="310"/>
      <c r="DI23" s="310"/>
      <c r="DJ23" s="310"/>
      <c r="DK23" s="310"/>
      <c r="DL23" s="310"/>
      <c r="DM23" s="310"/>
      <c r="DN23" s="310"/>
      <c r="DO23" s="310"/>
      <c r="DP23" s="310"/>
      <c r="DQ23" s="310"/>
      <c r="DR23" s="310"/>
      <c r="DS23" s="310"/>
      <c r="DT23" s="310"/>
      <c r="DU23" s="310"/>
      <c r="DV23" s="310"/>
      <c r="DW23" s="310"/>
      <c r="DX23" s="310"/>
      <c r="DY23" s="310"/>
      <c r="DZ23" s="310"/>
      <c r="EA23" s="310"/>
      <c r="EB23" s="310"/>
      <c r="EC23" s="310"/>
      <c r="ED23" s="310"/>
      <c r="EE23" s="310"/>
      <c r="EF23" s="310"/>
      <c r="EG23" s="310"/>
      <c r="EH23" s="310"/>
      <c r="EI23" s="310"/>
      <c r="EJ23" s="310"/>
      <c r="EK23" s="310"/>
    </row>
    <row r="24" spans="1:141" s="120" customFormat="1" ht="46.8" thickTop="1">
      <c r="A24" s="241" t="s">
        <v>420</v>
      </c>
      <c r="B24" s="118"/>
      <c r="C24" s="118"/>
      <c r="E24" s="118"/>
      <c r="BF24" s="118"/>
      <c r="BG24" s="118"/>
      <c r="BH24" s="118"/>
      <c r="BI24" s="118"/>
      <c r="BJ24" s="118"/>
    </row>
    <row r="25" spans="1:141" s="120" customFormat="1" ht="23.4">
      <c r="A25" s="241" t="s">
        <v>421</v>
      </c>
    </row>
    <row r="26" spans="1:141" s="120" customFormat="1" ht="15" customHeight="1"/>
    <row r="27" spans="1:141" s="120" customFormat="1" ht="15" customHeight="1"/>
    <row r="28" spans="1:141" s="120" customFormat="1" ht="15" customHeight="1">
      <c r="A28" s="241"/>
    </row>
    <row r="29" spans="1:141" s="120" customFormat="1" ht="15" customHeight="1"/>
    <row r="30" spans="1:141" s="120" customFormat="1" ht="15" customHeight="1"/>
    <row r="31" spans="1:141" s="120" customFormat="1" ht="15" customHeight="1"/>
    <row r="32" spans="1:141" s="120" customFormat="1" ht="15" customHeight="1"/>
    <row r="33" s="120" customFormat="1" ht="15" customHeight="1"/>
    <row r="34" s="120" customFormat="1" ht="15" customHeight="1"/>
    <row r="35" s="120" customFormat="1" ht="15" customHeight="1"/>
    <row r="36" s="120" customFormat="1" ht="15" customHeight="1"/>
    <row r="37" s="120" customFormat="1" ht="15" customHeight="1"/>
    <row r="38" s="120" customFormat="1" ht="15" customHeight="1"/>
    <row r="39" s="120" customFormat="1" ht="15" customHeight="1"/>
    <row r="40" s="120" customFormat="1" ht="15" customHeight="1"/>
    <row r="41" s="120" customFormat="1" ht="15" customHeight="1"/>
    <row r="42" s="120" customFormat="1" ht="15" customHeight="1"/>
    <row r="43" s="120" customFormat="1" ht="15" customHeight="1"/>
    <row r="44" s="120" customFormat="1" ht="15" customHeight="1"/>
    <row r="45" s="120" customFormat="1" ht="15" customHeight="1"/>
    <row r="46" s="120" customFormat="1" ht="15" customHeight="1"/>
    <row r="47" s="120" customFormat="1" ht="15" customHeight="1"/>
    <row r="48" s="120" customFormat="1" ht="15" customHeight="1"/>
    <row r="49" s="120" customFormat="1" ht="15" customHeight="1"/>
    <row r="50" s="120" customFormat="1" ht="15" customHeight="1"/>
    <row r="51" s="120" customFormat="1" ht="15" customHeight="1"/>
    <row r="52" s="120" customFormat="1" ht="15" customHeight="1"/>
    <row r="53" s="120" customFormat="1" ht="15" customHeight="1"/>
    <row r="54" s="120" customFormat="1" ht="15" customHeight="1"/>
    <row r="55" s="120" customFormat="1" ht="15" customHeight="1"/>
    <row r="56" s="120" customFormat="1" ht="15" customHeight="1"/>
    <row r="57" s="120" customFormat="1" ht="15" customHeight="1"/>
    <row r="58" s="120" customFormat="1" ht="15" customHeight="1"/>
    <row r="59" s="120" customFormat="1" ht="15" customHeight="1"/>
    <row r="60" s="120" customFormat="1" ht="15" customHeight="1"/>
    <row r="61" s="120" customFormat="1" ht="15" customHeight="1"/>
    <row r="62" s="120" customFormat="1" ht="15" customHeight="1"/>
    <row r="63" s="120" customFormat="1" ht="15" customHeight="1"/>
    <row r="64" s="120" customFormat="1" ht="15" customHeight="1"/>
    <row r="65" s="120" customFormat="1" ht="15" customHeight="1"/>
    <row r="66" s="120" customFormat="1" ht="15" customHeight="1"/>
    <row r="67" s="120" customFormat="1" ht="15" customHeight="1"/>
    <row r="68" s="120" customFormat="1" ht="15" customHeight="1"/>
    <row r="69" s="120" customFormat="1" ht="15" customHeight="1"/>
    <row r="70" s="120" customFormat="1" ht="15" customHeight="1"/>
    <row r="71" s="120" customFormat="1" ht="15" customHeight="1"/>
    <row r="72" s="120" customFormat="1" ht="15" customHeight="1"/>
    <row r="73" s="120" customFormat="1" ht="15" customHeight="1"/>
    <row r="74" s="120" customFormat="1" ht="15" customHeight="1"/>
    <row r="75" s="120" customFormat="1" ht="15" customHeight="1"/>
    <row r="76" s="120" customFormat="1" ht="15" customHeight="1"/>
    <row r="77" s="120" customFormat="1" ht="15" customHeight="1"/>
    <row r="78" s="120" customFormat="1" ht="15" customHeight="1"/>
    <row r="79" s="120" customFormat="1" ht="15" customHeight="1"/>
    <row r="80" s="120" customFormat="1" ht="15" customHeight="1"/>
    <row r="81" s="120" customFormat="1" ht="15" customHeight="1"/>
    <row r="82" s="120" customFormat="1" ht="15" customHeight="1"/>
    <row r="83" s="120" customFormat="1" ht="15" customHeight="1"/>
    <row r="84" s="120" customFormat="1" ht="15" customHeight="1"/>
    <row r="85" s="120" customFormat="1" ht="15" customHeight="1"/>
    <row r="86" s="120" customFormat="1" ht="15" customHeight="1"/>
    <row r="87" s="120" customFormat="1" ht="15" customHeight="1"/>
    <row r="88" s="120" customFormat="1" ht="15" customHeight="1"/>
    <row r="89" s="120" customFormat="1" ht="15" customHeight="1"/>
    <row r="90" s="120" customFormat="1" ht="15" customHeight="1"/>
    <row r="91" s="120" customFormat="1" ht="15" customHeight="1"/>
    <row r="92" s="120" customFormat="1" ht="15" customHeight="1"/>
    <row r="93" s="120" customFormat="1" ht="15" customHeight="1"/>
    <row r="94" s="120" customFormat="1" ht="15" customHeight="1"/>
    <row r="95" s="120" customFormat="1" ht="15" customHeight="1"/>
    <row r="96" s="120" customFormat="1" ht="15" customHeight="1"/>
    <row r="97" s="120" customFormat="1" ht="15" customHeight="1"/>
    <row r="98" s="120" customFormat="1" ht="15" customHeight="1"/>
    <row r="99" s="120" customFormat="1" ht="15" customHeight="1"/>
    <row r="100" s="120" customFormat="1" ht="15" customHeight="1"/>
    <row r="101" s="120" customFormat="1" ht="15" customHeight="1"/>
    <row r="102" s="120" customFormat="1" ht="15" customHeight="1"/>
    <row r="103" s="120" customFormat="1" ht="15" customHeight="1"/>
    <row r="104" s="120" customFormat="1" ht="15" customHeight="1"/>
    <row r="105" s="120" customFormat="1" ht="15" customHeight="1"/>
    <row r="106" s="120" customFormat="1" ht="15" customHeight="1"/>
    <row r="107" s="120" customFormat="1" ht="15" customHeight="1"/>
    <row r="108" s="120" customFormat="1" ht="15" customHeight="1"/>
    <row r="109" s="120" customFormat="1" ht="15" customHeight="1"/>
    <row r="110" s="120" customFormat="1" ht="15" customHeight="1"/>
    <row r="111" s="120" customFormat="1" ht="15" customHeight="1"/>
    <row r="112" s="120" customFormat="1" ht="15" customHeight="1"/>
    <row r="113" s="120" customFormat="1" ht="15" customHeight="1"/>
    <row r="114" s="120" customFormat="1" ht="15" customHeight="1"/>
    <row r="115" s="120" customFormat="1" ht="15" customHeight="1"/>
    <row r="116" s="120" customFormat="1" ht="15" customHeight="1"/>
    <row r="117" s="120" customFormat="1" ht="15" customHeight="1"/>
  </sheetData>
  <mergeCells count="148">
    <mergeCell ref="AH7:AI7"/>
    <mergeCell ref="AJ7:AK7"/>
    <mergeCell ref="N7:O7"/>
    <mergeCell ref="P7:Q7"/>
    <mergeCell ref="R7:S7"/>
    <mergeCell ref="T7:U7"/>
    <mergeCell ref="V7:W7"/>
    <mergeCell ref="X7:Y7"/>
    <mergeCell ref="B7:C7"/>
    <mergeCell ref="D7:E7"/>
    <mergeCell ref="F7:G7"/>
    <mergeCell ref="H7:I7"/>
    <mergeCell ref="J7:K7"/>
    <mergeCell ref="L7:M7"/>
    <mergeCell ref="BI8:BL8"/>
    <mergeCell ref="BM8:BP8"/>
    <mergeCell ref="BQ8:BT8"/>
    <mergeCell ref="BU8:BX8"/>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K9:K10"/>
    <mergeCell ref="L9:L10"/>
    <mergeCell ref="M9:M10"/>
    <mergeCell ref="N9:N10"/>
    <mergeCell ref="O9:O10"/>
    <mergeCell ref="P9:P10"/>
    <mergeCell ref="CW8:CX8"/>
    <mergeCell ref="B9:B10"/>
    <mergeCell ref="C9:C10"/>
    <mergeCell ref="D9:D10"/>
    <mergeCell ref="E9:E10"/>
    <mergeCell ref="F9:F10"/>
    <mergeCell ref="G9:G10"/>
    <mergeCell ref="H9:H10"/>
    <mergeCell ref="I9:I10"/>
    <mergeCell ref="J9:J10"/>
    <mergeCell ref="BY8:CB8"/>
    <mergeCell ref="CC8:CF8"/>
    <mergeCell ref="CG8:CJ8"/>
    <mergeCell ref="CK8:CN8"/>
    <mergeCell ref="CO8:CR8"/>
    <mergeCell ref="CS8:CV8"/>
    <mergeCell ref="AX8:BC8"/>
    <mergeCell ref="BE8:BH8"/>
    <mergeCell ref="W9:W10"/>
    <mergeCell ref="X9:X10"/>
    <mergeCell ref="Y9:Y10"/>
    <mergeCell ref="Z9:Z10"/>
    <mergeCell ref="AA9:AA10"/>
    <mergeCell ref="AB9:AB10"/>
    <mergeCell ref="Q9:Q10"/>
    <mergeCell ref="R9:R10"/>
    <mergeCell ref="S9:S10"/>
    <mergeCell ref="T9:T10"/>
    <mergeCell ref="U9:U10"/>
    <mergeCell ref="V9:V10"/>
    <mergeCell ref="AI9:AI10"/>
    <mergeCell ref="AJ9:AJ10"/>
    <mergeCell ref="AK9:AK10"/>
    <mergeCell ref="AL9:AL10"/>
    <mergeCell ref="AM9:AM10"/>
    <mergeCell ref="AN9:AN10"/>
    <mergeCell ref="AC9:AC10"/>
    <mergeCell ref="AD9:AD10"/>
    <mergeCell ref="AE9:AE10"/>
    <mergeCell ref="AF9:AF10"/>
    <mergeCell ref="AG9:AG10"/>
    <mergeCell ref="AH9:AH10"/>
    <mergeCell ref="AU9:AU10"/>
    <mergeCell ref="AV9:AV10"/>
    <mergeCell ref="AW9:AW10"/>
    <mergeCell ref="AX9:AX10"/>
    <mergeCell ref="AY9:AY10"/>
    <mergeCell ref="AZ9:AZ10"/>
    <mergeCell ref="AO9:AO10"/>
    <mergeCell ref="AP9:AP10"/>
    <mergeCell ref="AQ9:AQ10"/>
    <mergeCell ref="AR9:AR10"/>
    <mergeCell ref="AS9:AS10"/>
    <mergeCell ref="AT9:AT10"/>
    <mergeCell ref="BG9:BG10"/>
    <mergeCell ref="BH9:BH10"/>
    <mergeCell ref="BI9:BI10"/>
    <mergeCell ref="BJ9:BJ10"/>
    <mergeCell ref="BK9:BK10"/>
    <mergeCell ref="BL9:BL10"/>
    <mergeCell ref="BA9:BA10"/>
    <mergeCell ref="BB9:BB10"/>
    <mergeCell ref="BC9:BC10"/>
    <mergeCell ref="BD9:BD10"/>
    <mergeCell ref="BE9:BE10"/>
    <mergeCell ref="BF9:BF10"/>
    <mergeCell ref="BS9:BS10"/>
    <mergeCell ref="BT9:BT10"/>
    <mergeCell ref="BU9:BU10"/>
    <mergeCell ref="BV9:BV10"/>
    <mergeCell ref="BW9:BW10"/>
    <mergeCell ref="BX9:BX10"/>
    <mergeCell ref="BM9:BM10"/>
    <mergeCell ref="BN9:BN10"/>
    <mergeCell ref="BO9:BO10"/>
    <mergeCell ref="BP9:BP10"/>
    <mergeCell ref="BQ9:BQ10"/>
    <mergeCell ref="BR9:BR10"/>
    <mergeCell ref="CE9:CE10"/>
    <mergeCell ref="CF9:CF10"/>
    <mergeCell ref="CG9:CG10"/>
    <mergeCell ref="CH9:CH10"/>
    <mergeCell ref="CI9:CI10"/>
    <mergeCell ref="CJ9:CJ10"/>
    <mergeCell ref="BY9:BY10"/>
    <mergeCell ref="BZ9:BZ10"/>
    <mergeCell ref="CA9:CA10"/>
    <mergeCell ref="CB9:CB10"/>
    <mergeCell ref="CC9:CC10"/>
    <mergeCell ref="CD9:CD10"/>
    <mergeCell ref="CW9:CW10"/>
    <mergeCell ref="CX9:CX10"/>
    <mergeCell ref="CQ9:CQ10"/>
    <mergeCell ref="CR9:CR10"/>
    <mergeCell ref="CS9:CS10"/>
    <mergeCell ref="CT9:CT10"/>
    <mergeCell ref="CU9:CU10"/>
    <mergeCell ref="CV9:CV10"/>
    <mergeCell ref="CK9:CK10"/>
    <mergeCell ref="CL9:CL10"/>
    <mergeCell ref="CM9:CM10"/>
    <mergeCell ref="CN9:CN10"/>
    <mergeCell ref="CO9:CO10"/>
    <mergeCell ref="CP9:CP10"/>
  </mergeCells>
  <hyperlinks>
    <hyperlink ref="CX6" location="Index!A1" display="Index" xr:uid="{C0C4DF35-5A97-4743-9B3B-1CB511113187}"/>
  </hyperlinks>
  <printOptions horizontalCentered="1"/>
  <pageMargins left="0" right="0" top="0.39370078740157483" bottom="0.39370078740157483" header="0" footer="0"/>
  <pageSetup paperSize="9" scale="72" orientation="landscape" r:id="rId1"/>
  <headerFooter alignWithMargins="0">
    <oddHeader>&amp;R&amp;P/&amp;N</oddHeader>
  </headerFooter>
  <colBreaks count="10" manualBreakCount="10">
    <brk id="9" max="26" man="1"/>
    <brk id="17" max="26" man="1"/>
    <brk id="25" max="26" man="1"/>
    <brk id="33" max="26" man="1"/>
    <brk id="41" max="26" man="1"/>
    <brk id="49" max="26" man="1"/>
    <brk id="56" max="26" man="1"/>
    <brk id="64" max="26" man="1"/>
    <brk id="102" max="31" man="1"/>
    <brk id="118" max="31"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0A16-874C-4A86-9183-4CA060616F65}">
  <sheetPr>
    <tabColor rgb="FFFF0000"/>
    <pageSetUpPr fitToPage="1"/>
  </sheetPr>
  <dimension ref="A1:D86"/>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6" sqref="C6"/>
    </sheetView>
  </sheetViews>
  <sheetFormatPr defaultColWidth="9" defaultRowHeight="11.4"/>
  <cols>
    <col min="1" max="1" width="75.6640625" style="113" bestFit="1" customWidth="1"/>
    <col min="2" max="3" width="10.21875" style="113" customWidth="1"/>
    <col min="4" max="16384" width="9" style="113"/>
  </cols>
  <sheetData>
    <row r="1" spans="1:4" s="55" customFormat="1" ht="15" customHeight="1">
      <c r="A1" s="18"/>
      <c r="B1" s="608"/>
      <c r="C1" s="608"/>
    </row>
    <row r="2" spans="1:4" s="55" customFormat="1" ht="15" customHeight="1">
      <c r="A2" s="18"/>
      <c r="B2" s="608"/>
      <c r="C2" s="608"/>
    </row>
    <row r="3" spans="1:4" s="55" customFormat="1" ht="15" customHeight="1">
      <c r="A3" s="18"/>
      <c r="B3" s="608"/>
      <c r="C3" s="608"/>
    </row>
    <row r="4" spans="1:4" s="55" customFormat="1" ht="15" customHeight="1">
      <c r="A4" s="26"/>
      <c r="B4" s="27"/>
      <c r="C4" s="27"/>
    </row>
    <row r="5" spans="1:4" s="280" customFormat="1" ht="15" customHeight="1" thickBot="1">
      <c r="A5" s="28" t="s">
        <v>775</v>
      </c>
      <c r="B5" s="91"/>
      <c r="C5" s="91"/>
    </row>
    <row r="6" spans="1:4" s="137" customFormat="1" ht="15" customHeight="1" thickTop="1">
      <c r="A6" s="124"/>
      <c r="B6" s="31"/>
      <c r="C6" s="31" t="s">
        <v>59</v>
      </c>
    </row>
    <row r="7" spans="1:4" s="287" customFormat="1" ht="15" customHeight="1">
      <c r="A7" s="34"/>
      <c r="B7" s="651" t="s">
        <v>60</v>
      </c>
      <c r="C7" s="743" t="s">
        <v>61</v>
      </c>
    </row>
    <row r="8" spans="1:4" s="55" customFormat="1" ht="10.199999999999999" customHeight="1">
      <c r="A8" s="100"/>
      <c r="B8" s="100"/>
      <c r="C8" s="100"/>
    </row>
    <row r="9" spans="1:4" s="166" customFormat="1" ht="5.0999999999999996" customHeight="1">
      <c r="A9" s="172"/>
      <c r="B9" s="39"/>
      <c r="C9" s="39"/>
    </row>
    <row r="10" spans="1:4" ht="18.600000000000001" customHeight="1">
      <c r="A10" s="735" t="s">
        <v>876</v>
      </c>
      <c r="B10" s="736">
        <v>4.0999999999999996</v>
      </c>
      <c r="C10" s="737">
        <v>4.0999999999999996</v>
      </c>
      <c r="D10" s="738"/>
    </row>
    <row r="11" spans="1:4" ht="18.600000000000001" customHeight="1">
      <c r="A11" s="735" t="s">
        <v>877</v>
      </c>
      <c r="B11" s="736">
        <v>183.1</v>
      </c>
      <c r="C11" s="737">
        <v>177.8</v>
      </c>
      <c r="D11" s="738"/>
    </row>
    <row r="12" spans="1:4" ht="18.600000000000001" customHeight="1">
      <c r="A12" s="735" t="s">
        <v>878</v>
      </c>
      <c r="B12" s="736">
        <v>5.7</v>
      </c>
      <c r="C12" s="737">
        <v>5.7</v>
      </c>
      <c r="D12" s="738"/>
    </row>
    <row r="13" spans="1:4" s="632" customFormat="1" ht="18.600000000000001" customHeight="1">
      <c r="A13" s="735" t="s">
        <v>879</v>
      </c>
      <c r="B13" s="736">
        <v>87.7</v>
      </c>
      <c r="C13" s="737">
        <v>87.5</v>
      </c>
      <c r="D13" s="738"/>
    </row>
    <row r="14" spans="1:4" ht="18.600000000000001" customHeight="1">
      <c r="A14" s="735" t="s">
        <v>880</v>
      </c>
      <c r="B14" s="736">
        <v>4.3</v>
      </c>
      <c r="C14" s="737">
        <v>4.5999999999999996</v>
      </c>
      <c r="D14" s="738"/>
    </row>
    <row r="15" spans="1:4" s="41" customFormat="1" ht="18.600000000000001" customHeight="1">
      <c r="A15" s="735" t="s">
        <v>881</v>
      </c>
      <c r="B15" s="736">
        <v>8</v>
      </c>
      <c r="C15" s="737">
        <v>7.9</v>
      </c>
      <c r="D15" s="738"/>
    </row>
    <row r="16" spans="1:4" s="41" customFormat="1" ht="18.600000000000001" customHeight="1">
      <c r="A16" s="735" t="s">
        <v>882</v>
      </c>
      <c r="B16" s="736">
        <v>88.9</v>
      </c>
      <c r="C16" s="737">
        <v>88.7</v>
      </c>
      <c r="D16" s="738"/>
    </row>
    <row r="17" spans="1:4" s="41" customFormat="1" ht="18.600000000000001" customHeight="1">
      <c r="A17" s="735" t="s">
        <v>883</v>
      </c>
      <c r="B17" s="736">
        <v>3.3</v>
      </c>
      <c r="C17" s="737">
        <v>3.5</v>
      </c>
      <c r="D17" s="738"/>
    </row>
    <row r="18" spans="1:4" s="120" customFormat="1" ht="18.600000000000001" customHeight="1" thickBot="1">
      <c r="A18" s="739" t="s">
        <v>884</v>
      </c>
      <c r="B18" s="740">
        <v>7.8</v>
      </c>
      <c r="C18" s="741">
        <v>7.8</v>
      </c>
      <c r="D18" s="738"/>
    </row>
    <row r="19" spans="1:4" s="120" customFormat="1" ht="13.8" thickTop="1">
      <c r="A19" s="198"/>
      <c r="B19" s="742"/>
      <c r="C19" s="742"/>
    </row>
    <row r="20" spans="1:4" s="120" customFormat="1" ht="13.2"/>
    <row r="21" spans="1:4" s="120" customFormat="1" ht="13.2"/>
    <row r="22" spans="1:4" s="120" customFormat="1" ht="13.2"/>
    <row r="23" spans="1:4" s="120" customFormat="1" ht="13.2"/>
    <row r="24" spans="1:4" s="120" customFormat="1" ht="13.2"/>
    <row r="25" spans="1:4" s="120" customFormat="1" ht="13.2"/>
    <row r="26" spans="1:4" s="120" customFormat="1" ht="13.2"/>
    <row r="27" spans="1:4" s="120" customFormat="1" ht="13.2"/>
    <row r="28" spans="1:4" s="120" customFormat="1" ht="13.2"/>
    <row r="29" spans="1:4" s="120" customFormat="1" ht="13.2"/>
    <row r="30" spans="1:4" s="120" customFormat="1" ht="13.2"/>
    <row r="31" spans="1:4" s="120" customFormat="1" ht="13.2"/>
    <row r="32" spans="1:4" s="120" customFormat="1" ht="13.2"/>
    <row r="33" s="120" customFormat="1" ht="13.2"/>
    <row r="34" s="120" customFormat="1" ht="13.2"/>
    <row r="35" s="120" customFormat="1" ht="13.2"/>
    <row r="36" s="120" customFormat="1" ht="13.2"/>
    <row r="37" s="120" customFormat="1" ht="13.2"/>
    <row r="38" s="120" customFormat="1" ht="13.2"/>
    <row r="39" s="120" customFormat="1" ht="13.2"/>
    <row r="40" s="120" customFormat="1" ht="13.2"/>
    <row r="41" s="120" customFormat="1" ht="13.2"/>
    <row r="42" s="120" customFormat="1" ht="13.2"/>
    <row r="43" s="120" customFormat="1" ht="13.2"/>
    <row r="44" s="120" customFormat="1" ht="13.2"/>
    <row r="45" s="120" customFormat="1" ht="13.2"/>
    <row r="46" s="120" customFormat="1" ht="13.2"/>
    <row r="47" s="120" customFormat="1" ht="13.2"/>
    <row r="48" s="120" customFormat="1" ht="13.2"/>
    <row r="49" s="120" customFormat="1" ht="13.2"/>
    <row r="50" s="120" customFormat="1" ht="13.2"/>
    <row r="51" s="120" customFormat="1" ht="13.2"/>
    <row r="52" s="120" customFormat="1" ht="13.2"/>
    <row r="53" s="120" customFormat="1" ht="13.2"/>
    <row r="54" s="120" customFormat="1" ht="13.2"/>
    <row r="55" s="120" customFormat="1" ht="13.2"/>
    <row r="56" s="120" customFormat="1" ht="13.2"/>
    <row r="57" s="120" customFormat="1" ht="13.2"/>
    <row r="58" s="120" customFormat="1" ht="13.2"/>
    <row r="59" s="120" customFormat="1" ht="13.2"/>
    <row r="60" s="120" customFormat="1" ht="13.2"/>
    <row r="61" s="120" customFormat="1" ht="13.2"/>
    <row r="62" s="120" customFormat="1" ht="13.2"/>
    <row r="63" s="120" customFormat="1" ht="13.2"/>
    <row r="64" s="120" customFormat="1" ht="13.2"/>
    <row r="65" s="120" customFormat="1" ht="13.2"/>
    <row r="66" s="120" customFormat="1" ht="13.2"/>
    <row r="67" s="120" customFormat="1" ht="13.2"/>
    <row r="68" s="120" customFormat="1" ht="13.2"/>
    <row r="69" s="120" customFormat="1" ht="13.2"/>
    <row r="70" s="120" customFormat="1" ht="13.2"/>
    <row r="71" s="120" customFormat="1" ht="13.2"/>
    <row r="72" s="120" customFormat="1" ht="13.2"/>
    <row r="73" s="120" customFormat="1" ht="13.2"/>
    <row r="74" s="120" customFormat="1" ht="13.2"/>
    <row r="75" s="120" customFormat="1" ht="13.2"/>
    <row r="76" s="120" customFormat="1" ht="13.2"/>
    <row r="77" s="120" customFormat="1" ht="13.2"/>
    <row r="78" s="120" customFormat="1" ht="13.2"/>
    <row r="79" s="120" customFormat="1" ht="13.2"/>
    <row r="80" s="120" customFormat="1" ht="13.2"/>
    <row r="81" s="120" customFormat="1" ht="13.2"/>
    <row r="82" s="120" customFormat="1" ht="13.2"/>
    <row r="83" s="120" customFormat="1" ht="13.2"/>
    <row r="84" s="120" customFormat="1" ht="13.2"/>
    <row r="85" s="120" customFormat="1" ht="13.2"/>
    <row r="86" s="120" customFormat="1" ht="13.2"/>
  </sheetData>
  <hyperlinks>
    <hyperlink ref="C6" location="Index!A1" display="Index" xr:uid="{9C30BA30-C472-4763-8720-B82E6D418BBA}"/>
  </hyperlinks>
  <printOptions horizontalCentered="1"/>
  <pageMargins left="0" right="0" top="0.59055118110236227" bottom="0" header="0" footer="0"/>
  <pageSetup paperSize="9" scale="93" orientation="landscape" horizontalDpi="1200" verticalDpi="1200" r:id="rId1"/>
  <headerFooter alignWithMargins="0">
    <oddHeader>&amp;R&amp;P/&amp;N</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FCDA7-3BC1-468A-95AA-EE1DF3385739}">
  <sheetPr>
    <tabColor rgb="FFC00000"/>
    <pageSetUpPr fitToPage="1"/>
  </sheetPr>
  <dimension ref="A1:IL79"/>
  <sheetViews>
    <sheetView showGridLines="0" topLeftCell="A4" zoomScale="90" zoomScaleNormal="90" workbookViewId="0">
      <pane ySplit="5" topLeftCell="A9" activePane="bottomLeft" state="frozen"/>
      <selection pane="bottomLeft" activeCell="F8" sqref="F8"/>
    </sheetView>
  </sheetViews>
  <sheetFormatPr defaultColWidth="2.6640625" defaultRowHeight="13.8"/>
  <cols>
    <col min="1" max="1" width="2.6640625" style="343" customWidth="1"/>
    <col min="2" max="2" width="3.44140625" style="366" customWidth="1"/>
    <col min="3" max="3" width="11.33203125" style="11" customWidth="1"/>
    <col min="4" max="4" width="65.109375" style="11" customWidth="1"/>
    <col min="5" max="5" width="9.33203125" style="11" customWidth="1"/>
    <col min="6" max="6" width="68.44140625" style="11" customWidth="1"/>
    <col min="7" max="10" width="6.33203125" style="343" customWidth="1"/>
    <col min="11" max="11" width="6.33203125" style="367" customWidth="1"/>
    <col min="12" max="32" width="6.33203125" style="343" customWidth="1"/>
    <col min="33" max="244" width="5.6640625" style="343" customWidth="1"/>
    <col min="245" max="16384" width="2.6640625" style="343"/>
  </cols>
  <sheetData>
    <row r="1" spans="1:246" ht="17.399999999999999">
      <c r="B1" s="344"/>
      <c r="C1" s="379"/>
      <c r="D1" s="3"/>
      <c r="E1" s="380"/>
      <c r="F1" s="3"/>
      <c r="K1" s="345"/>
    </row>
    <row r="2" spans="1:246" ht="17.399999999999999">
      <c r="B2" s="344"/>
      <c r="C2" s="379"/>
      <c r="D2" s="3"/>
      <c r="E2" s="380"/>
      <c r="F2" s="3"/>
      <c r="K2" s="346"/>
    </row>
    <row r="3" spans="1:246" ht="21">
      <c r="B3" s="344"/>
      <c r="C3" s="793" t="s">
        <v>0</v>
      </c>
      <c r="D3" s="793"/>
      <c r="E3" s="793"/>
      <c r="F3" s="793"/>
      <c r="K3" s="346"/>
    </row>
    <row r="4" spans="1:246" ht="9" customHeight="1">
      <c r="B4" s="344"/>
      <c r="C4" s="379"/>
      <c r="D4" s="3"/>
      <c r="E4" s="380"/>
      <c r="F4" s="3"/>
      <c r="K4" s="346"/>
    </row>
    <row r="5" spans="1:246" ht="31.5" customHeight="1">
      <c r="B5" s="344"/>
      <c r="C5" s="1"/>
      <c r="D5" s="1"/>
      <c r="E5" s="1"/>
      <c r="F5" s="1"/>
      <c r="K5" s="346"/>
    </row>
    <row r="6" spans="1:246" ht="9" customHeight="1">
      <c r="B6" s="344"/>
      <c r="C6" s="379"/>
      <c r="D6" s="3"/>
      <c r="E6" s="380"/>
      <c r="F6" s="3"/>
      <c r="K6" s="347"/>
    </row>
    <row r="7" spans="1:246" ht="27" customHeight="1">
      <c r="B7" s="348"/>
      <c r="C7" s="4"/>
      <c r="D7" s="4"/>
      <c r="E7" s="4"/>
      <c r="F7" s="349" t="s">
        <v>1</v>
      </c>
      <c r="K7" s="346"/>
    </row>
    <row r="8" spans="1:246" ht="21">
      <c r="B8" s="343"/>
      <c r="C8" s="4"/>
      <c r="D8" s="5"/>
      <c r="E8" s="6"/>
      <c r="F8" s="350" t="s">
        <v>489</v>
      </c>
      <c r="G8" s="650"/>
      <c r="H8" s="650"/>
      <c r="I8" s="650"/>
      <c r="J8" s="650"/>
      <c r="K8" s="351"/>
    </row>
    <row r="9" spans="1:246" ht="15.9" customHeight="1">
      <c r="A9" s="352"/>
      <c r="B9" s="344"/>
      <c r="C9" s="7" t="s">
        <v>481</v>
      </c>
      <c r="D9" s="8" t="s">
        <v>2</v>
      </c>
      <c r="E9" s="7" t="s">
        <v>45</v>
      </c>
      <c r="F9" s="8" t="s">
        <v>46</v>
      </c>
      <c r="G9" s="352"/>
      <c r="H9" s="352"/>
      <c r="I9" s="352"/>
      <c r="J9" s="352"/>
      <c r="K9" s="353"/>
      <c r="L9" s="354"/>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352"/>
      <c r="DG9" s="352"/>
      <c r="DH9" s="352"/>
      <c r="DI9" s="352"/>
      <c r="DJ9" s="352"/>
      <c r="DK9" s="352"/>
      <c r="DL9" s="352"/>
      <c r="DM9" s="352"/>
      <c r="DN9" s="352"/>
      <c r="DO9" s="352"/>
      <c r="DP9" s="352"/>
      <c r="DQ9" s="352"/>
      <c r="DR9" s="352"/>
      <c r="DS9" s="352"/>
      <c r="DT9" s="352"/>
      <c r="DU9" s="352"/>
      <c r="DV9" s="352"/>
      <c r="DW9" s="352"/>
      <c r="DX9" s="352"/>
      <c r="DY9" s="352"/>
      <c r="DZ9" s="352"/>
      <c r="EA9" s="352"/>
      <c r="EB9" s="352"/>
      <c r="EC9" s="352"/>
      <c r="ED9" s="352"/>
      <c r="EE9" s="352"/>
      <c r="EF9" s="352"/>
      <c r="EG9" s="352"/>
      <c r="EH9" s="352"/>
      <c r="EI9" s="352"/>
      <c r="EJ9" s="352"/>
      <c r="EK9" s="352"/>
      <c r="EL9" s="352"/>
      <c r="EM9" s="352"/>
      <c r="EN9" s="352"/>
      <c r="EO9" s="352"/>
      <c r="EP9" s="352"/>
      <c r="EQ9" s="352"/>
      <c r="ER9" s="352"/>
      <c r="ES9" s="352"/>
      <c r="ET9" s="352"/>
      <c r="EU9" s="352"/>
      <c r="EV9" s="352"/>
      <c r="EW9" s="352"/>
      <c r="EX9" s="352"/>
      <c r="EY9" s="352"/>
      <c r="EZ9" s="352"/>
      <c r="FA9" s="352"/>
      <c r="FB9" s="352"/>
      <c r="FC9" s="352"/>
      <c r="FD9" s="352"/>
      <c r="FE9" s="352"/>
      <c r="FF9" s="352"/>
      <c r="FG9" s="352"/>
      <c r="FH9" s="352"/>
      <c r="FI9" s="352"/>
      <c r="FJ9" s="352"/>
      <c r="FK9" s="352"/>
      <c r="FL9" s="352"/>
      <c r="FM9" s="352"/>
      <c r="FN9" s="352"/>
      <c r="FO9" s="352"/>
      <c r="FP9" s="352"/>
      <c r="FQ9" s="352"/>
      <c r="FR9" s="352"/>
      <c r="FS9" s="352"/>
      <c r="FT9" s="352"/>
      <c r="FU9" s="352"/>
      <c r="FV9" s="352"/>
      <c r="FW9" s="352"/>
      <c r="FX9" s="352"/>
      <c r="FY9" s="352"/>
      <c r="FZ9" s="352"/>
      <c r="GA9" s="352"/>
      <c r="GB9" s="352"/>
      <c r="GC9" s="352"/>
      <c r="GD9" s="352"/>
      <c r="GE9" s="352"/>
      <c r="GF9" s="352"/>
      <c r="GG9" s="352"/>
      <c r="GH9" s="352"/>
      <c r="GI9" s="352"/>
      <c r="GJ9" s="352"/>
      <c r="GK9" s="352"/>
      <c r="GL9" s="352"/>
      <c r="GM9" s="352"/>
      <c r="GN9" s="352"/>
      <c r="GO9" s="352"/>
      <c r="GP9" s="352"/>
      <c r="GQ9" s="352"/>
      <c r="GR9" s="352"/>
      <c r="GS9" s="352"/>
      <c r="GT9" s="352"/>
      <c r="GU9" s="352"/>
      <c r="GV9" s="352"/>
      <c r="GW9" s="352"/>
      <c r="GX9" s="352"/>
      <c r="GY9" s="352"/>
      <c r="GZ9" s="352"/>
      <c r="HA9" s="352"/>
      <c r="HB9" s="352"/>
      <c r="HC9" s="352"/>
      <c r="HD9" s="352"/>
      <c r="HE9" s="352"/>
      <c r="HF9" s="352"/>
      <c r="HG9" s="352"/>
      <c r="HH9" s="352"/>
      <c r="HI9" s="352"/>
      <c r="HJ9" s="352"/>
      <c r="HK9" s="352"/>
      <c r="HL9" s="352"/>
      <c r="HM9" s="352"/>
      <c r="HN9" s="352"/>
      <c r="HO9" s="352"/>
      <c r="HP9" s="352"/>
      <c r="HQ9" s="352"/>
      <c r="HR9" s="352"/>
      <c r="HS9" s="352"/>
      <c r="HT9" s="352"/>
      <c r="HU9" s="352"/>
      <c r="HV9" s="352"/>
      <c r="HW9" s="352"/>
      <c r="HX9" s="352"/>
      <c r="HY9" s="352"/>
      <c r="HZ9" s="352"/>
      <c r="IA9" s="352"/>
      <c r="IB9" s="352"/>
      <c r="IC9" s="352"/>
      <c r="ID9" s="352"/>
      <c r="IE9" s="352"/>
      <c r="IF9" s="352"/>
      <c r="IG9" s="352"/>
      <c r="IH9" s="352"/>
      <c r="II9" s="352"/>
      <c r="IJ9" s="352"/>
      <c r="IK9" s="352"/>
      <c r="IL9" s="352"/>
    </row>
    <row r="10" spans="1:246" s="358" customFormat="1" ht="8.1" customHeight="1">
      <c r="A10" s="355"/>
      <c r="B10" s="356"/>
      <c r="C10" s="357"/>
      <c r="D10" s="8"/>
      <c r="E10" s="357"/>
      <c r="F10" s="15"/>
      <c r="G10" s="355"/>
      <c r="H10" s="355"/>
      <c r="I10" s="355"/>
      <c r="J10" s="355"/>
      <c r="K10" s="353"/>
      <c r="L10" s="354"/>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5"/>
      <c r="BW10" s="355"/>
      <c r="BX10" s="355"/>
      <c r="BY10" s="355"/>
      <c r="BZ10" s="355"/>
      <c r="CA10" s="355"/>
      <c r="CB10" s="355"/>
      <c r="CC10" s="355"/>
      <c r="CD10" s="355"/>
      <c r="CE10" s="355"/>
      <c r="CF10" s="355"/>
      <c r="CG10" s="355"/>
      <c r="CH10" s="355"/>
      <c r="CI10" s="355"/>
      <c r="CJ10" s="355"/>
      <c r="CK10" s="355"/>
      <c r="CL10" s="355"/>
      <c r="CM10" s="355"/>
      <c r="CN10" s="355"/>
      <c r="CO10" s="355"/>
      <c r="CP10" s="355"/>
      <c r="CQ10" s="355"/>
      <c r="CR10" s="355"/>
      <c r="CS10" s="355"/>
      <c r="CT10" s="355"/>
      <c r="CU10" s="355"/>
      <c r="CV10" s="355"/>
      <c r="CW10" s="355"/>
      <c r="CX10" s="355"/>
      <c r="CY10" s="355"/>
      <c r="CZ10" s="355"/>
      <c r="DA10" s="355"/>
      <c r="DB10" s="355"/>
      <c r="DC10" s="355"/>
      <c r="DD10" s="355"/>
      <c r="DE10" s="355"/>
      <c r="DF10" s="355"/>
      <c r="DG10" s="355"/>
      <c r="DH10" s="355"/>
      <c r="DI10" s="355"/>
      <c r="DJ10" s="355"/>
      <c r="DK10" s="355"/>
      <c r="DL10" s="355"/>
      <c r="DM10" s="355"/>
      <c r="DN10" s="355"/>
      <c r="DO10" s="355"/>
      <c r="DP10" s="355"/>
      <c r="DQ10" s="355"/>
      <c r="DR10" s="355"/>
      <c r="DS10" s="355"/>
      <c r="DT10" s="355"/>
      <c r="DU10" s="355"/>
      <c r="DV10" s="355"/>
      <c r="DW10" s="355"/>
      <c r="DX10" s="355"/>
      <c r="DY10" s="355"/>
      <c r="DZ10" s="355"/>
      <c r="EA10" s="355"/>
      <c r="EB10" s="355"/>
      <c r="EC10" s="355"/>
      <c r="ED10" s="355"/>
      <c r="EE10" s="355"/>
      <c r="EF10" s="355"/>
      <c r="EG10" s="355"/>
      <c r="EH10" s="355"/>
      <c r="EI10" s="355"/>
      <c r="EJ10" s="355"/>
      <c r="EK10" s="355"/>
      <c r="EL10" s="355"/>
      <c r="EM10" s="355"/>
      <c r="EN10" s="355"/>
      <c r="EO10" s="355"/>
      <c r="EP10" s="355"/>
      <c r="EQ10" s="355"/>
      <c r="ER10" s="355"/>
      <c r="ES10" s="355"/>
      <c r="ET10" s="355"/>
      <c r="EU10" s="355"/>
      <c r="EV10" s="355"/>
      <c r="EW10" s="355"/>
      <c r="EX10" s="355"/>
      <c r="EY10" s="355"/>
      <c r="EZ10" s="355"/>
      <c r="FA10" s="355"/>
      <c r="FB10" s="355"/>
      <c r="FC10" s="355"/>
      <c r="FD10" s="355"/>
      <c r="FE10" s="355"/>
      <c r="FF10" s="355"/>
      <c r="FG10" s="355"/>
      <c r="FH10" s="355"/>
      <c r="FI10" s="355"/>
      <c r="FJ10" s="355"/>
      <c r="FK10" s="355"/>
      <c r="FL10" s="355"/>
      <c r="FM10" s="355"/>
      <c r="FN10" s="355"/>
      <c r="FO10" s="355"/>
      <c r="FP10" s="355"/>
      <c r="FQ10" s="355"/>
      <c r="FR10" s="355"/>
      <c r="FS10" s="355"/>
      <c r="FT10" s="355"/>
      <c r="FU10" s="355"/>
      <c r="FV10" s="355"/>
      <c r="FW10" s="355"/>
      <c r="FX10" s="355"/>
      <c r="FY10" s="355"/>
      <c r="FZ10" s="355"/>
      <c r="GA10" s="355"/>
      <c r="GB10" s="355"/>
      <c r="GC10" s="355"/>
      <c r="GD10" s="355"/>
      <c r="GE10" s="355"/>
      <c r="GF10" s="355"/>
      <c r="GG10" s="355"/>
      <c r="GH10" s="355"/>
      <c r="GI10" s="355"/>
      <c r="GJ10" s="355"/>
      <c r="GK10" s="355"/>
      <c r="GL10" s="355"/>
      <c r="GM10" s="355"/>
      <c r="GN10" s="355"/>
      <c r="GO10" s="355"/>
      <c r="GP10" s="355"/>
      <c r="GQ10" s="355"/>
      <c r="GR10" s="355"/>
      <c r="GS10" s="355"/>
      <c r="GT10" s="355"/>
      <c r="GU10" s="355"/>
      <c r="GV10" s="355"/>
      <c r="GW10" s="355"/>
      <c r="GX10" s="355"/>
      <c r="GY10" s="355"/>
      <c r="GZ10" s="355"/>
      <c r="HA10" s="355"/>
      <c r="HB10" s="355"/>
      <c r="HC10" s="355"/>
      <c r="HD10" s="355"/>
      <c r="HE10" s="355"/>
      <c r="HF10" s="355"/>
      <c r="HG10" s="355"/>
      <c r="HH10" s="355"/>
      <c r="HI10" s="355"/>
      <c r="HJ10" s="355"/>
      <c r="HK10" s="355"/>
      <c r="HL10" s="355"/>
      <c r="HM10" s="355"/>
      <c r="HN10" s="355"/>
      <c r="HO10" s="355"/>
      <c r="HP10" s="355"/>
      <c r="HQ10" s="355"/>
      <c r="HR10" s="355"/>
      <c r="HS10" s="355"/>
      <c r="HT10" s="355"/>
      <c r="HU10" s="355"/>
      <c r="HV10" s="355"/>
      <c r="HW10" s="355"/>
      <c r="HX10" s="355"/>
      <c r="HY10" s="355"/>
      <c r="HZ10" s="355"/>
      <c r="IA10" s="355"/>
      <c r="IB10" s="355"/>
      <c r="IC10" s="355"/>
      <c r="ID10" s="355"/>
      <c r="IE10" s="355"/>
      <c r="IF10" s="355"/>
      <c r="IG10" s="355"/>
      <c r="IH10" s="355"/>
      <c r="II10" s="355"/>
      <c r="IJ10" s="355"/>
      <c r="IK10" s="355"/>
      <c r="IL10" s="355"/>
    </row>
    <row r="11" spans="1:246" ht="15.9" customHeight="1">
      <c r="A11" s="352"/>
      <c r="B11" s="344"/>
      <c r="C11" s="7" t="s">
        <v>5</v>
      </c>
      <c r="D11" s="8" t="s">
        <v>6</v>
      </c>
      <c r="E11" s="7" t="s">
        <v>482</v>
      </c>
      <c r="F11" s="8" t="s">
        <v>48</v>
      </c>
      <c r="G11" s="352"/>
      <c r="H11" s="352"/>
      <c r="I11" s="352"/>
      <c r="J11" s="352"/>
      <c r="K11" s="353"/>
      <c r="L11" s="354"/>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352"/>
      <c r="DG11" s="352"/>
      <c r="DH11" s="352"/>
      <c r="DI11" s="352"/>
      <c r="DJ11" s="352"/>
      <c r="DK11" s="352"/>
      <c r="DL11" s="352"/>
      <c r="DM11" s="352"/>
      <c r="DN11" s="352"/>
      <c r="DO11" s="352"/>
      <c r="DP11" s="352"/>
      <c r="DQ11" s="352"/>
      <c r="DR11" s="352"/>
      <c r="DS11" s="352"/>
      <c r="DT11" s="352"/>
      <c r="DU11" s="352"/>
      <c r="DV11" s="352"/>
      <c r="DW11" s="352"/>
      <c r="DX11" s="352"/>
      <c r="DY11" s="352"/>
      <c r="DZ11" s="352"/>
      <c r="EA11" s="352"/>
      <c r="EB11" s="352"/>
      <c r="EC11" s="352"/>
      <c r="ED11" s="352"/>
      <c r="EE11" s="352"/>
      <c r="EF11" s="352"/>
      <c r="EG11" s="352"/>
      <c r="EH11" s="352"/>
      <c r="EI11" s="352"/>
      <c r="EJ11" s="352"/>
      <c r="EK11" s="352"/>
      <c r="EL11" s="352"/>
      <c r="EM11" s="352"/>
      <c r="EN11" s="352"/>
      <c r="EO11" s="352"/>
      <c r="EP11" s="352"/>
      <c r="EQ11" s="352"/>
      <c r="ER11" s="352"/>
      <c r="ES11" s="352"/>
      <c r="ET11" s="352"/>
      <c r="EU11" s="352"/>
      <c r="EV11" s="352"/>
      <c r="EW11" s="352"/>
      <c r="EX11" s="352"/>
      <c r="EY11" s="352"/>
      <c r="EZ11" s="352"/>
      <c r="FA11" s="352"/>
      <c r="FB11" s="352"/>
      <c r="FC11" s="352"/>
      <c r="FD11" s="352"/>
      <c r="FE11" s="352"/>
      <c r="FF11" s="352"/>
      <c r="FG11" s="352"/>
      <c r="FH11" s="352"/>
      <c r="FI11" s="352"/>
      <c r="FJ11" s="352"/>
      <c r="FK11" s="352"/>
      <c r="FL11" s="352"/>
      <c r="FM11" s="352"/>
      <c r="FN11" s="352"/>
      <c r="FO11" s="352"/>
      <c r="FP11" s="352"/>
      <c r="FQ11" s="352"/>
      <c r="FR11" s="352"/>
      <c r="FS11" s="352"/>
      <c r="FT11" s="352"/>
      <c r="FU11" s="352"/>
      <c r="FV11" s="352"/>
      <c r="FW11" s="352"/>
      <c r="FX11" s="352"/>
      <c r="FY11" s="352"/>
      <c r="FZ11" s="352"/>
      <c r="GA11" s="352"/>
      <c r="GB11" s="352"/>
      <c r="GC11" s="352"/>
      <c r="GD11" s="352"/>
      <c r="GE11" s="352"/>
      <c r="GF11" s="352"/>
      <c r="GG11" s="352"/>
      <c r="GH11" s="352"/>
      <c r="GI11" s="352"/>
      <c r="GJ11" s="352"/>
      <c r="GK11" s="352"/>
      <c r="GL11" s="352"/>
      <c r="GM11" s="352"/>
      <c r="GN11" s="352"/>
      <c r="GO11" s="352"/>
      <c r="GP11" s="352"/>
      <c r="GQ11" s="352"/>
      <c r="GR11" s="352"/>
      <c r="GS11" s="352"/>
      <c r="GT11" s="352"/>
      <c r="GU11" s="352"/>
      <c r="GV11" s="352"/>
      <c r="GW11" s="352"/>
      <c r="GX11" s="352"/>
      <c r="GY11" s="352"/>
      <c r="GZ11" s="352"/>
      <c r="HA11" s="352"/>
      <c r="HB11" s="352"/>
      <c r="HC11" s="352"/>
      <c r="HD11" s="352"/>
      <c r="HE11" s="352"/>
      <c r="HF11" s="352"/>
      <c r="HG11" s="352"/>
      <c r="HH11" s="352"/>
      <c r="HI11" s="352"/>
      <c r="HJ11" s="352"/>
      <c r="HK11" s="352"/>
      <c r="HL11" s="352"/>
      <c r="HM11" s="352"/>
      <c r="HN11" s="352"/>
      <c r="HO11" s="352"/>
      <c r="HP11" s="352"/>
      <c r="HQ11" s="352"/>
      <c r="HR11" s="352"/>
      <c r="HS11" s="352"/>
      <c r="HT11" s="352"/>
      <c r="HU11" s="352"/>
      <c r="HV11" s="352"/>
      <c r="HW11" s="352"/>
      <c r="HX11" s="352"/>
      <c r="HY11" s="352"/>
      <c r="HZ11" s="352"/>
      <c r="IA11" s="352"/>
      <c r="IB11" s="352"/>
      <c r="IC11" s="352"/>
      <c r="ID11" s="352"/>
      <c r="IE11" s="352"/>
      <c r="IF11" s="352"/>
      <c r="IG11" s="352"/>
      <c r="IH11" s="352"/>
      <c r="II11" s="352"/>
      <c r="IJ11" s="352"/>
      <c r="IK11" s="352"/>
      <c r="IL11" s="352"/>
    </row>
    <row r="12" spans="1:246" s="358" customFormat="1" ht="8.1" customHeight="1">
      <c r="A12" s="355"/>
      <c r="B12" s="356"/>
      <c r="C12" s="357"/>
      <c r="D12" s="9"/>
      <c r="E12" s="357"/>
      <c r="F12" s="8"/>
      <c r="G12" s="355"/>
      <c r="H12" s="355"/>
      <c r="I12" s="355"/>
      <c r="J12" s="355"/>
      <c r="K12" s="353"/>
      <c r="L12" s="354"/>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55"/>
      <c r="AU12" s="355"/>
      <c r="AV12" s="355"/>
      <c r="AW12" s="355"/>
      <c r="AX12" s="355"/>
      <c r="AY12" s="355"/>
      <c r="AZ12" s="355"/>
      <c r="BA12" s="355"/>
      <c r="BB12" s="355"/>
      <c r="BC12" s="355"/>
      <c r="BD12" s="355"/>
      <c r="BE12" s="355"/>
      <c r="BF12" s="355"/>
      <c r="BG12" s="355"/>
      <c r="BH12" s="355"/>
      <c r="BI12" s="355"/>
      <c r="BJ12" s="355"/>
      <c r="BK12" s="355"/>
      <c r="BL12" s="355"/>
      <c r="BM12" s="355"/>
      <c r="BN12" s="355"/>
      <c r="BO12" s="355"/>
      <c r="BP12" s="355"/>
      <c r="BQ12" s="355"/>
      <c r="BR12" s="355"/>
      <c r="BS12" s="355"/>
      <c r="BT12" s="355"/>
      <c r="BU12" s="355"/>
      <c r="BV12" s="355"/>
      <c r="BW12" s="355"/>
      <c r="BX12" s="355"/>
      <c r="BY12" s="355"/>
      <c r="BZ12" s="355"/>
      <c r="CA12" s="355"/>
      <c r="CB12" s="355"/>
      <c r="CC12" s="355"/>
      <c r="CD12" s="355"/>
      <c r="CE12" s="355"/>
      <c r="CF12" s="355"/>
      <c r="CG12" s="355"/>
      <c r="CH12" s="355"/>
      <c r="CI12" s="355"/>
      <c r="CJ12" s="355"/>
      <c r="CK12" s="355"/>
      <c r="CL12" s="355"/>
      <c r="CM12" s="355"/>
      <c r="CN12" s="355"/>
      <c r="CO12" s="355"/>
      <c r="CP12" s="355"/>
      <c r="CQ12" s="355"/>
      <c r="CR12" s="355"/>
      <c r="CS12" s="355"/>
      <c r="CT12" s="355"/>
      <c r="CU12" s="355"/>
      <c r="CV12" s="355"/>
      <c r="CW12" s="355"/>
      <c r="CX12" s="355"/>
      <c r="CY12" s="355"/>
      <c r="CZ12" s="355"/>
      <c r="DA12" s="355"/>
      <c r="DB12" s="355"/>
      <c r="DC12" s="355"/>
      <c r="DD12" s="355"/>
      <c r="DE12" s="355"/>
      <c r="DF12" s="355"/>
      <c r="DG12" s="355"/>
      <c r="DH12" s="355"/>
      <c r="DI12" s="355"/>
      <c r="DJ12" s="355"/>
      <c r="DK12" s="355"/>
      <c r="DL12" s="355"/>
      <c r="DM12" s="355"/>
      <c r="DN12" s="355"/>
      <c r="DO12" s="355"/>
      <c r="DP12" s="355"/>
      <c r="DQ12" s="355"/>
      <c r="DR12" s="355"/>
      <c r="DS12" s="355"/>
      <c r="DT12" s="355"/>
      <c r="DU12" s="355"/>
      <c r="DV12" s="355"/>
      <c r="DW12" s="355"/>
      <c r="DX12" s="355"/>
      <c r="DY12" s="355"/>
      <c r="DZ12" s="355"/>
      <c r="EA12" s="355"/>
      <c r="EB12" s="355"/>
      <c r="EC12" s="355"/>
      <c r="ED12" s="355"/>
      <c r="EE12" s="355"/>
      <c r="EF12" s="355"/>
      <c r="EG12" s="355"/>
      <c r="EH12" s="355"/>
      <c r="EI12" s="355"/>
      <c r="EJ12" s="355"/>
      <c r="EK12" s="355"/>
      <c r="EL12" s="355"/>
      <c r="EM12" s="355"/>
      <c r="EN12" s="355"/>
      <c r="EO12" s="355"/>
      <c r="EP12" s="355"/>
      <c r="EQ12" s="355"/>
      <c r="ER12" s="355"/>
      <c r="ES12" s="355"/>
      <c r="ET12" s="355"/>
      <c r="EU12" s="355"/>
      <c r="EV12" s="355"/>
      <c r="EW12" s="355"/>
      <c r="EX12" s="355"/>
      <c r="EY12" s="355"/>
      <c r="EZ12" s="355"/>
      <c r="FA12" s="355"/>
      <c r="FB12" s="355"/>
      <c r="FC12" s="355"/>
      <c r="FD12" s="355"/>
      <c r="FE12" s="355"/>
      <c r="FF12" s="355"/>
      <c r="FG12" s="355"/>
      <c r="FH12" s="355"/>
      <c r="FI12" s="355"/>
      <c r="FJ12" s="355"/>
      <c r="FK12" s="355"/>
      <c r="FL12" s="355"/>
      <c r="FM12" s="355"/>
      <c r="FN12" s="355"/>
      <c r="FO12" s="355"/>
      <c r="FP12" s="355"/>
      <c r="FQ12" s="355"/>
      <c r="FR12" s="355"/>
      <c r="FS12" s="355"/>
      <c r="FT12" s="355"/>
      <c r="FU12" s="355"/>
      <c r="FV12" s="355"/>
      <c r="FW12" s="355"/>
      <c r="FX12" s="355"/>
      <c r="FY12" s="355"/>
      <c r="FZ12" s="355"/>
      <c r="GA12" s="355"/>
      <c r="GB12" s="355"/>
      <c r="GC12" s="355"/>
      <c r="GD12" s="355"/>
      <c r="GE12" s="355"/>
      <c r="GF12" s="355"/>
      <c r="GG12" s="355"/>
      <c r="GH12" s="355"/>
      <c r="GI12" s="355"/>
      <c r="GJ12" s="355"/>
      <c r="GK12" s="355"/>
      <c r="GL12" s="355"/>
      <c r="GM12" s="355"/>
      <c r="GN12" s="355"/>
      <c r="GO12" s="355"/>
      <c r="GP12" s="355"/>
      <c r="GQ12" s="355"/>
      <c r="GR12" s="355"/>
      <c r="GS12" s="355"/>
      <c r="GT12" s="355"/>
      <c r="GU12" s="355"/>
      <c r="GV12" s="355"/>
      <c r="GW12" s="355"/>
      <c r="GX12" s="355"/>
      <c r="GY12" s="355"/>
      <c r="GZ12" s="355"/>
      <c r="HA12" s="355"/>
      <c r="HB12" s="355"/>
      <c r="HC12" s="355"/>
      <c r="HD12" s="355"/>
      <c r="HE12" s="355"/>
      <c r="HF12" s="355"/>
      <c r="HG12" s="355"/>
      <c r="HH12" s="355"/>
      <c r="HI12" s="355"/>
      <c r="HJ12" s="355"/>
      <c r="HK12" s="355"/>
      <c r="HL12" s="355"/>
      <c r="HM12" s="355"/>
      <c r="HN12" s="355"/>
      <c r="HO12" s="355"/>
      <c r="HP12" s="355"/>
      <c r="HQ12" s="355"/>
      <c r="HR12" s="355"/>
      <c r="HS12" s="355"/>
      <c r="HT12" s="355"/>
      <c r="HU12" s="355"/>
      <c r="HV12" s="355"/>
      <c r="HW12" s="355"/>
      <c r="HX12" s="355"/>
      <c r="HY12" s="355"/>
      <c r="HZ12" s="355"/>
      <c r="IA12" s="355"/>
      <c r="IB12" s="355"/>
      <c r="IC12" s="355"/>
      <c r="ID12" s="355"/>
      <c r="IE12" s="355"/>
      <c r="IF12" s="355"/>
      <c r="IG12" s="355"/>
      <c r="IH12" s="355"/>
      <c r="II12" s="355"/>
      <c r="IJ12" s="355"/>
      <c r="IK12" s="355"/>
      <c r="IL12" s="355"/>
    </row>
    <row r="13" spans="1:246" ht="15.9" customHeight="1">
      <c r="A13" s="352"/>
      <c r="B13" s="344"/>
      <c r="C13" s="7" t="s">
        <v>7</v>
      </c>
      <c r="D13" s="8" t="s">
        <v>8</v>
      </c>
      <c r="E13" s="7" t="s">
        <v>483</v>
      </c>
      <c r="F13" s="8" t="s">
        <v>50</v>
      </c>
      <c r="G13" s="352"/>
      <c r="H13" s="352"/>
      <c r="I13" s="352"/>
      <c r="J13" s="352"/>
      <c r="K13" s="353"/>
      <c r="L13" s="354"/>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352"/>
      <c r="DG13" s="352"/>
      <c r="DH13" s="352"/>
      <c r="DI13" s="352"/>
      <c r="DJ13" s="352"/>
      <c r="DK13" s="352"/>
      <c r="DL13" s="352"/>
      <c r="DM13" s="352"/>
      <c r="DN13" s="352"/>
      <c r="DO13" s="352"/>
      <c r="DP13" s="352"/>
      <c r="DQ13" s="352"/>
      <c r="DR13" s="352"/>
      <c r="DS13" s="352"/>
      <c r="DT13" s="352"/>
      <c r="DU13" s="352"/>
      <c r="DV13" s="352"/>
      <c r="DW13" s="352"/>
      <c r="DX13" s="352"/>
      <c r="DY13" s="352"/>
      <c r="DZ13" s="352"/>
      <c r="EA13" s="352"/>
      <c r="EB13" s="352"/>
      <c r="EC13" s="352"/>
      <c r="ED13" s="352"/>
      <c r="EE13" s="352"/>
      <c r="EF13" s="352"/>
      <c r="EG13" s="352"/>
      <c r="EH13" s="352"/>
      <c r="EI13" s="352"/>
      <c r="EJ13" s="352"/>
      <c r="EK13" s="352"/>
      <c r="EL13" s="352"/>
      <c r="EM13" s="352"/>
      <c r="EN13" s="352"/>
      <c r="EO13" s="352"/>
      <c r="EP13" s="352"/>
      <c r="EQ13" s="352"/>
      <c r="ER13" s="352"/>
      <c r="ES13" s="352"/>
      <c r="ET13" s="352"/>
      <c r="EU13" s="352"/>
      <c r="EV13" s="352"/>
      <c r="EW13" s="352"/>
      <c r="EX13" s="352"/>
      <c r="EY13" s="352"/>
      <c r="EZ13" s="352"/>
      <c r="FA13" s="352"/>
      <c r="FB13" s="352"/>
      <c r="FC13" s="352"/>
      <c r="FD13" s="352"/>
      <c r="FE13" s="352"/>
      <c r="FF13" s="352"/>
      <c r="FG13" s="352"/>
      <c r="FH13" s="352"/>
      <c r="FI13" s="352"/>
      <c r="FJ13" s="352"/>
      <c r="FK13" s="352"/>
      <c r="FL13" s="352"/>
      <c r="FM13" s="352"/>
      <c r="FN13" s="352"/>
      <c r="FO13" s="352"/>
      <c r="FP13" s="352"/>
      <c r="FQ13" s="352"/>
      <c r="FR13" s="352"/>
      <c r="FS13" s="352"/>
      <c r="FT13" s="352"/>
      <c r="FU13" s="352"/>
      <c r="FV13" s="352"/>
      <c r="FW13" s="352"/>
      <c r="FX13" s="352"/>
      <c r="FY13" s="352"/>
      <c r="FZ13" s="352"/>
      <c r="GA13" s="352"/>
      <c r="GB13" s="352"/>
      <c r="GC13" s="352"/>
      <c r="GD13" s="352"/>
      <c r="GE13" s="352"/>
      <c r="GF13" s="352"/>
      <c r="GG13" s="352"/>
      <c r="GH13" s="352"/>
      <c r="GI13" s="352"/>
      <c r="GJ13" s="352"/>
      <c r="GK13" s="352"/>
      <c r="GL13" s="352"/>
      <c r="GM13" s="352"/>
      <c r="GN13" s="352"/>
      <c r="GO13" s="352"/>
      <c r="GP13" s="352"/>
      <c r="GQ13" s="352"/>
      <c r="GR13" s="352"/>
      <c r="GS13" s="352"/>
      <c r="GT13" s="352"/>
      <c r="GU13" s="352"/>
      <c r="GV13" s="352"/>
      <c r="GW13" s="352"/>
      <c r="GX13" s="352"/>
      <c r="GY13" s="352"/>
      <c r="GZ13" s="352"/>
      <c r="HA13" s="352"/>
      <c r="HB13" s="352"/>
      <c r="HC13" s="352"/>
      <c r="HD13" s="352"/>
      <c r="HE13" s="352"/>
      <c r="HF13" s="352"/>
      <c r="HG13" s="352"/>
      <c r="HH13" s="352"/>
      <c r="HI13" s="352"/>
      <c r="HJ13" s="352"/>
      <c r="HK13" s="352"/>
      <c r="HL13" s="352"/>
      <c r="HM13" s="352"/>
      <c r="HN13" s="352"/>
      <c r="HO13" s="352"/>
      <c r="HP13" s="352"/>
      <c r="HQ13" s="352"/>
      <c r="HR13" s="352"/>
      <c r="HS13" s="352"/>
      <c r="HT13" s="352"/>
      <c r="HU13" s="352"/>
      <c r="HV13" s="352"/>
      <c r="HW13" s="352"/>
      <c r="HX13" s="352"/>
      <c r="HY13" s="352"/>
      <c r="HZ13" s="352"/>
      <c r="IA13" s="352"/>
      <c r="IB13" s="352"/>
      <c r="IC13" s="352"/>
      <c r="ID13" s="352"/>
      <c r="IE13" s="352"/>
      <c r="IF13" s="352"/>
      <c r="IG13" s="352"/>
      <c r="IH13" s="352"/>
      <c r="II13" s="352"/>
      <c r="IJ13" s="352"/>
      <c r="IK13" s="352"/>
      <c r="IL13" s="352"/>
    </row>
    <row r="14" spans="1:246" s="358" customFormat="1" ht="8.1" customHeight="1">
      <c r="A14" s="355"/>
      <c r="B14" s="356"/>
      <c r="C14" s="357"/>
      <c r="D14" s="8"/>
      <c r="E14" s="357"/>
      <c r="F14" s="8"/>
      <c r="G14" s="355"/>
      <c r="H14" s="355"/>
      <c r="I14" s="355"/>
      <c r="J14" s="355"/>
      <c r="K14" s="353"/>
      <c r="L14" s="354"/>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5"/>
      <c r="BT14" s="355"/>
      <c r="BU14" s="355"/>
      <c r="BV14" s="355"/>
      <c r="BW14" s="355"/>
      <c r="BX14" s="355"/>
      <c r="BY14" s="355"/>
      <c r="BZ14" s="355"/>
      <c r="CA14" s="355"/>
      <c r="CB14" s="355"/>
      <c r="CC14" s="355"/>
      <c r="CD14" s="355"/>
      <c r="CE14" s="355"/>
      <c r="CF14" s="355"/>
      <c r="CG14" s="355"/>
      <c r="CH14" s="355"/>
      <c r="CI14" s="355"/>
      <c r="CJ14" s="355"/>
      <c r="CK14" s="355"/>
      <c r="CL14" s="355"/>
      <c r="CM14" s="355"/>
      <c r="CN14" s="355"/>
      <c r="CO14" s="355"/>
      <c r="CP14" s="355"/>
      <c r="CQ14" s="355"/>
      <c r="CR14" s="355"/>
      <c r="CS14" s="355"/>
      <c r="CT14" s="355"/>
      <c r="CU14" s="355"/>
      <c r="CV14" s="355"/>
      <c r="CW14" s="355"/>
      <c r="CX14" s="355"/>
      <c r="CY14" s="355"/>
      <c r="CZ14" s="355"/>
      <c r="DA14" s="355"/>
      <c r="DB14" s="355"/>
      <c r="DC14" s="355"/>
      <c r="DD14" s="355"/>
      <c r="DE14" s="355"/>
      <c r="DF14" s="355"/>
      <c r="DG14" s="355"/>
      <c r="DH14" s="355"/>
      <c r="DI14" s="355"/>
      <c r="DJ14" s="355"/>
      <c r="DK14" s="355"/>
      <c r="DL14" s="355"/>
      <c r="DM14" s="355"/>
      <c r="DN14" s="355"/>
      <c r="DO14" s="355"/>
      <c r="DP14" s="355"/>
      <c r="DQ14" s="355"/>
      <c r="DR14" s="355"/>
      <c r="DS14" s="355"/>
      <c r="DT14" s="355"/>
      <c r="DU14" s="355"/>
      <c r="DV14" s="355"/>
      <c r="DW14" s="355"/>
      <c r="DX14" s="355"/>
      <c r="DY14" s="355"/>
      <c r="DZ14" s="355"/>
      <c r="EA14" s="355"/>
      <c r="EB14" s="355"/>
      <c r="EC14" s="355"/>
      <c r="ED14" s="355"/>
      <c r="EE14" s="355"/>
      <c r="EF14" s="355"/>
      <c r="EG14" s="355"/>
      <c r="EH14" s="355"/>
      <c r="EI14" s="355"/>
      <c r="EJ14" s="355"/>
      <c r="EK14" s="355"/>
      <c r="EL14" s="355"/>
      <c r="EM14" s="355"/>
      <c r="EN14" s="355"/>
      <c r="EO14" s="355"/>
      <c r="EP14" s="355"/>
      <c r="EQ14" s="355"/>
      <c r="ER14" s="355"/>
      <c r="ES14" s="355"/>
      <c r="ET14" s="355"/>
      <c r="EU14" s="355"/>
      <c r="EV14" s="355"/>
      <c r="EW14" s="355"/>
      <c r="EX14" s="355"/>
      <c r="EY14" s="355"/>
      <c r="EZ14" s="355"/>
      <c r="FA14" s="355"/>
      <c r="FB14" s="355"/>
      <c r="FC14" s="355"/>
      <c r="FD14" s="355"/>
      <c r="FE14" s="355"/>
      <c r="FF14" s="355"/>
      <c r="FG14" s="355"/>
      <c r="FH14" s="355"/>
      <c r="FI14" s="355"/>
      <c r="FJ14" s="355"/>
      <c r="FK14" s="355"/>
      <c r="FL14" s="355"/>
      <c r="FM14" s="355"/>
      <c r="FN14" s="355"/>
      <c r="FO14" s="355"/>
      <c r="FP14" s="355"/>
      <c r="FQ14" s="355"/>
      <c r="FR14" s="355"/>
      <c r="FS14" s="355"/>
      <c r="FT14" s="355"/>
      <c r="FU14" s="355"/>
      <c r="FV14" s="355"/>
      <c r="FW14" s="355"/>
      <c r="FX14" s="355"/>
      <c r="FY14" s="355"/>
      <c r="FZ14" s="355"/>
      <c r="GA14" s="355"/>
      <c r="GB14" s="355"/>
      <c r="GC14" s="355"/>
      <c r="GD14" s="355"/>
      <c r="GE14" s="355"/>
      <c r="GF14" s="355"/>
      <c r="GG14" s="355"/>
      <c r="GH14" s="355"/>
      <c r="GI14" s="355"/>
      <c r="GJ14" s="355"/>
      <c r="GK14" s="355"/>
      <c r="GL14" s="355"/>
      <c r="GM14" s="355"/>
      <c r="GN14" s="355"/>
      <c r="GO14" s="355"/>
      <c r="GP14" s="355"/>
      <c r="GQ14" s="355"/>
      <c r="GR14" s="355"/>
      <c r="GS14" s="355"/>
      <c r="GT14" s="355"/>
      <c r="GU14" s="355"/>
      <c r="GV14" s="355"/>
      <c r="GW14" s="355"/>
      <c r="GX14" s="355"/>
      <c r="GY14" s="355"/>
      <c r="GZ14" s="355"/>
      <c r="HA14" s="355"/>
      <c r="HB14" s="355"/>
      <c r="HC14" s="355"/>
      <c r="HD14" s="355"/>
      <c r="HE14" s="355"/>
      <c r="HF14" s="355"/>
      <c r="HG14" s="355"/>
      <c r="HH14" s="355"/>
      <c r="HI14" s="355"/>
      <c r="HJ14" s="355"/>
      <c r="HK14" s="355"/>
      <c r="HL14" s="355"/>
      <c r="HM14" s="355"/>
      <c r="HN14" s="355"/>
      <c r="HO14" s="355"/>
      <c r="HP14" s="355"/>
      <c r="HQ14" s="355"/>
      <c r="HR14" s="355"/>
      <c r="HS14" s="355"/>
      <c r="HT14" s="355"/>
      <c r="HU14" s="355"/>
      <c r="HV14" s="355"/>
      <c r="HW14" s="355"/>
      <c r="HX14" s="355"/>
      <c r="HY14" s="355"/>
      <c r="HZ14" s="355"/>
      <c r="IA14" s="355"/>
      <c r="IB14" s="355"/>
      <c r="IC14" s="355"/>
      <c r="ID14" s="355"/>
      <c r="IE14" s="355"/>
      <c r="IF14" s="355"/>
      <c r="IG14" s="355"/>
      <c r="IH14" s="355"/>
      <c r="II14" s="355"/>
      <c r="IJ14" s="355"/>
      <c r="IK14" s="355"/>
      <c r="IL14" s="355"/>
    </row>
    <row r="15" spans="1:246" ht="15.9" customHeight="1">
      <c r="A15" s="352"/>
      <c r="B15" s="344"/>
      <c r="C15" s="7" t="s">
        <v>10</v>
      </c>
      <c r="D15" s="8" t="s">
        <v>11</v>
      </c>
      <c r="E15" s="7" t="s">
        <v>490</v>
      </c>
      <c r="F15" s="8" t="s">
        <v>52</v>
      </c>
      <c r="G15" s="352"/>
      <c r="H15" s="352"/>
      <c r="I15" s="352"/>
      <c r="J15" s="352"/>
      <c r="K15" s="353"/>
      <c r="L15" s="354"/>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352"/>
      <c r="DG15" s="352"/>
      <c r="DH15" s="352"/>
      <c r="DI15" s="352"/>
      <c r="DJ15" s="352"/>
      <c r="DK15" s="352"/>
      <c r="DL15" s="352"/>
      <c r="DM15" s="352"/>
      <c r="DN15" s="352"/>
      <c r="DO15" s="352"/>
      <c r="DP15" s="352"/>
      <c r="DQ15" s="352"/>
      <c r="DR15" s="352"/>
      <c r="DS15" s="352"/>
      <c r="DT15" s="352"/>
      <c r="DU15" s="352"/>
      <c r="DV15" s="352"/>
      <c r="DW15" s="352"/>
      <c r="DX15" s="352"/>
      <c r="DY15" s="352"/>
      <c r="DZ15" s="352"/>
      <c r="EA15" s="352"/>
      <c r="EB15" s="352"/>
      <c r="EC15" s="352"/>
      <c r="ED15" s="352"/>
      <c r="EE15" s="352"/>
      <c r="EF15" s="352"/>
      <c r="EG15" s="352"/>
      <c r="EH15" s="352"/>
      <c r="EI15" s="352"/>
      <c r="EJ15" s="352"/>
      <c r="EK15" s="352"/>
      <c r="EL15" s="352"/>
      <c r="EM15" s="352"/>
      <c r="EN15" s="352"/>
      <c r="EO15" s="352"/>
      <c r="EP15" s="352"/>
      <c r="EQ15" s="352"/>
      <c r="ER15" s="352"/>
      <c r="ES15" s="352"/>
      <c r="ET15" s="352"/>
      <c r="EU15" s="352"/>
      <c r="EV15" s="352"/>
      <c r="EW15" s="352"/>
      <c r="EX15" s="352"/>
      <c r="EY15" s="352"/>
      <c r="EZ15" s="352"/>
      <c r="FA15" s="352"/>
      <c r="FB15" s="352"/>
      <c r="FC15" s="352"/>
      <c r="FD15" s="352"/>
      <c r="FE15" s="352"/>
      <c r="FF15" s="352"/>
      <c r="FG15" s="352"/>
      <c r="FH15" s="352"/>
      <c r="FI15" s="352"/>
      <c r="FJ15" s="352"/>
      <c r="FK15" s="352"/>
      <c r="FL15" s="352"/>
      <c r="FM15" s="352"/>
      <c r="FN15" s="352"/>
      <c r="FO15" s="352"/>
      <c r="FP15" s="352"/>
      <c r="FQ15" s="352"/>
      <c r="FR15" s="352"/>
      <c r="FS15" s="352"/>
      <c r="FT15" s="352"/>
      <c r="FU15" s="352"/>
      <c r="FV15" s="352"/>
      <c r="FW15" s="352"/>
      <c r="FX15" s="352"/>
      <c r="FY15" s="352"/>
      <c r="FZ15" s="352"/>
      <c r="GA15" s="352"/>
      <c r="GB15" s="352"/>
      <c r="GC15" s="352"/>
      <c r="GD15" s="352"/>
      <c r="GE15" s="352"/>
      <c r="GF15" s="352"/>
      <c r="GG15" s="352"/>
      <c r="GH15" s="352"/>
      <c r="GI15" s="352"/>
      <c r="GJ15" s="352"/>
      <c r="GK15" s="352"/>
      <c r="GL15" s="352"/>
      <c r="GM15" s="352"/>
      <c r="GN15" s="352"/>
      <c r="GO15" s="352"/>
      <c r="GP15" s="352"/>
      <c r="GQ15" s="352"/>
      <c r="GR15" s="352"/>
      <c r="GS15" s="352"/>
      <c r="GT15" s="352"/>
      <c r="GU15" s="352"/>
      <c r="GV15" s="352"/>
      <c r="GW15" s="352"/>
      <c r="GX15" s="352"/>
      <c r="GY15" s="352"/>
      <c r="GZ15" s="352"/>
      <c r="HA15" s="352"/>
      <c r="HB15" s="352"/>
      <c r="HC15" s="352"/>
      <c r="HD15" s="352"/>
      <c r="HE15" s="352"/>
      <c r="HF15" s="352"/>
      <c r="HG15" s="352"/>
      <c r="HH15" s="352"/>
      <c r="HI15" s="352"/>
      <c r="HJ15" s="352"/>
      <c r="HK15" s="352"/>
      <c r="HL15" s="352"/>
      <c r="HM15" s="352"/>
      <c r="HN15" s="352"/>
      <c r="HO15" s="352"/>
      <c r="HP15" s="352"/>
      <c r="HQ15" s="352"/>
      <c r="HR15" s="352"/>
      <c r="HS15" s="352"/>
      <c r="HT15" s="352"/>
      <c r="HU15" s="352"/>
      <c r="HV15" s="352"/>
      <c r="HW15" s="352"/>
      <c r="HX15" s="352"/>
      <c r="HY15" s="352"/>
      <c r="HZ15" s="352"/>
      <c r="IA15" s="352"/>
      <c r="IB15" s="352"/>
      <c r="IC15" s="352"/>
      <c r="ID15" s="352"/>
      <c r="IE15" s="352"/>
      <c r="IF15" s="352"/>
      <c r="IG15" s="352"/>
      <c r="IH15" s="352"/>
      <c r="II15" s="352"/>
      <c r="IJ15" s="352"/>
      <c r="IK15" s="352"/>
      <c r="IL15" s="352"/>
    </row>
    <row r="16" spans="1:246" s="358" customFormat="1" ht="8.1" customHeight="1">
      <c r="A16" s="355"/>
      <c r="B16" s="356"/>
      <c r="C16" s="357"/>
      <c r="D16" s="8"/>
      <c r="E16" s="357"/>
      <c r="F16" s="8"/>
      <c r="G16" s="355"/>
      <c r="H16" s="355"/>
      <c r="I16" s="355"/>
      <c r="J16" s="355"/>
      <c r="K16" s="353"/>
      <c r="L16" s="354"/>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5"/>
      <c r="BJ16" s="355"/>
      <c r="BK16" s="355"/>
      <c r="BL16" s="355"/>
      <c r="BM16" s="355"/>
      <c r="BN16" s="355"/>
      <c r="BO16" s="355"/>
      <c r="BP16" s="355"/>
      <c r="BQ16" s="355"/>
      <c r="BR16" s="355"/>
      <c r="BS16" s="355"/>
      <c r="BT16" s="355"/>
      <c r="BU16" s="355"/>
      <c r="BV16" s="355"/>
      <c r="BW16" s="355"/>
      <c r="BX16" s="355"/>
      <c r="BY16" s="355"/>
      <c r="BZ16" s="355"/>
      <c r="CA16" s="355"/>
      <c r="CB16" s="355"/>
      <c r="CC16" s="355"/>
      <c r="CD16" s="355"/>
      <c r="CE16" s="355"/>
      <c r="CF16" s="355"/>
      <c r="CG16" s="355"/>
      <c r="CH16" s="355"/>
      <c r="CI16" s="355"/>
      <c r="CJ16" s="355"/>
      <c r="CK16" s="355"/>
      <c r="CL16" s="355"/>
      <c r="CM16" s="355"/>
      <c r="CN16" s="355"/>
      <c r="CO16" s="355"/>
      <c r="CP16" s="355"/>
      <c r="CQ16" s="355"/>
      <c r="CR16" s="355"/>
      <c r="CS16" s="355"/>
      <c r="CT16" s="355"/>
      <c r="CU16" s="355"/>
      <c r="CV16" s="355"/>
      <c r="CW16" s="355"/>
      <c r="CX16" s="355"/>
      <c r="CY16" s="355"/>
      <c r="CZ16" s="355"/>
      <c r="DA16" s="355"/>
      <c r="DB16" s="355"/>
      <c r="DC16" s="355"/>
      <c r="DD16" s="355"/>
      <c r="DE16" s="355"/>
      <c r="DF16" s="355"/>
      <c r="DG16" s="355"/>
      <c r="DH16" s="355"/>
      <c r="DI16" s="355"/>
      <c r="DJ16" s="355"/>
      <c r="DK16" s="355"/>
      <c r="DL16" s="355"/>
      <c r="DM16" s="355"/>
      <c r="DN16" s="355"/>
      <c r="DO16" s="355"/>
      <c r="DP16" s="355"/>
      <c r="DQ16" s="355"/>
      <c r="DR16" s="355"/>
      <c r="DS16" s="355"/>
      <c r="DT16" s="355"/>
      <c r="DU16" s="355"/>
      <c r="DV16" s="355"/>
      <c r="DW16" s="355"/>
      <c r="DX16" s="355"/>
      <c r="DY16" s="355"/>
      <c r="DZ16" s="355"/>
      <c r="EA16" s="355"/>
      <c r="EB16" s="355"/>
      <c r="EC16" s="355"/>
      <c r="ED16" s="355"/>
      <c r="EE16" s="355"/>
      <c r="EF16" s="355"/>
      <c r="EG16" s="355"/>
      <c r="EH16" s="355"/>
      <c r="EI16" s="355"/>
      <c r="EJ16" s="355"/>
      <c r="EK16" s="355"/>
      <c r="EL16" s="355"/>
      <c r="EM16" s="355"/>
      <c r="EN16" s="355"/>
      <c r="EO16" s="355"/>
      <c r="EP16" s="355"/>
      <c r="EQ16" s="355"/>
      <c r="ER16" s="355"/>
      <c r="ES16" s="355"/>
      <c r="ET16" s="355"/>
      <c r="EU16" s="355"/>
      <c r="EV16" s="355"/>
      <c r="EW16" s="355"/>
      <c r="EX16" s="355"/>
      <c r="EY16" s="355"/>
      <c r="EZ16" s="355"/>
      <c r="FA16" s="355"/>
      <c r="FB16" s="355"/>
      <c r="FC16" s="355"/>
      <c r="FD16" s="355"/>
      <c r="FE16" s="355"/>
      <c r="FF16" s="355"/>
      <c r="FG16" s="355"/>
      <c r="FH16" s="355"/>
      <c r="FI16" s="355"/>
      <c r="FJ16" s="355"/>
      <c r="FK16" s="355"/>
      <c r="FL16" s="355"/>
      <c r="FM16" s="355"/>
      <c r="FN16" s="355"/>
      <c r="FO16" s="355"/>
      <c r="FP16" s="355"/>
      <c r="FQ16" s="355"/>
      <c r="FR16" s="355"/>
      <c r="FS16" s="355"/>
      <c r="FT16" s="355"/>
      <c r="FU16" s="355"/>
      <c r="FV16" s="355"/>
      <c r="FW16" s="355"/>
      <c r="FX16" s="355"/>
      <c r="FY16" s="355"/>
      <c r="FZ16" s="355"/>
      <c r="GA16" s="355"/>
      <c r="GB16" s="355"/>
      <c r="GC16" s="355"/>
      <c r="GD16" s="355"/>
      <c r="GE16" s="355"/>
      <c r="GF16" s="355"/>
      <c r="GG16" s="355"/>
      <c r="GH16" s="355"/>
      <c r="GI16" s="355"/>
      <c r="GJ16" s="355"/>
      <c r="GK16" s="355"/>
      <c r="GL16" s="355"/>
      <c r="GM16" s="355"/>
      <c r="GN16" s="355"/>
      <c r="GO16" s="355"/>
      <c r="GP16" s="355"/>
      <c r="GQ16" s="355"/>
      <c r="GR16" s="355"/>
      <c r="GS16" s="355"/>
      <c r="GT16" s="355"/>
      <c r="GU16" s="355"/>
      <c r="GV16" s="355"/>
      <c r="GW16" s="355"/>
      <c r="GX16" s="355"/>
      <c r="GY16" s="355"/>
      <c r="GZ16" s="355"/>
      <c r="HA16" s="355"/>
      <c r="HB16" s="355"/>
      <c r="HC16" s="355"/>
      <c r="HD16" s="355"/>
      <c r="HE16" s="355"/>
      <c r="HF16" s="355"/>
      <c r="HG16" s="355"/>
      <c r="HH16" s="355"/>
      <c r="HI16" s="355"/>
      <c r="HJ16" s="355"/>
      <c r="HK16" s="355"/>
      <c r="HL16" s="355"/>
      <c r="HM16" s="355"/>
      <c r="HN16" s="355"/>
      <c r="HO16" s="355"/>
      <c r="HP16" s="355"/>
      <c r="HQ16" s="355"/>
      <c r="HR16" s="355"/>
      <c r="HS16" s="355"/>
      <c r="HT16" s="355"/>
      <c r="HU16" s="355"/>
      <c r="HV16" s="355"/>
      <c r="HW16" s="355"/>
      <c r="HX16" s="355"/>
      <c r="HY16" s="355"/>
      <c r="HZ16" s="355"/>
      <c r="IA16" s="355"/>
      <c r="IB16" s="355"/>
      <c r="IC16" s="355"/>
      <c r="ID16" s="355"/>
      <c r="IE16" s="355"/>
      <c r="IF16" s="355"/>
      <c r="IG16" s="355"/>
      <c r="IH16" s="355"/>
      <c r="II16" s="355"/>
      <c r="IJ16" s="355"/>
      <c r="IK16" s="355"/>
      <c r="IL16" s="355"/>
    </row>
    <row r="17" spans="1:246" ht="15.9" customHeight="1">
      <c r="A17" s="352"/>
      <c r="B17" s="344"/>
      <c r="C17" s="7" t="s">
        <v>12</v>
      </c>
      <c r="D17" s="8" t="s">
        <v>13</v>
      </c>
      <c r="E17" s="7" t="s">
        <v>491</v>
      </c>
      <c r="F17" s="8" t="s">
        <v>54</v>
      </c>
      <c r="G17" s="352"/>
      <c r="H17" s="352"/>
      <c r="I17" s="352"/>
      <c r="J17" s="352"/>
      <c r="K17" s="353"/>
      <c r="L17" s="354"/>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2"/>
      <c r="DL17" s="352"/>
      <c r="DM17" s="352"/>
      <c r="DN17" s="352"/>
      <c r="DO17" s="352"/>
      <c r="DP17" s="352"/>
      <c r="DQ17" s="352"/>
      <c r="DR17" s="352"/>
      <c r="DS17" s="352"/>
      <c r="DT17" s="352"/>
      <c r="DU17" s="352"/>
      <c r="DV17" s="352"/>
      <c r="DW17" s="352"/>
      <c r="DX17" s="352"/>
      <c r="DY17" s="352"/>
      <c r="DZ17" s="352"/>
      <c r="EA17" s="352"/>
      <c r="EB17" s="352"/>
      <c r="EC17" s="352"/>
      <c r="ED17" s="352"/>
      <c r="EE17" s="352"/>
      <c r="EF17" s="352"/>
      <c r="EG17" s="352"/>
      <c r="EH17" s="352"/>
      <c r="EI17" s="352"/>
      <c r="EJ17" s="352"/>
      <c r="EK17" s="352"/>
      <c r="EL17" s="352"/>
      <c r="EM17" s="352"/>
      <c r="EN17" s="352"/>
      <c r="EO17" s="352"/>
      <c r="EP17" s="352"/>
      <c r="EQ17" s="352"/>
      <c r="ER17" s="352"/>
      <c r="ES17" s="352"/>
      <c r="ET17" s="352"/>
      <c r="EU17" s="352"/>
      <c r="EV17" s="352"/>
      <c r="EW17" s="352"/>
      <c r="EX17" s="352"/>
      <c r="EY17" s="352"/>
      <c r="EZ17" s="352"/>
      <c r="FA17" s="352"/>
      <c r="FB17" s="352"/>
      <c r="FC17" s="352"/>
      <c r="FD17" s="352"/>
      <c r="FE17" s="352"/>
      <c r="FF17" s="352"/>
      <c r="FG17" s="352"/>
      <c r="FH17" s="352"/>
      <c r="FI17" s="352"/>
      <c r="FJ17" s="352"/>
      <c r="FK17" s="352"/>
      <c r="FL17" s="352"/>
      <c r="FM17" s="352"/>
      <c r="FN17" s="352"/>
      <c r="FO17" s="352"/>
      <c r="FP17" s="352"/>
      <c r="FQ17" s="352"/>
      <c r="FR17" s="352"/>
      <c r="FS17" s="352"/>
      <c r="FT17" s="352"/>
      <c r="FU17" s="352"/>
      <c r="FV17" s="352"/>
      <c r="FW17" s="352"/>
      <c r="FX17" s="352"/>
      <c r="FY17" s="352"/>
      <c r="FZ17" s="352"/>
      <c r="GA17" s="352"/>
      <c r="GB17" s="352"/>
      <c r="GC17" s="352"/>
      <c r="GD17" s="352"/>
      <c r="GE17" s="352"/>
      <c r="GF17" s="352"/>
      <c r="GG17" s="352"/>
      <c r="GH17" s="352"/>
      <c r="GI17" s="352"/>
      <c r="GJ17" s="352"/>
      <c r="GK17" s="352"/>
      <c r="GL17" s="352"/>
      <c r="GM17" s="352"/>
      <c r="GN17" s="352"/>
      <c r="GO17" s="352"/>
      <c r="GP17" s="352"/>
      <c r="GQ17" s="352"/>
      <c r="GR17" s="352"/>
      <c r="GS17" s="352"/>
      <c r="GT17" s="352"/>
      <c r="GU17" s="352"/>
      <c r="GV17" s="352"/>
      <c r="GW17" s="352"/>
      <c r="GX17" s="352"/>
      <c r="GY17" s="352"/>
      <c r="GZ17" s="352"/>
      <c r="HA17" s="352"/>
      <c r="HB17" s="352"/>
      <c r="HC17" s="352"/>
      <c r="HD17" s="352"/>
      <c r="HE17" s="352"/>
      <c r="HF17" s="352"/>
      <c r="HG17" s="352"/>
      <c r="HH17" s="352"/>
      <c r="HI17" s="352"/>
      <c r="HJ17" s="352"/>
      <c r="HK17" s="352"/>
      <c r="HL17" s="352"/>
      <c r="HM17" s="352"/>
      <c r="HN17" s="352"/>
      <c r="HO17" s="352"/>
      <c r="HP17" s="352"/>
      <c r="HQ17" s="352"/>
      <c r="HR17" s="352"/>
      <c r="HS17" s="352"/>
      <c r="HT17" s="352"/>
      <c r="HU17" s="352"/>
      <c r="HV17" s="352"/>
      <c r="HW17" s="352"/>
      <c r="HX17" s="352"/>
      <c r="HY17" s="352"/>
      <c r="HZ17" s="352"/>
      <c r="IA17" s="352"/>
      <c r="IB17" s="352"/>
      <c r="IC17" s="352"/>
      <c r="ID17" s="352"/>
      <c r="IE17" s="352"/>
      <c r="IF17" s="352"/>
      <c r="IG17" s="352"/>
      <c r="IH17" s="352"/>
      <c r="II17" s="352"/>
      <c r="IJ17" s="352"/>
      <c r="IK17" s="352"/>
      <c r="IL17" s="352"/>
    </row>
    <row r="18" spans="1:246" s="358" customFormat="1" ht="8.1" customHeight="1">
      <c r="A18" s="355"/>
      <c r="B18" s="356"/>
      <c r="C18" s="357"/>
      <c r="D18" s="8"/>
      <c r="E18" s="357"/>
      <c r="F18" s="8"/>
      <c r="G18" s="355"/>
      <c r="H18" s="355"/>
      <c r="I18" s="355"/>
      <c r="J18" s="355"/>
      <c r="K18" s="353"/>
      <c r="L18" s="354"/>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5"/>
      <c r="CD18" s="355"/>
      <c r="CE18" s="355"/>
      <c r="CF18" s="355"/>
      <c r="CG18" s="355"/>
      <c r="CH18" s="355"/>
      <c r="CI18" s="355"/>
      <c r="CJ18" s="355"/>
      <c r="CK18" s="355"/>
      <c r="CL18" s="355"/>
      <c r="CM18" s="355"/>
      <c r="CN18" s="355"/>
      <c r="CO18" s="355"/>
      <c r="CP18" s="355"/>
      <c r="CQ18" s="355"/>
      <c r="CR18" s="355"/>
      <c r="CS18" s="355"/>
      <c r="CT18" s="355"/>
      <c r="CU18" s="355"/>
      <c r="CV18" s="355"/>
      <c r="CW18" s="355"/>
      <c r="CX18" s="355"/>
      <c r="CY18" s="355"/>
      <c r="CZ18" s="355"/>
      <c r="DA18" s="355"/>
      <c r="DB18" s="355"/>
      <c r="DC18" s="355"/>
      <c r="DD18" s="355"/>
      <c r="DE18" s="355"/>
      <c r="DF18" s="355"/>
      <c r="DG18" s="355"/>
      <c r="DH18" s="355"/>
      <c r="DI18" s="355"/>
      <c r="DJ18" s="355"/>
      <c r="DK18" s="355"/>
      <c r="DL18" s="355"/>
      <c r="DM18" s="355"/>
      <c r="DN18" s="355"/>
      <c r="DO18" s="355"/>
      <c r="DP18" s="355"/>
      <c r="DQ18" s="355"/>
      <c r="DR18" s="355"/>
      <c r="DS18" s="355"/>
      <c r="DT18" s="355"/>
      <c r="DU18" s="355"/>
      <c r="DV18" s="355"/>
      <c r="DW18" s="355"/>
      <c r="DX18" s="355"/>
      <c r="DY18" s="355"/>
      <c r="DZ18" s="355"/>
      <c r="EA18" s="355"/>
      <c r="EB18" s="355"/>
      <c r="EC18" s="355"/>
      <c r="ED18" s="355"/>
      <c r="EE18" s="355"/>
      <c r="EF18" s="355"/>
      <c r="EG18" s="355"/>
      <c r="EH18" s="355"/>
      <c r="EI18" s="355"/>
      <c r="EJ18" s="355"/>
      <c r="EK18" s="355"/>
      <c r="EL18" s="355"/>
      <c r="EM18" s="355"/>
      <c r="EN18" s="355"/>
      <c r="EO18" s="355"/>
      <c r="EP18" s="355"/>
      <c r="EQ18" s="355"/>
      <c r="ER18" s="355"/>
      <c r="ES18" s="355"/>
      <c r="ET18" s="355"/>
      <c r="EU18" s="355"/>
      <c r="EV18" s="355"/>
      <c r="EW18" s="355"/>
      <c r="EX18" s="355"/>
      <c r="EY18" s="355"/>
      <c r="EZ18" s="355"/>
      <c r="FA18" s="355"/>
      <c r="FB18" s="355"/>
      <c r="FC18" s="355"/>
      <c r="FD18" s="355"/>
      <c r="FE18" s="355"/>
      <c r="FF18" s="355"/>
      <c r="FG18" s="355"/>
      <c r="FH18" s="355"/>
      <c r="FI18" s="355"/>
      <c r="FJ18" s="355"/>
      <c r="FK18" s="355"/>
      <c r="FL18" s="355"/>
      <c r="FM18" s="355"/>
      <c r="FN18" s="355"/>
      <c r="FO18" s="355"/>
      <c r="FP18" s="355"/>
      <c r="FQ18" s="355"/>
      <c r="FR18" s="355"/>
      <c r="FS18" s="355"/>
      <c r="FT18" s="355"/>
      <c r="FU18" s="355"/>
      <c r="FV18" s="355"/>
      <c r="FW18" s="355"/>
      <c r="FX18" s="355"/>
      <c r="FY18" s="355"/>
      <c r="FZ18" s="355"/>
      <c r="GA18" s="355"/>
      <c r="GB18" s="355"/>
      <c r="GC18" s="355"/>
      <c r="GD18" s="355"/>
      <c r="GE18" s="355"/>
      <c r="GF18" s="355"/>
      <c r="GG18" s="355"/>
      <c r="GH18" s="355"/>
      <c r="GI18" s="355"/>
      <c r="GJ18" s="355"/>
      <c r="GK18" s="355"/>
      <c r="GL18" s="355"/>
      <c r="GM18" s="355"/>
      <c r="GN18" s="355"/>
      <c r="GO18" s="355"/>
      <c r="GP18" s="355"/>
      <c r="GQ18" s="355"/>
      <c r="GR18" s="355"/>
      <c r="GS18" s="355"/>
      <c r="GT18" s="355"/>
      <c r="GU18" s="355"/>
      <c r="GV18" s="355"/>
      <c r="GW18" s="355"/>
      <c r="GX18" s="355"/>
      <c r="GY18" s="355"/>
      <c r="GZ18" s="355"/>
      <c r="HA18" s="355"/>
      <c r="HB18" s="355"/>
      <c r="HC18" s="355"/>
      <c r="HD18" s="355"/>
      <c r="HE18" s="355"/>
      <c r="HF18" s="355"/>
      <c r="HG18" s="355"/>
      <c r="HH18" s="355"/>
      <c r="HI18" s="355"/>
      <c r="HJ18" s="355"/>
      <c r="HK18" s="355"/>
      <c r="HL18" s="355"/>
      <c r="HM18" s="355"/>
      <c r="HN18" s="355"/>
      <c r="HO18" s="355"/>
      <c r="HP18" s="355"/>
      <c r="HQ18" s="355"/>
      <c r="HR18" s="355"/>
      <c r="HS18" s="355"/>
      <c r="HT18" s="355"/>
      <c r="HU18" s="355"/>
      <c r="HV18" s="355"/>
      <c r="HW18" s="355"/>
      <c r="HX18" s="355"/>
      <c r="HY18" s="355"/>
      <c r="HZ18" s="355"/>
      <c r="IA18" s="355"/>
      <c r="IB18" s="355"/>
      <c r="IC18" s="355"/>
      <c r="ID18" s="355"/>
      <c r="IE18" s="355"/>
      <c r="IF18" s="355"/>
      <c r="IG18" s="355"/>
      <c r="IH18" s="355"/>
      <c r="II18" s="355"/>
      <c r="IJ18" s="355"/>
      <c r="IK18" s="355"/>
      <c r="IL18" s="355"/>
    </row>
    <row r="19" spans="1:246" ht="15.9" customHeight="1">
      <c r="A19" s="352"/>
      <c r="B19" s="344"/>
      <c r="C19" s="7" t="s">
        <v>15</v>
      </c>
      <c r="D19" s="8" t="s">
        <v>16</v>
      </c>
      <c r="E19" s="7" t="s">
        <v>3</v>
      </c>
      <c r="F19" s="8" t="s">
        <v>4</v>
      </c>
      <c r="G19" s="352"/>
      <c r="H19" s="352"/>
      <c r="I19" s="352"/>
      <c r="J19" s="352"/>
      <c r="K19" s="353"/>
      <c r="L19" s="354"/>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2"/>
      <c r="DL19" s="352"/>
      <c r="DM19" s="352"/>
      <c r="DN19" s="352"/>
      <c r="DO19" s="352"/>
      <c r="DP19" s="352"/>
      <c r="DQ19" s="352"/>
      <c r="DR19" s="352"/>
      <c r="DS19" s="352"/>
      <c r="DT19" s="352"/>
      <c r="DU19" s="352"/>
      <c r="DV19" s="352"/>
      <c r="DW19" s="352"/>
      <c r="DX19" s="352"/>
      <c r="DY19" s="352"/>
      <c r="DZ19" s="352"/>
      <c r="EA19" s="352"/>
      <c r="EB19" s="352"/>
      <c r="EC19" s="352"/>
      <c r="ED19" s="352"/>
      <c r="EE19" s="352"/>
      <c r="EF19" s="352"/>
      <c r="EG19" s="352"/>
      <c r="EH19" s="352"/>
      <c r="EI19" s="352"/>
      <c r="EJ19" s="352"/>
      <c r="EK19" s="352"/>
      <c r="EL19" s="352"/>
      <c r="EM19" s="352"/>
      <c r="EN19" s="352"/>
      <c r="EO19" s="352"/>
      <c r="EP19" s="352"/>
      <c r="EQ19" s="352"/>
      <c r="ER19" s="352"/>
      <c r="ES19" s="352"/>
      <c r="ET19" s="352"/>
      <c r="EU19" s="352"/>
      <c r="EV19" s="352"/>
      <c r="EW19" s="352"/>
      <c r="EX19" s="352"/>
      <c r="EY19" s="352"/>
      <c r="EZ19" s="352"/>
      <c r="FA19" s="352"/>
      <c r="FB19" s="352"/>
      <c r="FC19" s="352"/>
      <c r="FD19" s="352"/>
      <c r="FE19" s="352"/>
      <c r="FF19" s="352"/>
      <c r="FG19" s="352"/>
      <c r="FH19" s="352"/>
      <c r="FI19" s="352"/>
      <c r="FJ19" s="352"/>
      <c r="FK19" s="352"/>
      <c r="FL19" s="352"/>
      <c r="FM19" s="352"/>
      <c r="FN19" s="352"/>
      <c r="FO19" s="352"/>
      <c r="FP19" s="352"/>
      <c r="FQ19" s="352"/>
      <c r="FR19" s="352"/>
      <c r="FS19" s="352"/>
      <c r="FT19" s="352"/>
      <c r="FU19" s="352"/>
      <c r="FV19" s="352"/>
      <c r="FW19" s="352"/>
      <c r="FX19" s="352"/>
      <c r="FY19" s="352"/>
      <c r="FZ19" s="352"/>
      <c r="GA19" s="352"/>
      <c r="GB19" s="352"/>
      <c r="GC19" s="352"/>
      <c r="GD19" s="352"/>
      <c r="GE19" s="352"/>
      <c r="GF19" s="352"/>
      <c r="GG19" s="352"/>
      <c r="GH19" s="352"/>
      <c r="GI19" s="352"/>
      <c r="GJ19" s="352"/>
      <c r="GK19" s="352"/>
      <c r="GL19" s="352"/>
      <c r="GM19" s="352"/>
      <c r="GN19" s="352"/>
      <c r="GO19" s="352"/>
      <c r="GP19" s="352"/>
      <c r="GQ19" s="352"/>
      <c r="GR19" s="352"/>
      <c r="GS19" s="352"/>
      <c r="GT19" s="352"/>
      <c r="GU19" s="352"/>
      <c r="GV19" s="352"/>
      <c r="GW19" s="352"/>
      <c r="GX19" s="352"/>
      <c r="GY19" s="352"/>
      <c r="GZ19" s="352"/>
      <c r="HA19" s="352"/>
      <c r="HB19" s="352"/>
      <c r="HC19" s="352"/>
      <c r="HD19" s="352"/>
      <c r="HE19" s="352"/>
      <c r="HF19" s="352"/>
      <c r="HG19" s="352"/>
      <c r="HH19" s="352"/>
      <c r="HI19" s="352"/>
      <c r="HJ19" s="352"/>
      <c r="HK19" s="352"/>
      <c r="HL19" s="352"/>
      <c r="HM19" s="352"/>
      <c r="HN19" s="352"/>
      <c r="HO19" s="352"/>
      <c r="HP19" s="352"/>
      <c r="HQ19" s="352"/>
      <c r="HR19" s="352"/>
      <c r="HS19" s="352"/>
      <c r="HT19" s="352"/>
      <c r="HU19" s="352"/>
      <c r="HV19" s="352"/>
      <c r="HW19" s="352"/>
      <c r="HX19" s="352"/>
      <c r="HY19" s="352"/>
      <c r="HZ19" s="352"/>
      <c r="IA19" s="352"/>
      <c r="IB19" s="352"/>
      <c r="IC19" s="352"/>
      <c r="ID19" s="352"/>
      <c r="IE19" s="352"/>
      <c r="IF19" s="352"/>
      <c r="IG19" s="352"/>
      <c r="IH19" s="352"/>
      <c r="II19" s="352"/>
      <c r="IJ19" s="352"/>
      <c r="IK19" s="352"/>
      <c r="IL19" s="352"/>
    </row>
    <row r="20" spans="1:246" s="358" customFormat="1" ht="7.05" customHeight="1">
      <c r="A20" s="355"/>
      <c r="B20" s="356"/>
      <c r="C20" s="12"/>
      <c r="D20" s="8"/>
      <c r="F20" s="8"/>
      <c r="G20" s="355"/>
      <c r="H20" s="355"/>
      <c r="I20" s="355"/>
      <c r="J20" s="355"/>
      <c r="K20" s="353"/>
      <c r="L20" s="354"/>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c r="CC20" s="355"/>
      <c r="CD20" s="355"/>
      <c r="CE20" s="355"/>
      <c r="CF20" s="355"/>
      <c r="CG20" s="355"/>
      <c r="CH20" s="355"/>
      <c r="CI20" s="355"/>
      <c r="CJ20" s="355"/>
      <c r="CK20" s="355"/>
      <c r="CL20" s="355"/>
      <c r="CM20" s="355"/>
      <c r="CN20" s="355"/>
      <c r="CO20" s="355"/>
      <c r="CP20" s="355"/>
      <c r="CQ20" s="355"/>
      <c r="CR20" s="355"/>
      <c r="CS20" s="355"/>
      <c r="CT20" s="355"/>
      <c r="CU20" s="355"/>
      <c r="CV20" s="355"/>
      <c r="CW20" s="355"/>
      <c r="CX20" s="355"/>
      <c r="CY20" s="355"/>
      <c r="CZ20" s="355"/>
      <c r="DA20" s="355"/>
      <c r="DB20" s="355"/>
      <c r="DC20" s="355"/>
      <c r="DD20" s="355"/>
      <c r="DE20" s="355"/>
      <c r="DF20" s="355"/>
      <c r="DG20" s="355"/>
      <c r="DH20" s="355"/>
      <c r="DI20" s="355"/>
      <c r="DJ20" s="355"/>
      <c r="DK20" s="355"/>
      <c r="DL20" s="355"/>
      <c r="DM20" s="355"/>
      <c r="DN20" s="355"/>
      <c r="DO20" s="355"/>
      <c r="DP20" s="355"/>
      <c r="DQ20" s="355"/>
      <c r="DR20" s="355"/>
      <c r="DS20" s="355"/>
      <c r="DT20" s="355"/>
      <c r="DU20" s="355"/>
      <c r="DV20" s="355"/>
      <c r="DW20" s="355"/>
      <c r="DX20" s="355"/>
      <c r="DY20" s="355"/>
      <c r="DZ20" s="355"/>
      <c r="EA20" s="355"/>
      <c r="EB20" s="355"/>
      <c r="EC20" s="355"/>
      <c r="ED20" s="355"/>
      <c r="EE20" s="355"/>
      <c r="EF20" s="355"/>
      <c r="EG20" s="355"/>
      <c r="EH20" s="355"/>
      <c r="EI20" s="355"/>
      <c r="EJ20" s="355"/>
      <c r="EK20" s="355"/>
      <c r="EL20" s="355"/>
      <c r="EM20" s="355"/>
      <c r="EN20" s="355"/>
      <c r="EO20" s="355"/>
      <c r="EP20" s="355"/>
      <c r="EQ20" s="355"/>
      <c r="ER20" s="355"/>
      <c r="ES20" s="355"/>
      <c r="ET20" s="355"/>
      <c r="EU20" s="355"/>
      <c r="EV20" s="355"/>
      <c r="EW20" s="355"/>
      <c r="EX20" s="355"/>
      <c r="EY20" s="355"/>
      <c r="EZ20" s="355"/>
      <c r="FA20" s="355"/>
      <c r="FB20" s="355"/>
      <c r="FC20" s="355"/>
      <c r="FD20" s="355"/>
      <c r="FE20" s="355"/>
      <c r="FF20" s="355"/>
      <c r="FG20" s="355"/>
      <c r="FH20" s="355"/>
      <c r="FI20" s="355"/>
      <c r="FJ20" s="355"/>
      <c r="FK20" s="355"/>
      <c r="FL20" s="355"/>
      <c r="FM20" s="355"/>
      <c r="FN20" s="355"/>
      <c r="FO20" s="355"/>
      <c r="FP20" s="355"/>
      <c r="FQ20" s="355"/>
      <c r="FR20" s="355"/>
      <c r="FS20" s="355"/>
      <c r="FT20" s="355"/>
      <c r="FU20" s="355"/>
      <c r="FV20" s="355"/>
      <c r="FW20" s="355"/>
      <c r="FX20" s="355"/>
      <c r="FY20" s="355"/>
      <c r="FZ20" s="355"/>
      <c r="GA20" s="355"/>
      <c r="GB20" s="355"/>
      <c r="GC20" s="355"/>
      <c r="GD20" s="355"/>
      <c r="GE20" s="355"/>
      <c r="GF20" s="355"/>
      <c r="GG20" s="355"/>
      <c r="GH20" s="355"/>
      <c r="GI20" s="355"/>
      <c r="GJ20" s="355"/>
      <c r="GK20" s="355"/>
      <c r="GL20" s="355"/>
      <c r="GM20" s="355"/>
      <c r="GN20" s="355"/>
      <c r="GO20" s="355"/>
      <c r="GP20" s="355"/>
      <c r="GQ20" s="355"/>
      <c r="GR20" s="355"/>
      <c r="GS20" s="355"/>
      <c r="GT20" s="355"/>
      <c r="GU20" s="355"/>
      <c r="GV20" s="355"/>
      <c r="GW20" s="355"/>
      <c r="GX20" s="355"/>
      <c r="GY20" s="355"/>
      <c r="GZ20" s="355"/>
      <c r="HA20" s="355"/>
      <c r="HB20" s="355"/>
      <c r="HC20" s="355"/>
      <c r="HD20" s="355"/>
      <c r="HE20" s="355"/>
      <c r="HF20" s="355"/>
      <c r="HG20" s="355"/>
      <c r="HH20" s="355"/>
      <c r="HI20" s="355"/>
      <c r="HJ20" s="355"/>
      <c r="HK20" s="355"/>
      <c r="HL20" s="355"/>
      <c r="HM20" s="355"/>
      <c r="HN20" s="355"/>
      <c r="HO20" s="355"/>
      <c r="HP20" s="355"/>
      <c r="HQ20" s="355"/>
      <c r="HR20" s="355"/>
      <c r="HS20" s="355"/>
      <c r="HT20" s="355"/>
      <c r="HU20" s="355"/>
      <c r="HV20" s="355"/>
      <c r="HW20" s="355"/>
      <c r="HX20" s="355"/>
      <c r="HY20" s="355"/>
      <c r="HZ20" s="355"/>
      <c r="IA20" s="355"/>
      <c r="IB20" s="355"/>
      <c r="IC20" s="355"/>
      <c r="ID20" s="355"/>
      <c r="IE20" s="355"/>
      <c r="IF20" s="355"/>
      <c r="IG20" s="355"/>
      <c r="IH20" s="355"/>
      <c r="II20" s="355"/>
      <c r="IJ20" s="355"/>
      <c r="IK20" s="355"/>
      <c r="IL20" s="355"/>
    </row>
    <row r="21" spans="1:246" ht="17.399999999999999">
      <c r="A21" s="352"/>
      <c r="B21" s="344"/>
      <c r="C21" s="7" t="s">
        <v>18</v>
      </c>
      <c r="D21" s="8" t="s">
        <v>19</v>
      </c>
      <c r="E21" s="7" t="s">
        <v>492</v>
      </c>
      <c r="F21" s="8" t="s">
        <v>734</v>
      </c>
      <c r="G21" s="352"/>
      <c r="H21" s="352"/>
      <c r="I21" s="352"/>
      <c r="J21" s="352"/>
      <c r="K21" s="353"/>
      <c r="L21" s="354"/>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2"/>
      <c r="DL21" s="352"/>
      <c r="DM21" s="352"/>
      <c r="DN21" s="352"/>
      <c r="DO21" s="352"/>
      <c r="DP21" s="352"/>
      <c r="DQ21" s="352"/>
      <c r="DR21" s="352"/>
      <c r="DS21" s="352"/>
      <c r="DT21" s="352"/>
      <c r="DU21" s="352"/>
      <c r="DV21" s="352"/>
      <c r="DW21" s="352"/>
      <c r="DX21" s="352"/>
      <c r="DY21" s="352"/>
      <c r="DZ21" s="352"/>
      <c r="EA21" s="352"/>
      <c r="EB21" s="352"/>
      <c r="EC21" s="352"/>
      <c r="ED21" s="352"/>
      <c r="EE21" s="352"/>
      <c r="EF21" s="352"/>
      <c r="EG21" s="352"/>
      <c r="EH21" s="352"/>
      <c r="EI21" s="352"/>
      <c r="EJ21" s="352"/>
      <c r="EK21" s="352"/>
      <c r="EL21" s="352"/>
      <c r="EM21" s="352"/>
      <c r="EN21" s="352"/>
      <c r="EO21" s="352"/>
      <c r="EP21" s="352"/>
      <c r="EQ21" s="352"/>
      <c r="ER21" s="352"/>
      <c r="ES21" s="352"/>
      <c r="ET21" s="352"/>
      <c r="EU21" s="352"/>
      <c r="EV21" s="352"/>
      <c r="EW21" s="352"/>
      <c r="EX21" s="352"/>
      <c r="EY21" s="352"/>
      <c r="EZ21" s="352"/>
      <c r="FA21" s="352"/>
      <c r="FB21" s="352"/>
      <c r="FC21" s="352"/>
      <c r="FD21" s="352"/>
      <c r="FE21" s="352"/>
      <c r="FF21" s="352"/>
      <c r="FG21" s="352"/>
      <c r="FH21" s="352"/>
      <c r="FI21" s="352"/>
      <c r="FJ21" s="352"/>
      <c r="FK21" s="352"/>
      <c r="FL21" s="352"/>
      <c r="FM21" s="352"/>
      <c r="FN21" s="352"/>
      <c r="FO21" s="352"/>
      <c r="FP21" s="352"/>
      <c r="FQ21" s="352"/>
      <c r="FR21" s="352"/>
      <c r="FS21" s="352"/>
      <c r="FT21" s="352"/>
      <c r="FU21" s="352"/>
      <c r="FV21" s="352"/>
      <c r="FW21" s="352"/>
      <c r="FX21" s="352"/>
      <c r="FY21" s="352"/>
      <c r="FZ21" s="352"/>
      <c r="GA21" s="352"/>
      <c r="GB21" s="352"/>
      <c r="GC21" s="352"/>
      <c r="GD21" s="352"/>
      <c r="GE21" s="352"/>
      <c r="GF21" s="352"/>
      <c r="GG21" s="352"/>
      <c r="GH21" s="352"/>
      <c r="GI21" s="352"/>
      <c r="GJ21" s="352"/>
      <c r="GK21" s="352"/>
      <c r="GL21" s="352"/>
      <c r="GM21" s="352"/>
      <c r="GN21" s="352"/>
      <c r="GO21" s="352"/>
      <c r="GP21" s="352"/>
      <c r="GQ21" s="352"/>
      <c r="GR21" s="352"/>
      <c r="GS21" s="352"/>
      <c r="GT21" s="352"/>
      <c r="GU21" s="352"/>
      <c r="GV21" s="352"/>
      <c r="GW21" s="352"/>
      <c r="GX21" s="352"/>
      <c r="GY21" s="352"/>
      <c r="GZ21" s="352"/>
      <c r="HA21" s="352"/>
      <c r="HB21" s="352"/>
      <c r="HC21" s="352"/>
      <c r="HD21" s="352"/>
      <c r="HE21" s="352"/>
      <c r="HF21" s="352"/>
      <c r="HG21" s="352"/>
      <c r="HH21" s="352"/>
      <c r="HI21" s="352"/>
      <c r="HJ21" s="352"/>
      <c r="HK21" s="352"/>
      <c r="HL21" s="352"/>
      <c r="HM21" s="352"/>
      <c r="HN21" s="352"/>
      <c r="HO21" s="352"/>
      <c r="HP21" s="352"/>
      <c r="HQ21" s="352"/>
      <c r="HR21" s="352"/>
      <c r="HS21" s="352"/>
      <c r="HT21" s="352"/>
      <c r="HU21" s="352"/>
      <c r="HV21" s="352"/>
      <c r="HW21" s="352"/>
      <c r="HX21" s="352"/>
      <c r="HY21" s="352"/>
      <c r="HZ21" s="352"/>
      <c r="IA21" s="352"/>
      <c r="IB21" s="352"/>
      <c r="IC21" s="352"/>
      <c r="ID21" s="352"/>
      <c r="IE21" s="352"/>
      <c r="IF21" s="352"/>
      <c r="IG21" s="352"/>
      <c r="IH21" s="352"/>
      <c r="II21" s="352"/>
      <c r="IJ21" s="352"/>
      <c r="IK21" s="352"/>
      <c r="IL21" s="352"/>
    </row>
    <row r="22" spans="1:246" s="358" customFormat="1" ht="7.5" customHeight="1">
      <c r="A22" s="355"/>
      <c r="B22" s="359"/>
      <c r="C22" s="357"/>
      <c r="D22" s="8"/>
      <c r="E22" s="357"/>
      <c r="F22" s="9"/>
      <c r="G22" s="355"/>
      <c r="H22" s="355"/>
      <c r="I22" s="355"/>
      <c r="J22" s="355"/>
      <c r="K22" s="353"/>
      <c r="L22" s="354"/>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X22" s="355"/>
      <c r="FY22" s="355"/>
      <c r="FZ22" s="355"/>
      <c r="GA22" s="355"/>
      <c r="GB22" s="355"/>
      <c r="GC22" s="355"/>
      <c r="GD22" s="355"/>
      <c r="GE22" s="355"/>
      <c r="GF22" s="355"/>
      <c r="GG22" s="355"/>
      <c r="GH22" s="355"/>
      <c r="GI22" s="355"/>
      <c r="GJ22" s="355"/>
      <c r="GK22" s="355"/>
      <c r="GL22" s="355"/>
      <c r="GM22" s="355"/>
      <c r="GN22" s="355"/>
      <c r="GO22" s="355"/>
      <c r="GP22" s="355"/>
      <c r="GQ22" s="355"/>
      <c r="GR22" s="355"/>
      <c r="GS22" s="355"/>
      <c r="GT22" s="355"/>
      <c r="GU22" s="355"/>
      <c r="GV22" s="355"/>
      <c r="GW22" s="355"/>
      <c r="GX22" s="355"/>
      <c r="GY22" s="355"/>
      <c r="GZ22" s="355"/>
      <c r="HA22" s="355"/>
      <c r="HB22" s="355"/>
      <c r="HC22" s="355"/>
      <c r="HD22" s="355"/>
      <c r="HE22" s="355"/>
      <c r="HF22" s="355"/>
      <c r="HG22" s="355"/>
      <c r="HH22" s="355"/>
      <c r="HI22" s="355"/>
      <c r="HJ22" s="355"/>
      <c r="HK22" s="355"/>
      <c r="HL22" s="355"/>
      <c r="HM22" s="355"/>
      <c r="HN22" s="355"/>
      <c r="HO22" s="355"/>
      <c r="HP22" s="355"/>
      <c r="HQ22" s="355"/>
      <c r="HR22" s="355"/>
      <c r="HS22" s="355"/>
      <c r="HT22" s="355"/>
      <c r="HU22" s="355"/>
      <c r="HV22" s="355"/>
      <c r="HW22" s="355"/>
      <c r="HX22" s="355"/>
      <c r="HY22" s="355"/>
      <c r="HZ22" s="355"/>
      <c r="IA22" s="355"/>
      <c r="IB22" s="355"/>
      <c r="IC22" s="355"/>
      <c r="ID22" s="355"/>
      <c r="IE22" s="355"/>
      <c r="IF22" s="355"/>
      <c r="IG22" s="355"/>
      <c r="IH22" s="355"/>
      <c r="II22" s="355"/>
      <c r="IJ22" s="355"/>
      <c r="IK22" s="355"/>
      <c r="IL22" s="355"/>
    </row>
    <row r="23" spans="1:246" ht="15.6">
      <c r="A23" s="352"/>
      <c r="B23" s="360"/>
      <c r="C23" s="7" t="s">
        <v>21</v>
      </c>
      <c r="D23" s="8" t="s">
        <v>22</v>
      </c>
      <c r="E23" s="7" t="s">
        <v>493</v>
      </c>
      <c r="F23" s="8" t="s">
        <v>9</v>
      </c>
      <c r="G23" s="352"/>
      <c r="H23" s="352"/>
      <c r="I23" s="352"/>
      <c r="J23" s="352"/>
      <c r="K23" s="353"/>
      <c r="L23" s="354"/>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2"/>
      <c r="DL23" s="352"/>
      <c r="DM23" s="352"/>
      <c r="DN23" s="352"/>
      <c r="DO23" s="352"/>
      <c r="DP23" s="352"/>
      <c r="DQ23" s="352"/>
      <c r="DR23" s="352"/>
      <c r="DS23" s="352"/>
      <c r="DT23" s="352"/>
      <c r="DU23" s="352"/>
      <c r="DV23" s="352"/>
      <c r="DW23" s="352"/>
      <c r="DX23" s="352"/>
      <c r="DY23" s="352"/>
      <c r="DZ23" s="352"/>
      <c r="EA23" s="352"/>
      <c r="EB23" s="352"/>
      <c r="EC23" s="352"/>
      <c r="ED23" s="352"/>
      <c r="EE23" s="352"/>
      <c r="EF23" s="352"/>
      <c r="EG23" s="352"/>
      <c r="EH23" s="352"/>
      <c r="EI23" s="352"/>
      <c r="EJ23" s="352"/>
      <c r="EK23" s="352"/>
      <c r="EL23" s="352"/>
      <c r="EM23" s="352"/>
      <c r="EN23" s="352"/>
      <c r="EO23" s="352"/>
      <c r="EP23" s="352"/>
      <c r="EQ23" s="352"/>
      <c r="ER23" s="352"/>
      <c r="ES23" s="352"/>
      <c r="ET23" s="352"/>
      <c r="EU23" s="352"/>
      <c r="EV23" s="352"/>
      <c r="EW23" s="352"/>
      <c r="EX23" s="352"/>
      <c r="EY23" s="352"/>
      <c r="EZ23" s="352"/>
      <c r="FA23" s="352"/>
      <c r="FB23" s="352"/>
      <c r="FC23" s="352"/>
      <c r="FD23" s="352"/>
      <c r="FE23" s="352"/>
      <c r="FF23" s="352"/>
      <c r="FG23" s="352"/>
      <c r="FH23" s="352"/>
      <c r="FI23" s="352"/>
      <c r="FJ23" s="352"/>
      <c r="FK23" s="352"/>
      <c r="FL23" s="352"/>
      <c r="FM23" s="352"/>
      <c r="FN23" s="352"/>
      <c r="FO23" s="352"/>
      <c r="FP23" s="352"/>
      <c r="FQ23" s="352"/>
      <c r="FR23" s="352"/>
      <c r="FS23" s="352"/>
      <c r="FT23" s="352"/>
      <c r="FU23" s="352"/>
      <c r="FV23" s="352"/>
      <c r="FW23" s="352"/>
      <c r="FX23" s="352"/>
      <c r="FY23" s="352"/>
      <c r="FZ23" s="352"/>
      <c r="GA23" s="352"/>
      <c r="GB23" s="352"/>
      <c r="GC23" s="352"/>
      <c r="GD23" s="352"/>
      <c r="GE23" s="352"/>
      <c r="GF23" s="352"/>
      <c r="GG23" s="352"/>
      <c r="GH23" s="352"/>
      <c r="GI23" s="352"/>
      <c r="GJ23" s="352"/>
      <c r="GK23" s="352"/>
      <c r="GL23" s="352"/>
      <c r="GM23" s="352"/>
      <c r="GN23" s="352"/>
      <c r="GO23" s="352"/>
      <c r="GP23" s="352"/>
      <c r="GQ23" s="352"/>
      <c r="GR23" s="352"/>
      <c r="GS23" s="352"/>
      <c r="GT23" s="352"/>
      <c r="GU23" s="352"/>
      <c r="GV23" s="352"/>
      <c r="GW23" s="352"/>
      <c r="GX23" s="352"/>
      <c r="GY23" s="352"/>
      <c r="GZ23" s="352"/>
      <c r="HA23" s="352"/>
      <c r="HB23" s="352"/>
      <c r="HC23" s="352"/>
      <c r="HD23" s="352"/>
      <c r="HE23" s="352"/>
      <c r="HF23" s="352"/>
      <c r="HG23" s="352"/>
      <c r="HH23" s="352"/>
      <c r="HI23" s="352"/>
      <c r="HJ23" s="352"/>
      <c r="HK23" s="352"/>
      <c r="HL23" s="352"/>
      <c r="HM23" s="352"/>
      <c r="HN23" s="352"/>
      <c r="HO23" s="352"/>
      <c r="HP23" s="352"/>
      <c r="HQ23" s="352"/>
      <c r="HR23" s="352"/>
      <c r="HS23" s="352"/>
      <c r="HT23" s="352"/>
      <c r="HU23" s="352"/>
      <c r="HV23" s="352"/>
      <c r="HW23" s="352"/>
      <c r="HX23" s="352"/>
      <c r="HY23" s="352"/>
      <c r="HZ23" s="352"/>
      <c r="IA23" s="352"/>
      <c r="IB23" s="352"/>
      <c r="IC23" s="352"/>
      <c r="ID23" s="352"/>
      <c r="IE23" s="352"/>
      <c r="IF23" s="352"/>
      <c r="IG23" s="352"/>
      <c r="IH23" s="352"/>
      <c r="II23" s="352"/>
      <c r="IJ23" s="352"/>
      <c r="IK23" s="352"/>
      <c r="IL23" s="352"/>
    </row>
    <row r="24" spans="1:246" s="358" customFormat="1" ht="7.95" customHeight="1">
      <c r="A24" s="355"/>
      <c r="B24" s="359"/>
      <c r="C24" s="357"/>
      <c r="D24" s="8"/>
      <c r="E24" s="357"/>
      <c r="F24" s="8"/>
      <c r="G24" s="355"/>
      <c r="H24" s="355"/>
      <c r="I24" s="355"/>
      <c r="J24" s="355"/>
      <c r="K24" s="353"/>
      <c r="L24" s="354"/>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c r="CC24" s="355"/>
      <c r="CD24" s="355"/>
      <c r="CE24" s="355"/>
      <c r="CF24" s="355"/>
      <c r="CG24" s="355"/>
      <c r="CH24" s="355"/>
      <c r="CI24" s="355"/>
      <c r="CJ24" s="355"/>
      <c r="CK24" s="355"/>
      <c r="CL24" s="355"/>
      <c r="CM24" s="355"/>
      <c r="CN24" s="355"/>
      <c r="CO24" s="355"/>
      <c r="CP24" s="355"/>
      <c r="CQ24" s="355"/>
      <c r="CR24" s="355"/>
      <c r="CS24" s="355"/>
      <c r="CT24" s="355"/>
      <c r="CU24" s="355"/>
      <c r="CV24" s="355"/>
      <c r="CW24" s="355"/>
      <c r="CX24" s="355"/>
      <c r="CY24" s="355"/>
      <c r="CZ24" s="355"/>
      <c r="DA24" s="355"/>
      <c r="DB24" s="355"/>
      <c r="DC24" s="355"/>
      <c r="DD24" s="355"/>
      <c r="DE24" s="355"/>
      <c r="DF24" s="355"/>
      <c r="DG24" s="355"/>
      <c r="DH24" s="355"/>
      <c r="DI24" s="355"/>
      <c r="DJ24" s="355"/>
      <c r="DK24" s="355"/>
      <c r="DL24" s="355"/>
      <c r="DM24" s="355"/>
      <c r="DN24" s="355"/>
      <c r="DO24" s="355"/>
      <c r="DP24" s="355"/>
      <c r="DQ24" s="355"/>
      <c r="DR24" s="355"/>
      <c r="DS24" s="355"/>
      <c r="DT24" s="355"/>
      <c r="DU24" s="355"/>
      <c r="DV24" s="355"/>
      <c r="DW24" s="355"/>
      <c r="DX24" s="355"/>
      <c r="DY24" s="355"/>
      <c r="DZ24" s="355"/>
      <c r="EA24" s="355"/>
      <c r="EB24" s="355"/>
      <c r="EC24" s="355"/>
      <c r="ED24" s="355"/>
      <c r="EE24" s="355"/>
      <c r="EF24" s="355"/>
      <c r="EG24" s="355"/>
      <c r="EH24" s="355"/>
      <c r="EI24" s="355"/>
      <c r="EJ24" s="355"/>
      <c r="EK24" s="355"/>
      <c r="EL24" s="355"/>
      <c r="EM24" s="355"/>
      <c r="EN24" s="355"/>
      <c r="EO24" s="355"/>
      <c r="EP24" s="355"/>
      <c r="EQ24" s="355"/>
      <c r="ER24" s="355"/>
      <c r="ES24" s="355"/>
      <c r="ET24" s="355"/>
      <c r="EU24" s="355"/>
      <c r="EV24" s="355"/>
      <c r="EW24" s="355"/>
      <c r="EX24" s="355"/>
      <c r="EY24" s="355"/>
      <c r="EZ24" s="355"/>
      <c r="FA24" s="355"/>
      <c r="FB24" s="355"/>
      <c r="FC24" s="355"/>
      <c r="FD24" s="355"/>
      <c r="FE24" s="355"/>
      <c r="FF24" s="355"/>
      <c r="FG24" s="355"/>
      <c r="FH24" s="355"/>
      <c r="FI24" s="355"/>
      <c r="FJ24" s="355"/>
      <c r="FK24" s="355"/>
      <c r="FL24" s="355"/>
      <c r="FM24" s="355"/>
      <c r="FN24" s="355"/>
      <c r="FO24" s="355"/>
      <c r="FP24" s="355"/>
      <c r="FQ24" s="355"/>
      <c r="FR24" s="355"/>
      <c r="FS24" s="355"/>
      <c r="FT24" s="355"/>
      <c r="FU24" s="355"/>
      <c r="FV24" s="355"/>
      <c r="FW24" s="355"/>
      <c r="FX24" s="355"/>
      <c r="FY24" s="355"/>
      <c r="FZ24" s="355"/>
      <c r="GA24" s="355"/>
      <c r="GB24" s="355"/>
      <c r="GC24" s="355"/>
      <c r="GD24" s="355"/>
      <c r="GE24" s="355"/>
      <c r="GF24" s="355"/>
      <c r="GG24" s="355"/>
      <c r="GH24" s="355"/>
      <c r="GI24" s="355"/>
      <c r="GJ24" s="355"/>
      <c r="GK24" s="355"/>
      <c r="GL24" s="355"/>
      <c r="GM24" s="355"/>
      <c r="GN24" s="355"/>
      <c r="GO24" s="355"/>
      <c r="GP24" s="355"/>
      <c r="GQ24" s="355"/>
      <c r="GR24" s="355"/>
      <c r="GS24" s="355"/>
      <c r="GT24" s="355"/>
      <c r="GU24" s="355"/>
      <c r="GV24" s="355"/>
      <c r="GW24" s="355"/>
      <c r="GX24" s="355"/>
      <c r="GY24" s="355"/>
      <c r="GZ24" s="355"/>
      <c r="HA24" s="355"/>
      <c r="HB24" s="355"/>
      <c r="HC24" s="355"/>
      <c r="HD24" s="355"/>
      <c r="HE24" s="355"/>
      <c r="HF24" s="355"/>
      <c r="HG24" s="355"/>
      <c r="HH24" s="355"/>
      <c r="HI24" s="355"/>
      <c r="HJ24" s="355"/>
      <c r="HK24" s="355"/>
      <c r="HL24" s="355"/>
      <c r="HM24" s="355"/>
      <c r="HN24" s="355"/>
      <c r="HO24" s="355"/>
      <c r="HP24" s="355"/>
      <c r="HQ24" s="355"/>
      <c r="HR24" s="355"/>
      <c r="HS24" s="355"/>
      <c r="HT24" s="355"/>
      <c r="HU24" s="355"/>
      <c r="HV24" s="355"/>
      <c r="HW24" s="355"/>
      <c r="HX24" s="355"/>
      <c r="HY24" s="355"/>
      <c r="HZ24" s="355"/>
      <c r="IA24" s="355"/>
      <c r="IB24" s="355"/>
      <c r="IC24" s="355"/>
      <c r="ID24" s="355"/>
      <c r="IE24" s="355"/>
      <c r="IF24" s="355"/>
      <c r="IG24" s="355"/>
      <c r="IH24" s="355"/>
      <c r="II24" s="355"/>
      <c r="IJ24" s="355"/>
      <c r="IK24" s="355"/>
      <c r="IL24" s="355"/>
    </row>
    <row r="25" spans="1:246" ht="15.6">
      <c r="A25" s="352"/>
      <c r="B25" s="360"/>
      <c r="C25" s="7" t="s">
        <v>24</v>
      </c>
      <c r="D25" s="8" t="s">
        <v>25</v>
      </c>
      <c r="E25" s="7">
        <v>24</v>
      </c>
      <c r="F25" s="8" t="s">
        <v>887</v>
      </c>
      <c r="G25" s="352"/>
      <c r="H25" s="352"/>
      <c r="I25" s="352"/>
      <c r="J25" s="352"/>
      <c r="K25" s="353"/>
      <c r="L25" s="354"/>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2"/>
      <c r="DL25" s="352"/>
      <c r="DM25" s="352"/>
      <c r="DN25" s="352"/>
      <c r="DO25" s="352"/>
      <c r="DP25" s="352"/>
      <c r="DQ25" s="352"/>
      <c r="DR25" s="352"/>
      <c r="DS25" s="352"/>
      <c r="DT25" s="352"/>
      <c r="DU25" s="352"/>
      <c r="DV25" s="352"/>
      <c r="DW25" s="352"/>
      <c r="DX25" s="352"/>
      <c r="DY25" s="352"/>
      <c r="DZ25" s="352"/>
      <c r="EA25" s="352"/>
      <c r="EB25" s="352"/>
      <c r="EC25" s="352"/>
      <c r="ED25" s="352"/>
      <c r="EE25" s="352"/>
      <c r="EF25" s="352"/>
      <c r="EG25" s="352"/>
      <c r="EH25" s="352"/>
      <c r="EI25" s="352"/>
      <c r="EJ25" s="352"/>
      <c r="EK25" s="352"/>
      <c r="EL25" s="352"/>
      <c r="EM25" s="352"/>
      <c r="EN25" s="352"/>
      <c r="EO25" s="352"/>
      <c r="EP25" s="352"/>
      <c r="EQ25" s="352"/>
      <c r="ER25" s="352"/>
      <c r="ES25" s="352"/>
      <c r="ET25" s="352"/>
      <c r="EU25" s="352"/>
      <c r="EV25" s="352"/>
      <c r="EW25" s="352"/>
      <c r="EX25" s="352"/>
      <c r="EY25" s="352"/>
      <c r="EZ25" s="352"/>
      <c r="FA25" s="352"/>
      <c r="FB25" s="352"/>
      <c r="FC25" s="352"/>
      <c r="FD25" s="352"/>
      <c r="FE25" s="352"/>
      <c r="FF25" s="352"/>
      <c r="FG25" s="352"/>
      <c r="FH25" s="352"/>
      <c r="FI25" s="352"/>
      <c r="FJ25" s="352"/>
      <c r="FK25" s="352"/>
      <c r="FL25" s="352"/>
      <c r="FM25" s="352"/>
      <c r="FN25" s="352"/>
      <c r="FO25" s="352"/>
      <c r="FP25" s="352"/>
      <c r="FQ25" s="352"/>
      <c r="FR25" s="352"/>
      <c r="FS25" s="352"/>
      <c r="FT25" s="352"/>
      <c r="FU25" s="352"/>
      <c r="FV25" s="352"/>
      <c r="FW25" s="352"/>
      <c r="FX25" s="352"/>
      <c r="FY25" s="352"/>
      <c r="FZ25" s="352"/>
      <c r="GA25" s="352"/>
      <c r="GB25" s="352"/>
      <c r="GC25" s="352"/>
      <c r="GD25" s="352"/>
      <c r="GE25" s="352"/>
      <c r="GF25" s="352"/>
      <c r="GG25" s="352"/>
      <c r="GH25" s="352"/>
      <c r="GI25" s="352"/>
      <c r="GJ25" s="352"/>
      <c r="GK25" s="352"/>
      <c r="GL25" s="352"/>
      <c r="GM25" s="352"/>
      <c r="GN25" s="352"/>
      <c r="GO25" s="352"/>
      <c r="GP25" s="352"/>
      <c r="GQ25" s="352"/>
      <c r="GR25" s="352"/>
      <c r="GS25" s="352"/>
      <c r="GT25" s="352"/>
      <c r="GU25" s="352"/>
      <c r="GV25" s="352"/>
      <c r="GW25" s="352"/>
      <c r="GX25" s="352"/>
      <c r="GY25" s="352"/>
      <c r="GZ25" s="352"/>
      <c r="HA25" s="352"/>
      <c r="HB25" s="352"/>
      <c r="HC25" s="352"/>
      <c r="HD25" s="352"/>
      <c r="HE25" s="352"/>
      <c r="HF25" s="352"/>
      <c r="HG25" s="352"/>
      <c r="HH25" s="352"/>
      <c r="HI25" s="352"/>
      <c r="HJ25" s="352"/>
      <c r="HK25" s="352"/>
      <c r="HL25" s="352"/>
      <c r="HM25" s="352"/>
      <c r="HN25" s="352"/>
      <c r="HO25" s="352"/>
      <c r="HP25" s="352"/>
      <c r="HQ25" s="352"/>
      <c r="HR25" s="352"/>
      <c r="HS25" s="352"/>
      <c r="HT25" s="352"/>
      <c r="HU25" s="352"/>
      <c r="HV25" s="352"/>
      <c r="HW25" s="352"/>
      <c r="HX25" s="352"/>
      <c r="HY25" s="352"/>
      <c r="HZ25" s="352"/>
      <c r="IA25" s="352"/>
      <c r="IB25" s="352"/>
      <c r="IC25" s="352"/>
      <c r="ID25" s="352"/>
      <c r="IE25" s="352"/>
      <c r="IF25" s="352"/>
      <c r="IG25" s="352"/>
      <c r="IH25" s="352"/>
      <c r="II25" s="352"/>
      <c r="IJ25" s="352"/>
      <c r="IK25" s="352"/>
      <c r="IL25" s="352"/>
    </row>
    <row r="26" spans="1:246" s="358" customFormat="1" ht="9.4499999999999993" customHeight="1">
      <c r="A26" s="355"/>
      <c r="B26" s="359"/>
      <c r="C26" s="357"/>
      <c r="D26" s="8"/>
      <c r="E26" s="13"/>
      <c r="F26" s="8"/>
      <c r="G26" s="355"/>
      <c r="H26" s="355"/>
      <c r="I26" s="355"/>
      <c r="J26" s="355"/>
      <c r="K26" s="353"/>
      <c r="L26" s="354"/>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c r="CC26" s="355"/>
      <c r="CD26" s="355"/>
      <c r="CE26" s="355"/>
      <c r="CF26" s="355"/>
      <c r="CG26" s="355"/>
      <c r="CH26" s="355"/>
      <c r="CI26" s="355"/>
      <c r="CJ26" s="355"/>
      <c r="CK26" s="355"/>
      <c r="CL26" s="355"/>
      <c r="CM26" s="355"/>
      <c r="CN26" s="355"/>
      <c r="CO26" s="355"/>
      <c r="CP26" s="355"/>
      <c r="CQ26" s="355"/>
      <c r="CR26" s="355"/>
      <c r="CS26" s="355"/>
      <c r="CT26" s="355"/>
      <c r="CU26" s="355"/>
      <c r="CV26" s="355"/>
      <c r="CW26" s="355"/>
      <c r="CX26" s="355"/>
      <c r="CY26" s="355"/>
      <c r="CZ26" s="355"/>
      <c r="DA26" s="355"/>
      <c r="DB26" s="355"/>
      <c r="DC26" s="355"/>
      <c r="DD26" s="355"/>
      <c r="DE26" s="355"/>
      <c r="DF26" s="355"/>
      <c r="DG26" s="355"/>
      <c r="DH26" s="355"/>
      <c r="DI26" s="355"/>
      <c r="DJ26" s="355"/>
      <c r="DK26" s="355"/>
      <c r="DL26" s="355"/>
      <c r="DM26" s="355"/>
      <c r="DN26" s="355"/>
      <c r="DO26" s="355"/>
      <c r="DP26" s="355"/>
      <c r="DQ26" s="355"/>
      <c r="DR26" s="355"/>
      <c r="DS26" s="355"/>
      <c r="DT26" s="355"/>
      <c r="DU26" s="355"/>
      <c r="DV26" s="355"/>
      <c r="DW26" s="355"/>
      <c r="DX26" s="355"/>
      <c r="DY26" s="355"/>
      <c r="DZ26" s="355"/>
      <c r="EA26" s="355"/>
      <c r="EB26" s="355"/>
      <c r="EC26" s="355"/>
      <c r="ED26" s="355"/>
      <c r="EE26" s="355"/>
      <c r="EF26" s="355"/>
      <c r="EG26" s="355"/>
      <c r="EH26" s="355"/>
      <c r="EI26" s="355"/>
      <c r="EJ26" s="355"/>
      <c r="EK26" s="355"/>
      <c r="EL26" s="355"/>
      <c r="EM26" s="355"/>
      <c r="EN26" s="355"/>
      <c r="EO26" s="355"/>
      <c r="EP26" s="355"/>
      <c r="EQ26" s="355"/>
      <c r="ER26" s="355"/>
      <c r="ES26" s="355"/>
      <c r="ET26" s="355"/>
      <c r="EU26" s="355"/>
      <c r="EV26" s="355"/>
      <c r="EW26" s="355"/>
      <c r="EX26" s="355"/>
      <c r="EY26" s="355"/>
      <c r="EZ26" s="355"/>
      <c r="FA26" s="355"/>
      <c r="FB26" s="355"/>
      <c r="FC26" s="355"/>
      <c r="FD26" s="355"/>
      <c r="FE26" s="355"/>
      <c r="FF26" s="355"/>
      <c r="FG26" s="355"/>
      <c r="FH26" s="355"/>
      <c r="FI26" s="355"/>
      <c r="FJ26" s="355"/>
      <c r="FK26" s="355"/>
      <c r="FL26" s="355"/>
      <c r="FM26" s="355"/>
      <c r="FN26" s="355"/>
      <c r="FO26" s="355"/>
      <c r="FP26" s="355"/>
      <c r="FQ26" s="355"/>
      <c r="FR26" s="355"/>
      <c r="FS26" s="355"/>
      <c r="FT26" s="355"/>
      <c r="FU26" s="355"/>
      <c r="FV26" s="355"/>
      <c r="FW26" s="355"/>
      <c r="FX26" s="355"/>
      <c r="FY26" s="355"/>
      <c r="FZ26" s="355"/>
      <c r="GA26" s="355"/>
      <c r="GB26" s="355"/>
      <c r="GC26" s="355"/>
      <c r="GD26" s="355"/>
      <c r="GE26" s="355"/>
      <c r="GF26" s="355"/>
      <c r="GG26" s="355"/>
      <c r="GH26" s="355"/>
      <c r="GI26" s="355"/>
      <c r="GJ26" s="355"/>
      <c r="GK26" s="355"/>
      <c r="GL26" s="355"/>
      <c r="GM26" s="355"/>
      <c r="GN26" s="355"/>
      <c r="GO26" s="355"/>
      <c r="GP26" s="355"/>
      <c r="GQ26" s="355"/>
      <c r="GR26" s="355"/>
      <c r="GS26" s="355"/>
      <c r="GT26" s="355"/>
      <c r="GU26" s="355"/>
      <c r="GV26" s="355"/>
      <c r="GW26" s="355"/>
      <c r="GX26" s="355"/>
      <c r="GY26" s="355"/>
      <c r="GZ26" s="355"/>
      <c r="HA26" s="355"/>
      <c r="HB26" s="355"/>
      <c r="HC26" s="355"/>
      <c r="HD26" s="355"/>
      <c r="HE26" s="355"/>
      <c r="HF26" s="355"/>
      <c r="HG26" s="355"/>
      <c r="HH26" s="355"/>
      <c r="HI26" s="355"/>
      <c r="HJ26" s="355"/>
      <c r="HK26" s="355"/>
      <c r="HL26" s="355"/>
      <c r="HM26" s="355"/>
      <c r="HN26" s="355"/>
      <c r="HO26" s="355"/>
      <c r="HP26" s="355"/>
      <c r="HQ26" s="355"/>
      <c r="HR26" s="355"/>
      <c r="HS26" s="355"/>
      <c r="HT26" s="355"/>
      <c r="HU26" s="355"/>
      <c r="HV26" s="355"/>
      <c r="HW26" s="355"/>
      <c r="HX26" s="355"/>
      <c r="HY26" s="355"/>
      <c r="HZ26" s="355"/>
      <c r="IA26" s="355"/>
      <c r="IB26" s="355"/>
      <c r="IC26" s="355"/>
      <c r="ID26" s="355"/>
      <c r="IE26" s="355"/>
      <c r="IF26" s="355"/>
      <c r="IG26" s="355"/>
      <c r="IH26" s="355"/>
      <c r="II26" s="355"/>
      <c r="IJ26" s="355"/>
      <c r="IK26" s="355"/>
      <c r="IL26" s="355"/>
    </row>
    <row r="27" spans="1:246" ht="15.6">
      <c r="A27" s="352"/>
      <c r="B27" s="360"/>
      <c r="C27" s="7" t="s">
        <v>27</v>
      </c>
      <c r="D27" s="8" t="s">
        <v>31</v>
      </c>
      <c r="E27" s="7">
        <v>25</v>
      </c>
      <c r="F27" s="8" t="s">
        <v>14</v>
      </c>
      <c r="G27" s="352"/>
      <c r="H27" s="352"/>
      <c r="I27" s="352"/>
      <c r="J27" s="352"/>
      <c r="K27" s="353"/>
      <c r="L27" s="354"/>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2"/>
      <c r="DL27" s="352"/>
      <c r="DM27" s="352"/>
      <c r="DN27" s="352"/>
      <c r="DO27" s="352"/>
      <c r="DP27" s="352"/>
      <c r="DQ27" s="352"/>
      <c r="DR27" s="352"/>
      <c r="DS27" s="352"/>
      <c r="DT27" s="352"/>
      <c r="DU27" s="352"/>
      <c r="DV27" s="352"/>
      <c r="DW27" s="352"/>
      <c r="DX27" s="352"/>
      <c r="DY27" s="352"/>
      <c r="DZ27" s="352"/>
      <c r="EA27" s="352"/>
      <c r="EB27" s="352"/>
      <c r="EC27" s="352"/>
      <c r="ED27" s="352"/>
      <c r="EE27" s="352"/>
      <c r="EF27" s="352"/>
      <c r="EG27" s="352"/>
      <c r="EH27" s="352"/>
      <c r="EI27" s="352"/>
      <c r="EJ27" s="352"/>
      <c r="EK27" s="352"/>
      <c r="EL27" s="352"/>
      <c r="EM27" s="352"/>
      <c r="EN27" s="352"/>
      <c r="EO27" s="352"/>
      <c r="EP27" s="352"/>
      <c r="EQ27" s="352"/>
      <c r="ER27" s="352"/>
      <c r="ES27" s="352"/>
      <c r="ET27" s="352"/>
      <c r="EU27" s="352"/>
      <c r="EV27" s="352"/>
      <c r="EW27" s="352"/>
      <c r="EX27" s="352"/>
      <c r="EY27" s="352"/>
      <c r="EZ27" s="352"/>
      <c r="FA27" s="352"/>
      <c r="FB27" s="352"/>
      <c r="FC27" s="352"/>
      <c r="FD27" s="352"/>
      <c r="FE27" s="352"/>
      <c r="FF27" s="352"/>
      <c r="FG27" s="352"/>
      <c r="FH27" s="352"/>
      <c r="FI27" s="352"/>
      <c r="FJ27" s="352"/>
      <c r="FK27" s="352"/>
      <c r="FL27" s="352"/>
      <c r="FM27" s="352"/>
      <c r="FN27" s="352"/>
      <c r="FO27" s="352"/>
      <c r="FP27" s="352"/>
      <c r="FQ27" s="352"/>
      <c r="FR27" s="352"/>
      <c r="FS27" s="352"/>
      <c r="FT27" s="352"/>
      <c r="FU27" s="352"/>
      <c r="FV27" s="352"/>
      <c r="FW27" s="352"/>
      <c r="FX27" s="352"/>
      <c r="FY27" s="352"/>
      <c r="FZ27" s="352"/>
      <c r="GA27" s="352"/>
      <c r="GB27" s="352"/>
      <c r="GC27" s="352"/>
      <c r="GD27" s="352"/>
      <c r="GE27" s="352"/>
      <c r="GF27" s="352"/>
      <c r="GG27" s="352"/>
      <c r="GH27" s="352"/>
      <c r="GI27" s="352"/>
      <c r="GJ27" s="352"/>
      <c r="GK27" s="352"/>
      <c r="GL27" s="352"/>
      <c r="GM27" s="352"/>
      <c r="GN27" s="352"/>
      <c r="GO27" s="352"/>
      <c r="GP27" s="352"/>
      <c r="GQ27" s="352"/>
      <c r="GR27" s="352"/>
      <c r="GS27" s="352"/>
      <c r="GT27" s="352"/>
      <c r="GU27" s="352"/>
      <c r="GV27" s="352"/>
      <c r="GW27" s="352"/>
      <c r="GX27" s="352"/>
      <c r="GY27" s="352"/>
      <c r="GZ27" s="352"/>
      <c r="HA27" s="352"/>
      <c r="HB27" s="352"/>
      <c r="HC27" s="352"/>
      <c r="HD27" s="352"/>
      <c r="HE27" s="352"/>
      <c r="HF27" s="352"/>
      <c r="HG27" s="352"/>
      <c r="HH27" s="352"/>
      <c r="HI27" s="352"/>
      <c r="HJ27" s="352"/>
      <c r="HK27" s="352"/>
      <c r="HL27" s="352"/>
      <c r="HM27" s="352"/>
      <c r="HN27" s="352"/>
      <c r="HO27" s="352"/>
      <c r="HP27" s="352"/>
      <c r="HQ27" s="352"/>
      <c r="HR27" s="352"/>
      <c r="HS27" s="352"/>
      <c r="HT27" s="352"/>
      <c r="HU27" s="352"/>
      <c r="HV27" s="352"/>
      <c r="HW27" s="352"/>
      <c r="HX27" s="352"/>
      <c r="HY27" s="352"/>
      <c r="HZ27" s="352"/>
      <c r="IA27" s="352"/>
      <c r="IB27" s="352"/>
      <c r="IC27" s="352"/>
      <c r="ID27" s="352"/>
      <c r="IE27" s="352"/>
      <c r="IF27" s="352"/>
      <c r="IG27" s="352"/>
      <c r="IH27" s="352"/>
      <c r="II27" s="352"/>
      <c r="IJ27" s="352"/>
      <c r="IK27" s="352"/>
      <c r="IL27" s="352"/>
    </row>
    <row r="28" spans="1:246" s="358" customFormat="1" ht="10.5" customHeight="1">
      <c r="A28" s="355"/>
      <c r="B28" s="359"/>
      <c r="C28" s="357"/>
      <c r="D28" s="8"/>
      <c r="F28" s="8"/>
      <c r="G28" s="355"/>
      <c r="H28" s="355"/>
      <c r="I28" s="355"/>
      <c r="J28" s="355"/>
      <c r="K28" s="353"/>
      <c r="L28" s="354"/>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355"/>
      <c r="DI28" s="355"/>
      <c r="DJ28" s="355"/>
      <c r="DK28" s="355"/>
      <c r="DL28" s="355"/>
      <c r="DM28" s="355"/>
      <c r="DN28" s="355"/>
      <c r="DO28" s="355"/>
      <c r="DP28" s="355"/>
      <c r="DQ28" s="355"/>
      <c r="DR28" s="355"/>
      <c r="DS28" s="355"/>
      <c r="DT28" s="355"/>
      <c r="DU28" s="355"/>
      <c r="DV28" s="355"/>
      <c r="DW28" s="355"/>
      <c r="DX28" s="355"/>
      <c r="DY28" s="355"/>
      <c r="DZ28" s="355"/>
      <c r="EA28" s="355"/>
      <c r="EB28" s="355"/>
      <c r="EC28" s="355"/>
      <c r="ED28" s="355"/>
      <c r="EE28" s="355"/>
      <c r="EF28" s="355"/>
      <c r="EG28" s="355"/>
      <c r="EH28" s="355"/>
      <c r="EI28" s="355"/>
      <c r="EJ28" s="355"/>
      <c r="EK28" s="355"/>
      <c r="EL28" s="355"/>
      <c r="EM28" s="355"/>
      <c r="EN28" s="355"/>
      <c r="EO28" s="355"/>
      <c r="EP28" s="355"/>
      <c r="EQ28" s="355"/>
      <c r="ER28" s="355"/>
      <c r="ES28" s="355"/>
      <c r="ET28" s="355"/>
      <c r="EU28" s="355"/>
      <c r="EV28" s="355"/>
      <c r="EW28" s="355"/>
      <c r="EX28" s="355"/>
      <c r="EY28" s="355"/>
      <c r="EZ28" s="355"/>
      <c r="FA28" s="355"/>
      <c r="FB28" s="355"/>
      <c r="FC28" s="355"/>
      <c r="FD28" s="355"/>
      <c r="FE28" s="355"/>
      <c r="FF28" s="355"/>
      <c r="FG28" s="355"/>
      <c r="FH28" s="355"/>
      <c r="FI28" s="355"/>
      <c r="FJ28" s="355"/>
      <c r="FK28" s="355"/>
      <c r="FL28" s="355"/>
      <c r="FM28" s="355"/>
      <c r="FN28" s="355"/>
      <c r="FO28" s="355"/>
      <c r="FP28" s="355"/>
      <c r="FQ28" s="355"/>
      <c r="FR28" s="355"/>
      <c r="FS28" s="355"/>
      <c r="FT28" s="355"/>
      <c r="FU28" s="355"/>
      <c r="FV28" s="355"/>
      <c r="FW28" s="355"/>
      <c r="FX28" s="355"/>
      <c r="FY28" s="355"/>
      <c r="FZ28" s="355"/>
      <c r="GA28" s="355"/>
      <c r="GB28" s="355"/>
      <c r="GC28" s="355"/>
      <c r="GD28" s="355"/>
      <c r="GE28" s="355"/>
      <c r="GF28" s="355"/>
      <c r="GG28" s="355"/>
      <c r="GH28" s="355"/>
      <c r="GI28" s="355"/>
      <c r="GJ28" s="355"/>
      <c r="GK28" s="355"/>
      <c r="GL28" s="355"/>
      <c r="GM28" s="355"/>
      <c r="GN28" s="355"/>
      <c r="GO28" s="355"/>
      <c r="GP28" s="355"/>
      <c r="GQ28" s="355"/>
      <c r="GR28" s="355"/>
      <c r="GS28" s="355"/>
      <c r="GT28" s="355"/>
      <c r="GU28" s="355"/>
      <c r="GV28" s="355"/>
      <c r="GW28" s="355"/>
      <c r="GX28" s="355"/>
      <c r="GY28" s="355"/>
      <c r="GZ28" s="355"/>
      <c r="HA28" s="355"/>
      <c r="HB28" s="355"/>
      <c r="HC28" s="355"/>
      <c r="HD28" s="355"/>
      <c r="HE28" s="355"/>
      <c r="HF28" s="355"/>
      <c r="HG28" s="355"/>
      <c r="HH28" s="355"/>
      <c r="HI28" s="355"/>
      <c r="HJ28" s="355"/>
      <c r="HK28" s="355"/>
      <c r="HL28" s="355"/>
      <c r="HM28" s="355"/>
      <c r="HN28" s="355"/>
      <c r="HO28" s="355"/>
      <c r="HP28" s="355"/>
      <c r="HQ28" s="355"/>
      <c r="HR28" s="355"/>
      <c r="HS28" s="355"/>
      <c r="HT28" s="355"/>
      <c r="HU28" s="355"/>
      <c r="HV28" s="355"/>
      <c r="HW28" s="355"/>
      <c r="HX28" s="355"/>
      <c r="HY28" s="355"/>
      <c r="HZ28" s="355"/>
      <c r="IA28" s="355"/>
      <c r="IB28" s="355"/>
      <c r="IC28" s="355"/>
      <c r="ID28" s="355"/>
      <c r="IE28" s="355"/>
      <c r="IF28" s="355"/>
      <c r="IG28" s="355"/>
      <c r="IH28" s="355"/>
      <c r="II28" s="355"/>
      <c r="IJ28" s="355"/>
      <c r="IK28" s="355"/>
      <c r="IL28" s="355"/>
    </row>
    <row r="29" spans="1:246" ht="12.45" customHeight="1">
      <c r="A29" s="352"/>
      <c r="B29" s="360"/>
      <c r="C29" s="7" t="s">
        <v>30</v>
      </c>
      <c r="D29" s="8" t="s">
        <v>494</v>
      </c>
      <c r="E29" s="7">
        <v>26</v>
      </c>
      <c r="F29" s="8" t="s">
        <v>17</v>
      </c>
      <c r="G29" s="352"/>
      <c r="H29" s="352"/>
      <c r="I29" s="352"/>
      <c r="J29" s="352"/>
      <c r="K29" s="353"/>
      <c r="L29" s="354"/>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2"/>
      <c r="DL29" s="352"/>
      <c r="DM29" s="352"/>
      <c r="DN29" s="352"/>
      <c r="DO29" s="352"/>
      <c r="DP29" s="352"/>
      <c r="DQ29" s="352"/>
      <c r="DR29" s="352"/>
      <c r="DS29" s="352"/>
      <c r="DT29" s="352"/>
      <c r="DU29" s="352"/>
      <c r="DV29" s="352"/>
      <c r="DW29" s="352"/>
      <c r="DX29" s="352"/>
      <c r="DY29" s="352"/>
      <c r="DZ29" s="352"/>
      <c r="EA29" s="352"/>
      <c r="EB29" s="352"/>
      <c r="EC29" s="352"/>
      <c r="ED29" s="352"/>
      <c r="EE29" s="352"/>
      <c r="EF29" s="352"/>
      <c r="EG29" s="352"/>
      <c r="EH29" s="352"/>
      <c r="EI29" s="352"/>
      <c r="EJ29" s="352"/>
      <c r="EK29" s="352"/>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2"/>
      <c r="FM29" s="352"/>
      <c r="FN29" s="352"/>
      <c r="FO29" s="352"/>
      <c r="FP29" s="352"/>
      <c r="FQ29" s="352"/>
      <c r="FR29" s="352"/>
      <c r="FS29" s="352"/>
      <c r="FT29" s="352"/>
      <c r="FU29" s="352"/>
      <c r="FV29" s="352"/>
      <c r="FW29" s="352"/>
      <c r="FX29" s="352"/>
      <c r="FY29" s="352"/>
      <c r="FZ29" s="352"/>
      <c r="GA29" s="352"/>
      <c r="GB29" s="352"/>
      <c r="GC29" s="352"/>
      <c r="GD29" s="352"/>
      <c r="GE29" s="352"/>
      <c r="GF29" s="352"/>
      <c r="GG29" s="352"/>
      <c r="GH29" s="352"/>
      <c r="GI29" s="352"/>
      <c r="GJ29" s="352"/>
      <c r="GK29" s="352"/>
      <c r="GL29" s="352"/>
      <c r="GM29" s="352"/>
      <c r="GN29" s="352"/>
      <c r="GO29" s="352"/>
      <c r="GP29" s="352"/>
      <c r="GQ29" s="352"/>
      <c r="GR29" s="352"/>
      <c r="GS29" s="352"/>
      <c r="GT29" s="352"/>
      <c r="GU29" s="352"/>
      <c r="GV29" s="352"/>
      <c r="GW29" s="352"/>
      <c r="GX29" s="352"/>
      <c r="GY29" s="352"/>
      <c r="GZ29" s="352"/>
      <c r="HA29" s="352"/>
      <c r="HB29" s="352"/>
      <c r="HC29" s="352"/>
      <c r="HD29" s="352"/>
      <c r="HE29" s="352"/>
      <c r="HF29" s="352"/>
      <c r="HG29" s="352"/>
      <c r="HH29" s="352"/>
      <c r="HI29" s="352"/>
      <c r="HJ29" s="352"/>
      <c r="HK29" s="352"/>
      <c r="HL29" s="352"/>
      <c r="HM29" s="352"/>
      <c r="HN29" s="352"/>
      <c r="HO29" s="352"/>
      <c r="HP29" s="352"/>
      <c r="HQ29" s="352"/>
      <c r="HR29" s="352"/>
      <c r="HS29" s="352"/>
      <c r="HT29" s="352"/>
      <c r="HU29" s="352"/>
      <c r="HV29" s="352"/>
      <c r="HW29" s="352"/>
      <c r="HX29" s="352"/>
      <c r="HY29" s="352"/>
      <c r="HZ29" s="352"/>
      <c r="IA29" s="352"/>
      <c r="IB29" s="352"/>
      <c r="IC29" s="352"/>
      <c r="ID29" s="352"/>
      <c r="IE29" s="352"/>
      <c r="IF29" s="352"/>
      <c r="IG29" s="352"/>
      <c r="IH29" s="352"/>
      <c r="II29" s="352"/>
      <c r="IJ29" s="352"/>
      <c r="IK29" s="352"/>
      <c r="IL29" s="352"/>
    </row>
    <row r="30" spans="1:246" s="358" customFormat="1" ht="12.45" customHeight="1">
      <c r="A30" s="355"/>
      <c r="B30" s="361"/>
      <c r="C30" s="12"/>
      <c r="D30" s="8"/>
      <c r="G30" s="355"/>
      <c r="H30" s="355"/>
      <c r="I30" s="355"/>
      <c r="J30" s="355"/>
      <c r="K30" s="353"/>
      <c r="L30" s="354"/>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5"/>
      <c r="FX30" s="355"/>
      <c r="FY30" s="355"/>
      <c r="FZ30" s="355"/>
      <c r="GA30" s="355"/>
      <c r="GB30" s="355"/>
      <c r="GC30" s="355"/>
      <c r="GD30" s="355"/>
      <c r="GE30" s="355"/>
      <c r="GF30" s="355"/>
      <c r="GG30" s="355"/>
      <c r="GH30" s="355"/>
      <c r="GI30" s="355"/>
      <c r="GJ30" s="355"/>
      <c r="GK30" s="355"/>
      <c r="GL30" s="355"/>
      <c r="GM30" s="355"/>
      <c r="GN30" s="355"/>
      <c r="GO30" s="355"/>
      <c r="GP30" s="355"/>
      <c r="GQ30" s="355"/>
      <c r="GR30" s="355"/>
      <c r="GS30" s="355"/>
      <c r="GT30" s="355"/>
      <c r="GU30" s="355"/>
      <c r="GV30" s="355"/>
      <c r="GW30" s="355"/>
      <c r="GX30" s="355"/>
      <c r="GY30" s="355"/>
      <c r="GZ30" s="355"/>
      <c r="HA30" s="355"/>
      <c r="HB30" s="355"/>
      <c r="HC30" s="355"/>
      <c r="HD30" s="355"/>
      <c r="HE30" s="355"/>
      <c r="HF30" s="355"/>
      <c r="HG30" s="355"/>
      <c r="HH30" s="355"/>
      <c r="HI30" s="355"/>
      <c r="HJ30" s="355"/>
      <c r="HK30" s="355"/>
      <c r="HL30" s="355"/>
      <c r="HM30" s="355"/>
      <c r="HN30" s="355"/>
      <c r="HO30" s="355"/>
      <c r="HP30" s="355"/>
      <c r="HQ30" s="355"/>
      <c r="HR30" s="355"/>
      <c r="HS30" s="355"/>
      <c r="HT30" s="355"/>
      <c r="HU30" s="355"/>
      <c r="HV30" s="355"/>
      <c r="HW30" s="355"/>
      <c r="HX30" s="355"/>
      <c r="HY30" s="355"/>
      <c r="HZ30" s="355"/>
      <c r="IA30" s="355"/>
      <c r="IB30" s="355"/>
      <c r="IC30" s="355"/>
      <c r="ID30" s="355"/>
      <c r="IE30" s="355"/>
      <c r="IF30" s="355"/>
      <c r="IG30" s="355"/>
      <c r="IH30" s="355"/>
      <c r="II30" s="355"/>
      <c r="IJ30" s="355"/>
      <c r="IK30" s="355"/>
      <c r="IL30" s="355"/>
    </row>
    <row r="31" spans="1:246" ht="15.9" customHeight="1">
      <c r="A31" s="352"/>
      <c r="B31" s="362"/>
      <c r="C31" s="7" t="s">
        <v>33</v>
      </c>
      <c r="D31" s="8" t="s">
        <v>495</v>
      </c>
      <c r="E31" s="7">
        <v>27</v>
      </c>
      <c r="F31" s="8" t="s">
        <v>41</v>
      </c>
      <c r="G31" s="352"/>
      <c r="H31" s="352"/>
      <c r="I31" s="352"/>
      <c r="J31" s="352"/>
      <c r="K31" s="353"/>
      <c r="L31" s="354"/>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c r="BV31" s="352"/>
      <c r="BW31" s="352"/>
      <c r="BX31" s="352"/>
      <c r="BY31" s="352"/>
      <c r="BZ31" s="352"/>
      <c r="CA31" s="352"/>
      <c r="CB31" s="352"/>
      <c r="CC31" s="352"/>
      <c r="CD31" s="352"/>
      <c r="CE31" s="352"/>
      <c r="CF31" s="352"/>
      <c r="CG31" s="352"/>
      <c r="CH31" s="352"/>
      <c r="CI31" s="352"/>
      <c r="CJ31" s="352"/>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2"/>
      <c r="DL31" s="352"/>
      <c r="DM31" s="352"/>
      <c r="DN31" s="352"/>
      <c r="DO31" s="352"/>
      <c r="DP31" s="352"/>
      <c r="DQ31" s="352"/>
      <c r="DR31" s="352"/>
      <c r="DS31" s="352"/>
      <c r="DT31" s="352"/>
      <c r="DU31" s="352"/>
      <c r="DV31" s="352"/>
      <c r="DW31" s="352"/>
      <c r="DX31" s="352"/>
      <c r="DY31" s="352"/>
      <c r="DZ31" s="352"/>
      <c r="EA31" s="352"/>
      <c r="EB31" s="352"/>
      <c r="EC31" s="352"/>
      <c r="ED31" s="352"/>
      <c r="EE31" s="352"/>
      <c r="EF31" s="352"/>
      <c r="EG31" s="352"/>
      <c r="EH31" s="352"/>
      <c r="EI31" s="352"/>
      <c r="EJ31" s="352"/>
      <c r="EK31" s="352"/>
      <c r="EL31" s="352"/>
      <c r="EM31" s="352"/>
      <c r="EN31" s="352"/>
      <c r="EO31" s="352"/>
      <c r="EP31" s="352"/>
      <c r="EQ31" s="352"/>
      <c r="ER31" s="352"/>
      <c r="ES31" s="352"/>
      <c r="ET31" s="352"/>
      <c r="EU31" s="352"/>
      <c r="EV31" s="352"/>
      <c r="EW31" s="352"/>
      <c r="EX31" s="352"/>
      <c r="EY31" s="352"/>
      <c r="EZ31" s="352"/>
      <c r="FA31" s="352"/>
      <c r="FB31" s="352"/>
      <c r="FC31" s="352"/>
      <c r="FD31" s="352"/>
      <c r="FE31" s="352"/>
      <c r="FF31" s="352"/>
      <c r="FG31" s="352"/>
      <c r="FH31" s="352"/>
      <c r="FI31" s="352"/>
      <c r="FJ31" s="352"/>
      <c r="FK31" s="352"/>
      <c r="FL31" s="352"/>
      <c r="FM31" s="352"/>
      <c r="FN31" s="352"/>
      <c r="FO31" s="352"/>
      <c r="FP31" s="352"/>
      <c r="FQ31" s="352"/>
      <c r="FR31" s="352"/>
      <c r="FS31" s="352"/>
      <c r="FT31" s="352"/>
      <c r="FU31" s="352"/>
      <c r="FV31" s="352"/>
      <c r="FW31" s="352"/>
      <c r="FX31" s="352"/>
      <c r="FY31" s="352"/>
      <c r="FZ31" s="352"/>
      <c r="GA31" s="352"/>
      <c r="GB31" s="352"/>
      <c r="GC31" s="352"/>
      <c r="GD31" s="352"/>
      <c r="GE31" s="352"/>
      <c r="GF31" s="352"/>
      <c r="GG31" s="352"/>
      <c r="GH31" s="352"/>
      <c r="GI31" s="352"/>
      <c r="GJ31" s="352"/>
      <c r="GK31" s="352"/>
      <c r="GL31" s="352"/>
      <c r="GM31" s="352"/>
      <c r="GN31" s="352"/>
      <c r="GO31" s="352"/>
      <c r="GP31" s="352"/>
      <c r="GQ31" s="352"/>
      <c r="GR31" s="352"/>
      <c r="GS31" s="352"/>
      <c r="GT31" s="352"/>
      <c r="GU31" s="352"/>
      <c r="GV31" s="352"/>
      <c r="GW31" s="352"/>
      <c r="GX31" s="352"/>
      <c r="GY31" s="352"/>
      <c r="GZ31" s="352"/>
      <c r="HA31" s="352"/>
      <c r="HB31" s="352"/>
      <c r="HC31" s="352"/>
      <c r="HD31" s="352"/>
      <c r="HE31" s="352"/>
      <c r="HF31" s="352"/>
      <c r="HG31" s="352"/>
      <c r="HH31" s="352"/>
      <c r="HI31" s="352"/>
      <c r="HJ31" s="352"/>
      <c r="HK31" s="352"/>
      <c r="HL31" s="352"/>
      <c r="HM31" s="352"/>
      <c r="HN31" s="352"/>
      <c r="HO31" s="352"/>
      <c r="HP31" s="352"/>
      <c r="HQ31" s="352"/>
      <c r="HR31" s="352"/>
      <c r="HS31" s="352"/>
      <c r="HT31" s="352"/>
      <c r="HU31" s="352"/>
      <c r="HV31" s="352"/>
      <c r="HW31" s="352"/>
      <c r="HX31" s="352"/>
      <c r="HY31" s="352"/>
      <c r="HZ31" s="352"/>
      <c r="IA31" s="352"/>
      <c r="IB31" s="352"/>
      <c r="IC31" s="352"/>
      <c r="ID31" s="352"/>
      <c r="IE31" s="352"/>
      <c r="IF31" s="352"/>
      <c r="IG31" s="352"/>
      <c r="IH31" s="352"/>
      <c r="II31" s="352"/>
      <c r="IJ31" s="352"/>
      <c r="IK31" s="352"/>
      <c r="IL31" s="352"/>
    </row>
    <row r="32" spans="1:246" s="358" customFormat="1" ht="8.1" customHeight="1">
      <c r="A32" s="355"/>
      <c r="B32" s="361"/>
      <c r="C32" s="357"/>
      <c r="D32" s="8"/>
      <c r="E32" s="7"/>
      <c r="F32" s="8"/>
      <c r="G32" s="355"/>
      <c r="H32" s="355"/>
      <c r="I32" s="355"/>
      <c r="J32" s="355"/>
      <c r="K32" s="353"/>
      <c r="L32" s="354"/>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c r="BE32" s="355"/>
      <c r="BF32" s="355"/>
      <c r="BG32" s="355"/>
      <c r="BH32" s="355"/>
      <c r="BI32" s="355"/>
      <c r="BJ32" s="355"/>
      <c r="BK32" s="355"/>
      <c r="BL32" s="355"/>
      <c r="BM32" s="355"/>
      <c r="BN32" s="355"/>
      <c r="BO32" s="355"/>
      <c r="BP32" s="355"/>
      <c r="BQ32" s="355"/>
      <c r="BR32" s="355"/>
      <c r="BS32" s="355"/>
      <c r="BT32" s="355"/>
      <c r="BU32" s="355"/>
      <c r="BV32" s="355"/>
      <c r="BW32" s="355"/>
      <c r="BX32" s="355"/>
      <c r="BY32" s="355"/>
      <c r="BZ32" s="355"/>
      <c r="CA32" s="355"/>
      <c r="CB32" s="355"/>
      <c r="CC32" s="355"/>
      <c r="CD32" s="355"/>
      <c r="CE32" s="355"/>
      <c r="CF32" s="355"/>
      <c r="CG32" s="355"/>
      <c r="CH32" s="355"/>
      <c r="CI32" s="355"/>
      <c r="CJ32" s="355"/>
      <c r="CK32" s="355"/>
      <c r="CL32" s="355"/>
      <c r="CM32" s="355"/>
      <c r="CN32" s="355"/>
      <c r="CO32" s="355"/>
      <c r="CP32" s="355"/>
      <c r="CQ32" s="355"/>
      <c r="CR32" s="355"/>
      <c r="CS32" s="355"/>
      <c r="CT32" s="355"/>
      <c r="CU32" s="355"/>
      <c r="CV32" s="355"/>
      <c r="CW32" s="355"/>
      <c r="CX32" s="355"/>
      <c r="CY32" s="355"/>
      <c r="CZ32" s="355"/>
      <c r="DA32" s="355"/>
      <c r="DB32" s="355"/>
      <c r="DC32" s="355"/>
      <c r="DD32" s="355"/>
      <c r="DE32" s="355"/>
      <c r="DF32" s="355"/>
      <c r="DG32" s="355"/>
      <c r="DH32" s="355"/>
      <c r="DI32" s="355"/>
      <c r="DJ32" s="355"/>
      <c r="DK32" s="355"/>
      <c r="DL32" s="355"/>
      <c r="DM32" s="355"/>
      <c r="DN32" s="355"/>
      <c r="DO32" s="355"/>
      <c r="DP32" s="355"/>
      <c r="DQ32" s="355"/>
      <c r="DR32" s="355"/>
      <c r="DS32" s="355"/>
      <c r="DT32" s="355"/>
      <c r="DU32" s="355"/>
      <c r="DV32" s="355"/>
      <c r="DW32" s="355"/>
      <c r="DX32" s="355"/>
      <c r="DY32" s="355"/>
      <c r="DZ32" s="355"/>
      <c r="EA32" s="355"/>
      <c r="EB32" s="355"/>
      <c r="EC32" s="355"/>
      <c r="ED32" s="355"/>
      <c r="EE32" s="355"/>
      <c r="EF32" s="355"/>
      <c r="EG32" s="355"/>
      <c r="EH32" s="355"/>
      <c r="EI32" s="355"/>
      <c r="EJ32" s="355"/>
      <c r="EK32" s="355"/>
      <c r="EL32" s="355"/>
      <c r="EM32" s="355"/>
      <c r="EN32" s="355"/>
      <c r="EO32" s="355"/>
      <c r="EP32" s="355"/>
      <c r="EQ32" s="355"/>
      <c r="ER32" s="355"/>
      <c r="ES32" s="355"/>
      <c r="ET32" s="355"/>
      <c r="EU32" s="355"/>
      <c r="EV32" s="355"/>
      <c r="EW32" s="355"/>
      <c r="EX32" s="355"/>
      <c r="EY32" s="355"/>
      <c r="EZ32" s="355"/>
      <c r="FA32" s="355"/>
      <c r="FB32" s="355"/>
      <c r="FC32" s="355"/>
      <c r="FD32" s="355"/>
      <c r="FE32" s="355"/>
      <c r="FF32" s="355"/>
      <c r="FG32" s="355"/>
      <c r="FH32" s="355"/>
      <c r="FI32" s="355"/>
      <c r="FJ32" s="355"/>
      <c r="FK32" s="355"/>
      <c r="FL32" s="355"/>
      <c r="FM32" s="355"/>
      <c r="FN32" s="355"/>
      <c r="FO32" s="355"/>
      <c r="FP32" s="355"/>
      <c r="FQ32" s="355"/>
      <c r="FR32" s="355"/>
      <c r="FS32" s="355"/>
      <c r="FT32" s="355"/>
      <c r="FU32" s="355"/>
      <c r="FV32" s="355"/>
      <c r="FW32" s="355"/>
      <c r="FX32" s="355"/>
      <c r="FY32" s="355"/>
      <c r="FZ32" s="355"/>
      <c r="GA32" s="355"/>
      <c r="GB32" s="355"/>
      <c r="GC32" s="355"/>
      <c r="GD32" s="355"/>
      <c r="GE32" s="355"/>
      <c r="GF32" s="355"/>
      <c r="GG32" s="355"/>
      <c r="GH32" s="355"/>
      <c r="GI32" s="355"/>
      <c r="GJ32" s="355"/>
      <c r="GK32" s="355"/>
      <c r="GL32" s="355"/>
      <c r="GM32" s="355"/>
      <c r="GN32" s="355"/>
      <c r="GO32" s="355"/>
      <c r="GP32" s="355"/>
      <c r="GQ32" s="355"/>
      <c r="GR32" s="355"/>
      <c r="GS32" s="355"/>
      <c r="GT32" s="355"/>
      <c r="GU32" s="355"/>
      <c r="GV32" s="355"/>
      <c r="GW32" s="355"/>
      <c r="GX32" s="355"/>
      <c r="GY32" s="355"/>
      <c r="GZ32" s="355"/>
      <c r="HA32" s="355"/>
      <c r="HB32" s="355"/>
      <c r="HC32" s="355"/>
      <c r="HD32" s="355"/>
      <c r="HE32" s="355"/>
      <c r="HF32" s="355"/>
      <c r="HG32" s="355"/>
      <c r="HH32" s="355"/>
      <c r="HI32" s="355"/>
      <c r="HJ32" s="355"/>
      <c r="HK32" s="355"/>
      <c r="HL32" s="355"/>
      <c r="HM32" s="355"/>
      <c r="HN32" s="355"/>
      <c r="HO32" s="355"/>
      <c r="HP32" s="355"/>
      <c r="HQ32" s="355"/>
      <c r="HR32" s="355"/>
      <c r="HS32" s="355"/>
      <c r="HT32" s="355"/>
      <c r="HU32" s="355"/>
      <c r="HV32" s="355"/>
      <c r="HW32" s="355"/>
      <c r="HX32" s="355"/>
      <c r="HY32" s="355"/>
      <c r="HZ32" s="355"/>
      <c r="IA32" s="355"/>
      <c r="IB32" s="355"/>
      <c r="IC32" s="355"/>
      <c r="ID32" s="355"/>
      <c r="IE32" s="355"/>
      <c r="IF32" s="355"/>
      <c r="IG32" s="355"/>
      <c r="IH32" s="355"/>
      <c r="II32" s="355"/>
      <c r="IJ32" s="355"/>
      <c r="IK32" s="355"/>
      <c r="IL32" s="355"/>
    </row>
    <row r="33" spans="1:246" ht="15.9" customHeight="1">
      <c r="A33" s="352"/>
      <c r="B33" s="362"/>
      <c r="C33" s="7">
        <v>13</v>
      </c>
      <c r="D33" s="8" t="s">
        <v>37</v>
      </c>
      <c r="E33" s="7">
        <v>28</v>
      </c>
      <c r="F33" s="8" t="s">
        <v>44</v>
      </c>
      <c r="G33" s="352"/>
      <c r="H33" s="352"/>
      <c r="I33" s="352"/>
      <c r="J33" s="352"/>
      <c r="K33" s="353"/>
      <c r="L33" s="354"/>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2"/>
      <c r="DL33" s="352"/>
      <c r="DM33" s="352"/>
      <c r="DN33" s="352"/>
      <c r="DO33" s="352"/>
      <c r="DP33" s="352"/>
      <c r="DQ33" s="352"/>
      <c r="DR33" s="352"/>
      <c r="DS33" s="352"/>
      <c r="DT33" s="352"/>
      <c r="DU33" s="352"/>
      <c r="DV33" s="352"/>
      <c r="DW33" s="352"/>
      <c r="DX33" s="352"/>
      <c r="DY33" s="352"/>
      <c r="DZ33" s="352"/>
      <c r="EA33" s="352"/>
      <c r="EB33" s="352"/>
      <c r="EC33" s="352"/>
      <c r="ED33" s="352"/>
      <c r="EE33" s="352"/>
      <c r="EF33" s="352"/>
      <c r="EG33" s="352"/>
      <c r="EH33" s="352"/>
      <c r="EI33" s="352"/>
      <c r="EJ33" s="352"/>
      <c r="EK33" s="352"/>
      <c r="EL33" s="352"/>
      <c r="EM33" s="352"/>
      <c r="EN33" s="352"/>
      <c r="EO33" s="352"/>
      <c r="EP33" s="352"/>
      <c r="EQ33" s="352"/>
      <c r="ER33" s="352"/>
      <c r="ES33" s="352"/>
      <c r="ET33" s="352"/>
      <c r="EU33" s="352"/>
      <c r="EV33" s="352"/>
      <c r="EW33" s="352"/>
      <c r="EX33" s="352"/>
      <c r="EY33" s="352"/>
      <c r="EZ33" s="352"/>
      <c r="FA33" s="352"/>
      <c r="FB33" s="352"/>
      <c r="FC33" s="352"/>
      <c r="FD33" s="352"/>
      <c r="FE33" s="352"/>
      <c r="FF33" s="352"/>
      <c r="FG33" s="352"/>
      <c r="FH33" s="352"/>
      <c r="FI33" s="352"/>
      <c r="FJ33" s="352"/>
      <c r="FK33" s="352"/>
      <c r="FL33" s="352"/>
      <c r="FM33" s="352"/>
      <c r="FN33" s="352"/>
      <c r="FO33" s="352"/>
      <c r="FP33" s="352"/>
      <c r="FQ33" s="352"/>
      <c r="FR33" s="352"/>
      <c r="FS33" s="352"/>
      <c r="FT33" s="352"/>
      <c r="FU33" s="352"/>
      <c r="FV33" s="352"/>
      <c r="FW33" s="352"/>
      <c r="FX33" s="352"/>
      <c r="FY33" s="352"/>
      <c r="FZ33" s="352"/>
      <c r="GA33" s="352"/>
      <c r="GB33" s="352"/>
      <c r="GC33" s="352"/>
      <c r="GD33" s="352"/>
      <c r="GE33" s="352"/>
      <c r="GF33" s="352"/>
      <c r="GG33" s="352"/>
      <c r="GH33" s="352"/>
      <c r="GI33" s="352"/>
      <c r="GJ33" s="352"/>
      <c r="GK33" s="352"/>
      <c r="GL33" s="352"/>
      <c r="GM33" s="352"/>
      <c r="GN33" s="352"/>
      <c r="GO33" s="352"/>
      <c r="GP33" s="352"/>
      <c r="GQ33" s="352"/>
      <c r="GR33" s="352"/>
      <c r="GS33" s="352"/>
      <c r="GT33" s="352"/>
      <c r="GU33" s="352"/>
      <c r="GV33" s="352"/>
      <c r="GW33" s="352"/>
      <c r="GX33" s="352"/>
      <c r="GY33" s="352"/>
      <c r="GZ33" s="352"/>
      <c r="HA33" s="352"/>
      <c r="HB33" s="352"/>
      <c r="HC33" s="352"/>
      <c r="HD33" s="352"/>
      <c r="HE33" s="352"/>
      <c r="HF33" s="352"/>
      <c r="HG33" s="352"/>
      <c r="HH33" s="352"/>
      <c r="HI33" s="352"/>
      <c r="HJ33" s="352"/>
      <c r="HK33" s="352"/>
      <c r="HL33" s="352"/>
      <c r="HM33" s="352"/>
      <c r="HN33" s="352"/>
      <c r="HO33" s="352"/>
      <c r="HP33" s="352"/>
      <c r="HQ33" s="352"/>
      <c r="HR33" s="352"/>
      <c r="HS33" s="352"/>
      <c r="HT33" s="352"/>
      <c r="HU33" s="352"/>
      <c r="HV33" s="352"/>
      <c r="HW33" s="352"/>
      <c r="HX33" s="352"/>
      <c r="HY33" s="352"/>
      <c r="HZ33" s="352"/>
      <c r="IA33" s="352"/>
      <c r="IB33" s="352"/>
      <c r="IC33" s="352"/>
      <c r="ID33" s="352"/>
      <c r="IE33" s="352"/>
      <c r="IF33" s="352"/>
      <c r="IG33" s="352"/>
      <c r="IH33" s="352"/>
      <c r="II33" s="352"/>
      <c r="IJ33" s="352"/>
      <c r="IK33" s="352"/>
      <c r="IL33" s="352"/>
    </row>
    <row r="34" spans="1:246" s="358" customFormat="1" ht="8.1" customHeight="1">
      <c r="A34" s="355"/>
      <c r="B34" s="361"/>
      <c r="C34" s="357"/>
      <c r="D34" s="8"/>
      <c r="E34" s="7"/>
      <c r="F34" s="8"/>
      <c r="G34" s="355"/>
      <c r="H34" s="355"/>
      <c r="I34" s="355"/>
      <c r="J34" s="355"/>
      <c r="K34" s="353"/>
      <c r="L34" s="354"/>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5"/>
      <c r="BK34" s="355"/>
      <c r="BL34" s="355"/>
      <c r="BM34" s="355"/>
      <c r="BN34" s="355"/>
      <c r="BO34" s="355"/>
      <c r="BP34" s="355"/>
      <c r="BQ34" s="355"/>
      <c r="BR34" s="355"/>
      <c r="BS34" s="355"/>
      <c r="BT34" s="355"/>
      <c r="BU34" s="355"/>
      <c r="BV34" s="355"/>
      <c r="BW34" s="355"/>
      <c r="BX34" s="355"/>
      <c r="BY34" s="355"/>
      <c r="BZ34" s="355"/>
      <c r="CA34" s="355"/>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35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355"/>
      <c r="EK34" s="355"/>
      <c r="EL34" s="355"/>
      <c r="EM34" s="355"/>
      <c r="EN34" s="355"/>
      <c r="EO34" s="355"/>
      <c r="EP34" s="355"/>
      <c r="EQ34" s="355"/>
      <c r="ER34" s="355"/>
      <c r="ES34" s="355"/>
      <c r="ET34" s="355"/>
      <c r="EU34" s="355"/>
      <c r="EV34" s="355"/>
      <c r="EW34" s="355"/>
      <c r="EX34" s="355"/>
      <c r="EY34" s="355"/>
      <c r="EZ34" s="355"/>
      <c r="FA34" s="355"/>
      <c r="FB34" s="355"/>
      <c r="FC34" s="355"/>
      <c r="FD34" s="355"/>
      <c r="FE34" s="355"/>
      <c r="FF34" s="355"/>
      <c r="FG34" s="355"/>
      <c r="FH34" s="355"/>
      <c r="FI34" s="355"/>
      <c r="FJ34" s="355"/>
      <c r="FK34" s="355"/>
      <c r="FL34" s="355"/>
      <c r="FM34" s="355"/>
      <c r="FN34" s="355"/>
      <c r="FO34" s="355"/>
      <c r="FP34" s="355"/>
      <c r="FQ34" s="355"/>
      <c r="FR34" s="355"/>
      <c r="FS34" s="355"/>
      <c r="FT34" s="355"/>
      <c r="FU34" s="355"/>
      <c r="FV34" s="355"/>
      <c r="FW34" s="355"/>
      <c r="FX34" s="355"/>
      <c r="FY34" s="355"/>
      <c r="FZ34" s="355"/>
      <c r="GA34" s="355"/>
      <c r="GB34" s="355"/>
      <c r="GC34" s="355"/>
      <c r="GD34" s="355"/>
      <c r="GE34" s="355"/>
      <c r="GF34" s="355"/>
      <c r="GG34" s="355"/>
      <c r="GH34" s="355"/>
      <c r="GI34" s="355"/>
      <c r="GJ34" s="355"/>
      <c r="GK34" s="355"/>
      <c r="GL34" s="355"/>
      <c r="GM34" s="355"/>
      <c r="GN34" s="355"/>
      <c r="GO34" s="355"/>
      <c r="GP34" s="355"/>
      <c r="GQ34" s="355"/>
      <c r="GR34" s="355"/>
      <c r="GS34" s="355"/>
      <c r="GT34" s="355"/>
      <c r="GU34" s="355"/>
      <c r="GV34" s="355"/>
      <c r="GW34" s="355"/>
      <c r="GX34" s="355"/>
      <c r="GY34" s="355"/>
      <c r="GZ34" s="355"/>
      <c r="HA34" s="355"/>
      <c r="HB34" s="355"/>
      <c r="HC34" s="355"/>
      <c r="HD34" s="355"/>
      <c r="HE34" s="355"/>
      <c r="HF34" s="355"/>
      <c r="HG34" s="355"/>
      <c r="HH34" s="355"/>
      <c r="HI34" s="355"/>
      <c r="HJ34" s="355"/>
      <c r="HK34" s="355"/>
      <c r="HL34" s="355"/>
      <c r="HM34" s="355"/>
      <c r="HN34" s="355"/>
      <c r="HO34" s="355"/>
      <c r="HP34" s="355"/>
      <c r="HQ34" s="355"/>
      <c r="HR34" s="355"/>
      <c r="HS34" s="355"/>
      <c r="HT34" s="355"/>
      <c r="HU34" s="355"/>
      <c r="HV34" s="355"/>
      <c r="HW34" s="355"/>
      <c r="HX34" s="355"/>
      <c r="HY34" s="355"/>
      <c r="HZ34" s="355"/>
      <c r="IA34" s="355"/>
      <c r="IB34" s="355"/>
      <c r="IC34" s="355"/>
      <c r="ID34" s="355"/>
      <c r="IE34" s="355"/>
      <c r="IF34" s="355"/>
      <c r="IG34" s="355"/>
      <c r="IH34" s="355"/>
      <c r="II34" s="355"/>
      <c r="IJ34" s="355"/>
      <c r="IK34" s="355"/>
      <c r="IL34" s="355"/>
    </row>
    <row r="35" spans="1:246" ht="15.9" customHeight="1">
      <c r="A35" s="352"/>
      <c r="B35" s="362"/>
      <c r="C35" s="7">
        <v>14</v>
      </c>
      <c r="D35" s="8" t="s">
        <v>40</v>
      </c>
      <c r="E35" s="7">
        <v>29</v>
      </c>
      <c r="F35" s="8" t="s">
        <v>55</v>
      </c>
      <c r="G35" s="352"/>
      <c r="H35" s="352"/>
      <c r="I35" s="352"/>
      <c r="J35" s="352"/>
      <c r="K35" s="353"/>
      <c r="L35" s="354"/>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2"/>
      <c r="DL35" s="352"/>
      <c r="DM35" s="352"/>
      <c r="DN35" s="352"/>
      <c r="DO35" s="352"/>
      <c r="DP35" s="352"/>
      <c r="DQ35" s="352"/>
      <c r="DR35" s="352"/>
      <c r="DS35" s="352"/>
      <c r="DT35" s="352"/>
      <c r="DU35" s="352"/>
      <c r="DV35" s="352"/>
      <c r="DW35" s="352"/>
      <c r="DX35" s="352"/>
      <c r="DY35" s="352"/>
      <c r="DZ35" s="352"/>
      <c r="EA35" s="352"/>
      <c r="EB35" s="352"/>
      <c r="EC35" s="352"/>
      <c r="ED35" s="352"/>
      <c r="EE35" s="352"/>
      <c r="EF35" s="352"/>
      <c r="EG35" s="352"/>
      <c r="EH35" s="352"/>
      <c r="EI35" s="352"/>
      <c r="EJ35" s="352"/>
      <c r="EK35" s="352"/>
      <c r="EL35" s="352"/>
      <c r="EM35" s="352"/>
      <c r="EN35" s="352"/>
      <c r="EO35" s="352"/>
      <c r="EP35" s="352"/>
      <c r="EQ35" s="352"/>
      <c r="ER35" s="352"/>
      <c r="ES35" s="352"/>
      <c r="ET35" s="352"/>
      <c r="EU35" s="352"/>
      <c r="EV35" s="352"/>
      <c r="EW35" s="352"/>
      <c r="EX35" s="352"/>
      <c r="EY35" s="352"/>
      <c r="EZ35" s="352"/>
      <c r="FA35" s="352"/>
      <c r="FB35" s="352"/>
      <c r="FC35" s="352"/>
      <c r="FD35" s="352"/>
      <c r="FE35" s="352"/>
      <c r="FF35" s="352"/>
      <c r="FG35" s="352"/>
      <c r="FH35" s="352"/>
      <c r="FI35" s="352"/>
      <c r="FJ35" s="352"/>
      <c r="FK35" s="352"/>
      <c r="FL35" s="352"/>
      <c r="FM35" s="352"/>
      <c r="FN35" s="352"/>
      <c r="FO35" s="352"/>
      <c r="FP35" s="352"/>
      <c r="FQ35" s="352"/>
      <c r="FR35" s="352"/>
      <c r="FS35" s="352"/>
      <c r="FT35" s="352"/>
      <c r="FU35" s="352"/>
      <c r="FV35" s="352"/>
      <c r="FW35" s="352"/>
      <c r="FX35" s="352"/>
      <c r="FY35" s="352"/>
      <c r="FZ35" s="352"/>
      <c r="GA35" s="352"/>
      <c r="GB35" s="352"/>
      <c r="GC35" s="352"/>
      <c r="GD35" s="352"/>
      <c r="GE35" s="352"/>
      <c r="GF35" s="352"/>
      <c r="GG35" s="352"/>
      <c r="GH35" s="352"/>
      <c r="GI35" s="352"/>
      <c r="GJ35" s="352"/>
      <c r="GK35" s="352"/>
      <c r="GL35" s="352"/>
      <c r="GM35" s="352"/>
      <c r="GN35" s="352"/>
      <c r="GO35" s="352"/>
      <c r="GP35" s="352"/>
      <c r="GQ35" s="352"/>
      <c r="GR35" s="352"/>
      <c r="GS35" s="352"/>
      <c r="GT35" s="352"/>
      <c r="GU35" s="352"/>
      <c r="GV35" s="352"/>
      <c r="GW35" s="352"/>
      <c r="GX35" s="352"/>
      <c r="GY35" s="352"/>
      <c r="GZ35" s="352"/>
      <c r="HA35" s="352"/>
      <c r="HB35" s="352"/>
      <c r="HC35" s="352"/>
      <c r="HD35" s="352"/>
      <c r="HE35" s="352"/>
      <c r="HF35" s="352"/>
      <c r="HG35" s="352"/>
      <c r="HH35" s="352"/>
      <c r="HI35" s="352"/>
      <c r="HJ35" s="352"/>
      <c r="HK35" s="352"/>
      <c r="HL35" s="352"/>
      <c r="HM35" s="352"/>
      <c r="HN35" s="352"/>
      <c r="HO35" s="352"/>
      <c r="HP35" s="352"/>
      <c r="HQ35" s="352"/>
      <c r="HR35" s="352"/>
      <c r="HS35" s="352"/>
      <c r="HT35" s="352"/>
      <c r="HU35" s="352"/>
      <c r="HV35" s="352"/>
      <c r="HW35" s="352"/>
      <c r="HX35" s="352"/>
      <c r="HY35" s="352"/>
      <c r="HZ35" s="352"/>
      <c r="IA35" s="352"/>
      <c r="IB35" s="352"/>
      <c r="IC35" s="352"/>
      <c r="ID35" s="352"/>
      <c r="IE35" s="352"/>
      <c r="IF35" s="352"/>
      <c r="IG35" s="352"/>
      <c r="IH35" s="352"/>
      <c r="II35" s="352"/>
      <c r="IJ35" s="352"/>
      <c r="IK35" s="352"/>
      <c r="IL35" s="352"/>
    </row>
    <row r="36" spans="1:246" s="358" customFormat="1" ht="8.1" customHeight="1">
      <c r="A36" s="355"/>
      <c r="B36" s="361"/>
      <c r="C36" s="357"/>
      <c r="D36" s="8"/>
      <c r="E36" s="14"/>
      <c r="F36" s="8"/>
      <c r="G36" s="355"/>
      <c r="H36" s="355"/>
      <c r="I36" s="355"/>
      <c r="J36" s="355"/>
      <c r="K36" s="353"/>
      <c r="L36" s="354"/>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5"/>
      <c r="BK36" s="355"/>
      <c r="BL36" s="355"/>
      <c r="BM36" s="355"/>
      <c r="BN36" s="355"/>
      <c r="BO36" s="355"/>
      <c r="BP36" s="355"/>
      <c r="BQ36" s="355"/>
      <c r="BR36" s="355"/>
      <c r="BS36" s="355"/>
      <c r="BT36" s="355"/>
      <c r="BU36" s="355"/>
      <c r="BV36" s="355"/>
      <c r="BW36" s="355"/>
      <c r="BX36" s="355"/>
      <c r="BY36" s="355"/>
      <c r="BZ36" s="355"/>
      <c r="CA36" s="355"/>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355"/>
      <c r="DI36" s="355"/>
      <c r="DJ36" s="355"/>
      <c r="DK36" s="355"/>
      <c r="DL36" s="355"/>
      <c r="DM36" s="355"/>
      <c r="DN36" s="355"/>
      <c r="DO36" s="355"/>
      <c r="DP36" s="355"/>
      <c r="DQ36" s="355"/>
      <c r="DR36" s="355"/>
      <c r="DS36" s="355"/>
      <c r="DT36" s="355"/>
      <c r="DU36" s="355"/>
      <c r="DV36" s="355"/>
      <c r="DW36" s="355"/>
      <c r="DX36" s="355"/>
      <c r="DY36" s="355"/>
      <c r="DZ36" s="355"/>
      <c r="EA36" s="355"/>
      <c r="EB36" s="355"/>
      <c r="EC36" s="355"/>
      <c r="ED36" s="355"/>
      <c r="EE36" s="355"/>
      <c r="EF36" s="355"/>
      <c r="EG36" s="355"/>
      <c r="EH36" s="355"/>
      <c r="EI36" s="355"/>
      <c r="EJ36" s="355"/>
      <c r="EK36" s="355"/>
      <c r="EL36" s="355"/>
      <c r="EM36" s="355"/>
      <c r="EN36" s="355"/>
      <c r="EO36" s="355"/>
      <c r="EP36" s="355"/>
      <c r="EQ36" s="355"/>
      <c r="ER36" s="355"/>
      <c r="ES36" s="355"/>
      <c r="ET36" s="355"/>
      <c r="EU36" s="355"/>
      <c r="EV36" s="355"/>
      <c r="EW36" s="355"/>
      <c r="EX36" s="355"/>
      <c r="EY36" s="355"/>
      <c r="EZ36" s="355"/>
      <c r="FA36" s="355"/>
      <c r="FB36" s="355"/>
      <c r="FC36" s="355"/>
      <c r="FD36" s="355"/>
      <c r="FE36" s="355"/>
      <c r="FF36" s="355"/>
      <c r="FG36" s="355"/>
      <c r="FH36" s="355"/>
      <c r="FI36" s="355"/>
      <c r="FJ36" s="355"/>
      <c r="FK36" s="355"/>
      <c r="FL36" s="355"/>
      <c r="FM36" s="355"/>
      <c r="FN36" s="355"/>
      <c r="FO36" s="355"/>
      <c r="FP36" s="355"/>
      <c r="FQ36" s="355"/>
      <c r="FR36" s="355"/>
      <c r="FS36" s="355"/>
      <c r="FT36" s="355"/>
      <c r="FU36" s="355"/>
      <c r="FV36" s="355"/>
      <c r="FW36" s="355"/>
      <c r="FX36" s="355"/>
      <c r="FY36" s="355"/>
      <c r="FZ36" s="355"/>
      <c r="GA36" s="355"/>
      <c r="GB36" s="355"/>
      <c r="GC36" s="355"/>
      <c r="GD36" s="355"/>
      <c r="GE36" s="355"/>
      <c r="GF36" s="355"/>
      <c r="GG36" s="355"/>
      <c r="GH36" s="355"/>
      <c r="GI36" s="355"/>
      <c r="GJ36" s="355"/>
      <c r="GK36" s="355"/>
      <c r="GL36" s="355"/>
      <c r="GM36" s="355"/>
      <c r="GN36" s="355"/>
      <c r="GO36" s="355"/>
      <c r="GP36" s="355"/>
      <c r="GQ36" s="355"/>
      <c r="GR36" s="355"/>
      <c r="GS36" s="355"/>
      <c r="GT36" s="355"/>
      <c r="GU36" s="355"/>
      <c r="GV36" s="355"/>
      <c r="GW36" s="355"/>
      <c r="GX36" s="355"/>
      <c r="GY36" s="355"/>
      <c r="GZ36" s="355"/>
      <c r="HA36" s="355"/>
      <c r="HB36" s="355"/>
      <c r="HC36" s="355"/>
      <c r="HD36" s="355"/>
      <c r="HE36" s="355"/>
      <c r="HF36" s="355"/>
      <c r="HG36" s="355"/>
      <c r="HH36" s="355"/>
      <c r="HI36" s="355"/>
      <c r="HJ36" s="355"/>
      <c r="HK36" s="355"/>
      <c r="HL36" s="355"/>
      <c r="HM36" s="355"/>
      <c r="HN36" s="355"/>
      <c r="HO36" s="355"/>
      <c r="HP36" s="355"/>
      <c r="HQ36" s="355"/>
      <c r="HR36" s="355"/>
      <c r="HS36" s="355"/>
      <c r="HT36" s="355"/>
      <c r="HU36" s="355"/>
      <c r="HV36" s="355"/>
      <c r="HW36" s="355"/>
      <c r="HX36" s="355"/>
      <c r="HY36" s="355"/>
      <c r="HZ36" s="355"/>
      <c r="IA36" s="355"/>
      <c r="IB36" s="355"/>
      <c r="IC36" s="355"/>
      <c r="ID36" s="355"/>
      <c r="IE36" s="355"/>
      <c r="IF36" s="355"/>
      <c r="IG36" s="355"/>
      <c r="IH36" s="355"/>
      <c r="II36" s="355"/>
      <c r="IJ36" s="355"/>
      <c r="IK36" s="355"/>
      <c r="IL36" s="355"/>
    </row>
    <row r="37" spans="1:246" ht="15.9" customHeight="1">
      <c r="A37" s="352"/>
      <c r="B37" s="362"/>
      <c r="C37" s="7" t="s">
        <v>42</v>
      </c>
      <c r="D37" s="8" t="s">
        <v>43</v>
      </c>
      <c r="E37" s="14"/>
      <c r="F37" s="8"/>
      <c r="G37" s="352"/>
      <c r="H37" s="352"/>
      <c r="I37" s="352"/>
      <c r="J37" s="352"/>
      <c r="K37" s="353"/>
      <c r="L37" s="354"/>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2"/>
      <c r="DL37" s="352"/>
      <c r="DM37" s="352"/>
      <c r="DN37" s="352"/>
      <c r="DO37" s="352"/>
      <c r="DP37" s="352"/>
      <c r="DQ37" s="352"/>
      <c r="DR37" s="352"/>
      <c r="DS37" s="352"/>
      <c r="DT37" s="352"/>
      <c r="DU37" s="352"/>
      <c r="DV37" s="352"/>
      <c r="DW37" s="352"/>
      <c r="DX37" s="352"/>
      <c r="DY37" s="352"/>
      <c r="DZ37" s="352"/>
      <c r="EA37" s="352"/>
      <c r="EB37" s="352"/>
      <c r="EC37" s="352"/>
      <c r="ED37" s="352"/>
      <c r="EE37" s="352"/>
      <c r="EF37" s="352"/>
      <c r="EG37" s="352"/>
      <c r="EH37" s="352"/>
      <c r="EI37" s="352"/>
      <c r="EJ37" s="352"/>
      <c r="EK37" s="352"/>
      <c r="EL37" s="352"/>
      <c r="EM37" s="352"/>
      <c r="EN37" s="352"/>
      <c r="EO37" s="352"/>
      <c r="EP37" s="352"/>
      <c r="EQ37" s="352"/>
      <c r="ER37" s="352"/>
      <c r="ES37" s="352"/>
      <c r="ET37" s="352"/>
      <c r="EU37" s="352"/>
      <c r="EV37" s="352"/>
      <c r="EW37" s="352"/>
      <c r="EX37" s="352"/>
      <c r="EY37" s="352"/>
      <c r="EZ37" s="352"/>
      <c r="FA37" s="352"/>
      <c r="FB37" s="352"/>
      <c r="FC37" s="352"/>
      <c r="FD37" s="352"/>
      <c r="FE37" s="352"/>
      <c r="FF37" s="352"/>
      <c r="FG37" s="352"/>
      <c r="FH37" s="352"/>
      <c r="FI37" s="352"/>
      <c r="FJ37" s="352"/>
      <c r="FK37" s="352"/>
      <c r="FL37" s="352"/>
      <c r="FM37" s="352"/>
      <c r="FN37" s="352"/>
      <c r="FO37" s="352"/>
      <c r="FP37" s="352"/>
      <c r="FQ37" s="352"/>
      <c r="FR37" s="352"/>
      <c r="FS37" s="352"/>
      <c r="FT37" s="352"/>
      <c r="FU37" s="352"/>
      <c r="FV37" s="352"/>
      <c r="FW37" s="352"/>
      <c r="FX37" s="352"/>
      <c r="FY37" s="352"/>
      <c r="FZ37" s="352"/>
      <c r="GA37" s="352"/>
      <c r="GB37" s="352"/>
      <c r="GC37" s="352"/>
      <c r="GD37" s="352"/>
      <c r="GE37" s="352"/>
      <c r="GF37" s="352"/>
      <c r="GG37" s="352"/>
      <c r="GH37" s="352"/>
      <c r="GI37" s="352"/>
      <c r="GJ37" s="352"/>
      <c r="GK37" s="352"/>
      <c r="GL37" s="352"/>
      <c r="GM37" s="352"/>
      <c r="GN37" s="352"/>
      <c r="GO37" s="352"/>
      <c r="GP37" s="352"/>
      <c r="GQ37" s="352"/>
      <c r="GR37" s="352"/>
      <c r="GS37" s="352"/>
      <c r="GT37" s="352"/>
      <c r="GU37" s="352"/>
      <c r="GV37" s="352"/>
      <c r="GW37" s="352"/>
      <c r="GX37" s="352"/>
      <c r="GY37" s="352"/>
      <c r="GZ37" s="352"/>
      <c r="HA37" s="352"/>
      <c r="HB37" s="352"/>
      <c r="HC37" s="352"/>
      <c r="HD37" s="352"/>
      <c r="HE37" s="352"/>
      <c r="HF37" s="352"/>
      <c r="HG37" s="352"/>
      <c r="HH37" s="352"/>
      <c r="HI37" s="352"/>
      <c r="HJ37" s="352"/>
      <c r="HK37" s="352"/>
      <c r="HL37" s="352"/>
      <c r="HM37" s="352"/>
      <c r="HN37" s="352"/>
      <c r="HO37" s="352"/>
      <c r="HP37" s="352"/>
      <c r="HQ37" s="352"/>
      <c r="HR37" s="352"/>
      <c r="HS37" s="352"/>
      <c r="HT37" s="352"/>
      <c r="HU37" s="352"/>
      <c r="HV37" s="352"/>
      <c r="HW37" s="352"/>
      <c r="HX37" s="352"/>
      <c r="HY37" s="352"/>
      <c r="HZ37" s="352"/>
      <c r="IA37" s="352"/>
      <c r="IB37" s="352"/>
      <c r="IC37" s="352"/>
      <c r="ID37" s="352"/>
      <c r="IE37" s="352"/>
      <c r="IF37" s="352"/>
      <c r="IG37" s="352"/>
      <c r="IH37" s="352"/>
      <c r="II37" s="352"/>
      <c r="IJ37" s="352"/>
      <c r="IK37" s="352"/>
      <c r="IL37" s="352"/>
    </row>
    <row r="38" spans="1:246" s="358" customFormat="1" ht="8.1" hidden="1" customHeight="1">
      <c r="A38" s="355"/>
      <c r="B38" s="361"/>
      <c r="C38" s="357"/>
      <c r="D38" s="364"/>
      <c r="E38" s="14"/>
      <c r="F38" s="8"/>
      <c r="G38" s="355"/>
      <c r="H38" s="355"/>
      <c r="I38" s="355"/>
      <c r="J38" s="355"/>
      <c r="K38" s="353"/>
      <c r="L38" s="354"/>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355"/>
      <c r="AJ38" s="355"/>
      <c r="AK38" s="355"/>
      <c r="AL38" s="355"/>
      <c r="AM38" s="355"/>
      <c r="AN38" s="355"/>
      <c r="AO38" s="355"/>
      <c r="AP38" s="355"/>
      <c r="AQ38" s="355"/>
      <c r="AR38" s="355"/>
      <c r="AS38" s="355"/>
      <c r="AT38" s="355"/>
      <c r="AU38" s="355"/>
      <c r="AV38" s="355"/>
      <c r="AW38" s="355"/>
      <c r="AX38" s="355"/>
      <c r="AY38" s="355"/>
      <c r="AZ38" s="355"/>
      <c r="BA38" s="355"/>
      <c r="BB38" s="355"/>
      <c r="BC38" s="355"/>
      <c r="BD38" s="355"/>
      <c r="BE38" s="355"/>
      <c r="BF38" s="355"/>
      <c r="BG38" s="355"/>
      <c r="BH38" s="355"/>
      <c r="BI38" s="355"/>
      <c r="BJ38" s="355"/>
      <c r="BK38" s="355"/>
      <c r="BL38" s="355"/>
      <c r="BM38" s="355"/>
      <c r="BN38" s="355"/>
      <c r="BO38" s="355"/>
      <c r="BP38" s="355"/>
      <c r="BQ38" s="355"/>
      <c r="BR38" s="355"/>
      <c r="BS38" s="355"/>
      <c r="BT38" s="355"/>
      <c r="BU38" s="355"/>
      <c r="BV38" s="355"/>
      <c r="BW38" s="355"/>
      <c r="BX38" s="355"/>
      <c r="BY38" s="355"/>
      <c r="BZ38" s="355"/>
      <c r="CA38" s="355"/>
      <c r="CB38" s="355"/>
      <c r="CC38" s="355"/>
      <c r="CD38" s="355"/>
      <c r="CE38" s="355"/>
      <c r="CF38" s="355"/>
      <c r="CG38" s="355"/>
      <c r="CH38" s="355"/>
      <c r="CI38" s="355"/>
      <c r="CJ38" s="355"/>
      <c r="CK38" s="355"/>
      <c r="CL38" s="355"/>
      <c r="CM38" s="355"/>
      <c r="CN38" s="355"/>
      <c r="CO38" s="355"/>
      <c r="CP38" s="355"/>
      <c r="CQ38" s="355"/>
      <c r="CR38" s="355"/>
      <c r="CS38" s="355"/>
      <c r="CT38" s="355"/>
      <c r="CU38" s="355"/>
      <c r="CV38" s="355"/>
      <c r="CW38" s="355"/>
      <c r="CX38" s="355"/>
      <c r="CY38" s="355"/>
      <c r="CZ38" s="355"/>
      <c r="DA38" s="355"/>
      <c r="DB38" s="355"/>
      <c r="DC38" s="355"/>
      <c r="DD38" s="355"/>
      <c r="DE38" s="355"/>
      <c r="DF38" s="355"/>
      <c r="DG38" s="355"/>
      <c r="DH38" s="355"/>
      <c r="DI38" s="355"/>
      <c r="DJ38" s="355"/>
      <c r="DK38" s="355"/>
      <c r="DL38" s="355"/>
      <c r="DM38" s="355"/>
      <c r="DN38" s="355"/>
      <c r="DO38" s="355"/>
      <c r="DP38" s="355"/>
      <c r="DQ38" s="355"/>
      <c r="DR38" s="355"/>
      <c r="DS38" s="355"/>
      <c r="DT38" s="355"/>
      <c r="DU38" s="355"/>
      <c r="DV38" s="355"/>
      <c r="DW38" s="355"/>
      <c r="DX38" s="355"/>
      <c r="DY38" s="355"/>
      <c r="DZ38" s="355"/>
      <c r="EA38" s="355"/>
      <c r="EB38" s="355"/>
      <c r="EC38" s="355"/>
      <c r="ED38" s="355"/>
      <c r="EE38" s="355"/>
      <c r="EF38" s="355"/>
      <c r="EG38" s="355"/>
      <c r="EH38" s="355"/>
      <c r="EI38" s="355"/>
      <c r="EJ38" s="355"/>
      <c r="EK38" s="355"/>
      <c r="EL38" s="355"/>
      <c r="EM38" s="355"/>
      <c r="EN38" s="355"/>
      <c r="EO38" s="355"/>
      <c r="EP38" s="355"/>
      <c r="EQ38" s="355"/>
      <c r="ER38" s="355"/>
      <c r="ES38" s="355"/>
      <c r="ET38" s="355"/>
      <c r="EU38" s="355"/>
      <c r="EV38" s="355"/>
      <c r="EW38" s="355"/>
      <c r="EX38" s="355"/>
      <c r="EY38" s="355"/>
      <c r="EZ38" s="355"/>
      <c r="FA38" s="355"/>
      <c r="FB38" s="355"/>
      <c r="FC38" s="355"/>
      <c r="FD38" s="355"/>
      <c r="FE38" s="355"/>
      <c r="FF38" s="355"/>
      <c r="FG38" s="355"/>
      <c r="FH38" s="355"/>
      <c r="FI38" s="355"/>
      <c r="FJ38" s="355"/>
      <c r="FK38" s="355"/>
      <c r="FL38" s="355"/>
      <c r="FM38" s="355"/>
      <c r="FN38" s="355"/>
      <c r="FO38" s="355"/>
      <c r="FP38" s="355"/>
      <c r="FQ38" s="355"/>
      <c r="FR38" s="355"/>
      <c r="FS38" s="355"/>
      <c r="FT38" s="355"/>
      <c r="FU38" s="355"/>
      <c r="FV38" s="355"/>
      <c r="FW38" s="355"/>
      <c r="FX38" s="355"/>
      <c r="FY38" s="355"/>
      <c r="FZ38" s="355"/>
      <c r="GA38" s="355"/>
      <c r="GB38" s="355"/>
      <c r="GC38" s="355"/>
      <c r="GD38" s="355"/>
      <c r="GE38" s="355"/>
      <c r="GF38" s="355"/>
      <c r="GG38" s="355"/>
      <c r="GH38" s="355"/>
      <c r="GI38" s="355"/>
      <c r="GJ38" s="355"/>
      <c r="GK38" s="355"/>
      <c r="GL38" s="355"/>
      <c r="GM38" s="355"/>
      <c r="GN38" s="355"/>
      <c r="GO38" s="355"/>
      <c r="GP38" s="355"/>
      <c r="GQ38" s="355"/>
      <c r="GR38" s="355"/>
      <c r="GS38" s="355"/>
      <c r="GT38" s="355"/>
      <c r="GU38" s="355"/>
      <c r="GV38" s="355"/>
      <c r="GW38" s="355"/>
      <c r="GX38" s="355"/>
      <c r="GY38" s="355"/>
      <c r="GZ38" s="355"/>
      <c r="HA38" s="355"/>
      <c r="HB38" s="355"/>
      <c r="HC38" s="355"/>
      <c r="HD38" s="355"/>
      <c r="HE38" s="355"/>
      <c r="HF38" s="355"/>
      <c r="HG38" s="355"/>
      <c r="HH38" s="355"/>
      <c r="HI38" s="355"/>
      <c r="HJ38" s="355"/>
      <c r="HK38" s="355"/>
      <c r="HL38" s="355"/>
      <c r="HM38" s="355"/>
      <c r="HN38" s="355"/>
      <c r="HO38" s="355"/>
      <c r="HP38" s="355"/>
      <c r="HQ38" s="355"/>
      <c r="HR38" s="355"/>
      <c r="HS38" s="355"/>
      <c r="HT38" s="355"/>
      <c r="HU38" s="355"/>
      <c r="HV38" s="355"/>
      <c r="HW38" s="355"/>
      <c r="HX38" s="355"/>
      <c r="HY38" s="355"/>
      <c r="HZ38" s="355"/>
      <c r="IA38" s="355"/>
      <c r="IB38" s="355"/>
      <c r="IC38" s="355"/>
      <c r="ID38" s="355"/>
      <c r="IE38" s="355"/>
      <c r="IF38" s="355"/>
      <c r="IG38" s="355"/>
      <c r="IH38" s="355"/>
      <c r="II38" s="355"/>
      <c r="IJ38" s="355"/>
      <c r="IK38" s="355"/>
      <c r="IL38" s="355"/>
    </row>
    <row r="39" spans="1:246" ht="15.9" hidden="1" customHeight="1">
      <c r="A39" s="352"/>
      <c r="B39" s="362"/>
      <c r="C39" s="7"/>
      <c r="D39" s="8"/>
      <c r="E39" s="14"/>
      <c r="F39" s="8"/>
      <c r="G39" s="352"/>
      <c r="H39" s="352"/>
      <c r="I39" s="352"/>
      <c r="J39" s="352"/>
      <c r="K39" s="353"/>
      <c r="L39" s="354"/>
      <c r="M39" s="363"/>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2"/>
      <c r="DL39" s="352"/>
      <c r="DM39" s="352"/>
      <c r="DN39" s="352"/>
      <c r="DO39" s="352"/>
      <c r="DP39" s="352"/>
      <c r="DQ39" s="352"/>
      <c r="DR39" s="352"/>
      <c r="DS39" s="352"/>
      <c r="DT39" s="352"/>
      <c r="DU39" s="352"/>
      <c r="DV39" s="352"/>
      <c r="DW39" s="352"/>
      <c r="DX39" s="352"/>
      <c r="DY39" s="352"/>
      <c r="DZ39" s="352"/>
      <c r="EA39" s="352"/>
      <c r="EB39" s="352"/>
      <c r="EC39" s="352"/>
      <c r="ED39" s="352"/>
      <c r="EE39" s="352"/>
      <c r="EF39" s="352"/>
      <c r="EG39" s="352"/>
      <c r="EH39" s="352"/>
      <c r="EI39" s="352"/>
      <c r="EJ39" s="352"/>
      <c r="EK39" s="352"/>
      <c r="EL39" s="352"/>
      <c r="EM39" s="352"/>
      <c r="EN39" s="352"/>
      <c r="EO39" s="352"/>
      <c r="EP39" s="352"/>
      <c r="EQ39" s="352"/>
      <c r="ER39" s="352"/>
      <c r="ES39" s="352"/>
      <c r="ET39" s="352"/>
      <c r="EU39" s="352"/>
      <c r="EV39" s="352"/>
      <c r="EW39" s="352"/>
      <c r="EX39" s="352"/>
      <c r="EY39" s="352"/>
      <c r="EZ39" s="352"/>
      <c r="FA39" s="352"/>
      <c r="FB39" s="352"/>
      <c r="FC39" s="352"/>
      <c r="FD39" s="352"/>
      <c r="FE39" s="352"/>
      <c r="FF39" s="352"/>
      <c r="FG39" s="352"/>
      <c r="FH39" s="352"/>
      <c r="FI39" s="352"/>
      <c r="FJ39" s="352"/>
      <c r="FK39" s="352"/>
      <c r="FL39" s="352"/>
      <c r="FM39" s="352"/>
      <c r="FN39" s="352"/>
      <c r="FO39" s="352"/>
      <c r="FP39" s="352"/>
      <c r="FQ39" s="352"/>
      <c r="FR39" s="352"/>
      <c r="FS39" s="352"/>
      <c r="FT39" s="352"/>
      <c r="FU39" s="352"/>
      <c r="FV39" s="352"/>
      <c r="FW39" s="352"/>
      <c r="FX39" s="352"/>
      <c r="FY39" s="352"/>
      <c r="FZ39" s="352"/>
      <c r="GA39" s="352"/>
      <c r="GB39" s="352"/>
      <c r="GC39" s="352"/>
      <c r="GD39" s="352"/>
      <c r="GE39" s="352"/>
      <c r="GF39" s="352"/>
      <c r="GG39" s="352"/>
      <c r="GH39" s="352"/>
      <c r="GI39" s="352"/>
      <c r="GJ39" s="352"/>
      <c r="GK39" s="352"/>
      <c r="GL39" s="352"/>
      <c r="GM39" s="352"/>
      <c r="GN39" s="352"/>
      <c r="GO39" s="352"/>
      <c r="GP39" s="352"/>
      <c r="GQ39" s="352"/>
      <c r="GR39" s="352"/>
      <c r="GS39" s="352"/>
      <c r="GT39" s="352"/>
      <c r="GU39" s="352"/>
      <c r="GV39" s="352"/>
      <c r="GW39" s="352"/>
      <c r="GX39" s="352"/>
      <c r="GY39" s="352"/>
      <c r="GZ39" s="352"/>
      <c r="HA39" s="352"/>
      <c r="HB39" s="352"/>
      <c r="HC39" s="352"/>
      <c r="HD39" s="352"/>
      <c r="HE39" s="352"/>
      <c r="HF39" s="352"/>
      <c r="HG39" s="352"/>
      <c r="HH39" s="352"/>
      <c r="HI39" s="352"/>
      <c r="HJ39" s="352"/>
      <c r="HK39" s="352"/>
      <c r="HL39" s="352"/>
      <c r="HM39" s="352"/>
      <c r="HN39" s="352"/>
      <c r="HO39" s="352"/>
      <c r="HP39" s="352"/>
      <c r="HQ39" s="352"/>
      <c r="HR39" s="352"/>
      <c r="HS39" s="352"/>
      <c r="HT39" s="352"/>
      <c r="HU39" s="352"/>
      <c r="HV39" s="352"/>
      <c r="HW39" s="352"/>
      <c r="HX39" s="352"/>
      <c r="HY39" s="352"/>
      <c r="HZ39" s="352"/>
      <c r="IA39" s="352"/>
      <c r="IB39" s="352"/>
      <c r="IC39" s="352"/>
      <c r="ID39" s="352"/>
      <c r="IE39" s="352"/>
      <c r="IF39" s="352"/>
      <c r="IG39" s="352"/>
      <c r="IH39" s="352"/>
      <c r="II39" s="352"/>
      <c r="IJ39" s="352"/>
      <c r="IK39" s="352"/>
      <c r="IL39" s="352"/>
    </row>
    <row r="40" spans="1:246" s="358" customFormat="1" ht="8.1" hidden="1" customHeight="1">
      <c r="A40" s="355"/>
      <c r="B40" s="361"/>
      <c r="C40" s="357"/>
      <c r="D40" s="364"/>
      <c r="E40" s="14"/>
      <c r="F40" s="8"/>
      <c r="G40" s="355"/>
      <c r="H40" s="355"/>
      <c r="I40" s="355"/>
      <c r="J40" s="355"/>
      <c r="K40" s="353"/>
      <c r="L40" s="354"/>
      <c r="M40" s="36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55"/>
      <c r="BN40" s="355"/>
      <c r="BO40" s="355"/>
      <c r="BP40" s="355"/>
      <c r="BQ40" s="355"/>
      <c r="BR40" s="355"/>
      <c r="BS40" s="355"/>
      <c r="BT40" s="355"/>
      <c r="BU40" s="355"/>
      <c r="BV40" s="355"/>
      <c r="BW40" s="355"/>
      <c r="BX40" s="355"/>
      <c r="BY40" s="355"/>
      <c r="BZ40" s="355"/>
      <c r="CA40" s="355"/>
      <c r="CB40" s="355"/>
      <c r="CC40" s="355"/>
      <c r="CD40" s="355"/>
      <c r="CE40" s="355"/>
      <c r="CF40" s="355"/>
      <c r="CG40" s="355"/>
      <c r="CH40" s="355"/>
      <c r="CI40" s="355"/>
      <c r="CJ40" s="355"/>
      <c r="CK40" s="355"/>
      <c r="CL40" s="355"/>
      <c r="CM40" s="355"/>
      <c r="CN40" s="355"/>
      <c r="CO40" s="355"/>
      <c r="CP40" s="355"/>
      <c r="CQ40" s="355"/>
      <c r="CR40" s="355"/>
      <c r="CS40" s="355"/>
      <c r="CT40" s="355"/>
      <c r="CU40" s="355"/>
      <c r="CV40" s="355"/>
      <c r="CW40" s="355"/>
      <c r="CX40" s="355"/>
      <c r="CY40" s="355"/>
      <c r="CZ40" s="355"/>
      <c r="DA40" s="355"/>
      <c r="DB40" s="355"/>
      <c r="DC40" s="355"/>
      <c r="DD40" s="355"/>
      <c r="DE40" s="355"/>
      <c r="DF40" s="355"/>
      <c r="DG40" s="355"/>
      <c r="DH40" s="355"/>
      <c r="DI40" s="355"/>
      <c r="DJ40" s="355"/>
      <c r="DK40" s="355"/>
      <c r="DL40" s="355"/>
      <c r="DM40" s="355"/>
      <c r="DN40" s="355"/>
      <c r="DO40" s="355"/>
      <c r="DP40" s="355"/>
      <c r="DQ40" s="355"/>
      <c r="DR40" s="355"/>
      <c r="DS40" s="355"/>
      <c r="DT40" s="355"/>
      <c r="DU40" s="355"/>
      <c r="DV40" s="355"/>
      <c r="DW40" s="355"/>
      <c r="DX40" s="355"/>
      <c r="DY40" s="355"/>
      <c r="DZ40" s="355"/>
      <c r="EA40" s="355"/>
      <c r="EB40" s="355"/>
      <c r="EC40" s="355"/>
      <c r="ED40" s="355"/>
      <c r="EE40" s="355"/>
      <c r="EF40" s="355"/>
      <c r="EG40" s="355"/>
      <c r="EH40" s="355"/>
      <c r="EI40" s="355"/>
      <c r="EJ40" s="355"/>
      <c r="EK40" s="355"/>
      <c r="EL40" s="355"/>
      <c r="EM40" s="355"/>
      <c r="EN40" s="355"/>
      <c r="EO40" s="355"/>
      <c r="EP40" s="355"/>
      <c r="EQ40" s="355"/>
      <c r="ER40" s="355"/>
      <c r="ES40" s="355"/>
      <c r="ET40" s="355"/>
      <c r="EU40" s="355"/>
      <c r="EV40" s="355"/>
      <c r="EW40" s="355"/>
      <c r="EX40" s="355"/>
      <c r="EY40" s="355"/>
      <c r="EZ40" s="355"/>
      <c r="FA40" s="355"/>
      <c r="FB40" s="355"/>
      <c r="FC40" s="355"/>
      <c r="FD40" s="355"/>
      <c r="FE40" s="355"/>
      <c r="FF40" s="355"/>
      <c r="FG40" s="355"/>
      <c r="FH40" s="355"/>
      <c r="FI40" s="355"/>
      <c r="FJ40" s="355"/>
      <c r="FK40" s="355"/>
      <c r="FL40" s="355"/>
      <c r="FM40" s="355"/>
      <c r="FN40" s="355"/>
      <c r="FO40" s="355"/>
      <c r="FP40" s="355"/>
      <c r="FQ40" s="355"/>
      <c r="FR40" s="355"/>
      <c r="FS40" s="355"/>
      <c r="FT40" s="355"/>
      <c r="FU40" s="355"/>
      <c r="FV40" s="355"/>
      <c r="FW40" s="355"/>
      <c r="FX40" s="355"/>
      <c r="FY40" s="355"/>
      <c r="FZ40" s="355"/>
      <c r="GA40" s="355"/>
      <c r="GB40" s="355"/>
      <c r="GC40" s="355"/>
      <c r="GD40" s="355"/>
      <c r="GE40" s="355"/>
      <c r="GF40" s="355"/>
      <c r="GG40" s="355"/>
      <c r="GH40" s="355"/>
      <c r="GI40" s="355"/>
      <c r="GJ40" s="355"/>
      <c r="GK40" s="355"/>
      <c r="GL40" s="355"/>
      <c r="GM40" s="355"/>
      <c r="GN40" s="355"/>
      <c r="GO40" s="355"/>
      <c r="GP40" s="355"/>
      <c r="GQ40" s="355"/>
      <c r="GR40" s="355"/>
      <c r="GS40" s="355"/>
      <c r="GT40" s="355"/>
      <c r="GU40" s="355"/>
      <c r="GV40" s="355"/>
      <c r="GW40" s="355"/>
      <c r="GX40" s="355"/>
      <c r="GY40" s="355"/>
      <c r="GZ40" s="355"/>
      <c r="HA40" s="355"/>
      <c r="HB40" s="355"/>
      <c r="HC40" s="355"/>
      <c r="HD40" s="355"/>
      <c r="HE40" s="355"/>
      <c r="HF40" s="355"/>
      <c r="HG40" s="355"/>
      <c r="HH40" s="355"/>
      <c r="HI40" s="355"/>
      <c r="HJ40" s="355"/>
      <c r="HK40" s="355"/>
      <c r="HL40" s="355"/>
      <c r="HM40" s="355"/>
      <c r="HN40" s="355"/>
      <c r="HO40" s="355"/>
      <c r="HP40" s="355"/>
      <c r="HQ40" s="355"/>
      <c r="HR40" s="355"/>
      <c r="HS40" s="355"/>
      <c r="HT40" s="355"/>
      <c r="HU40" s="355"/>
      <c r="HV40" s="355"/>
      <c r="HW40" s="355"/>
      <c r="HX40" s="355"/>
      <c r="HY40" s="355"/>
      <c r="HZ40" s="355"/>
      <c r="IA40" s="355"/>
      <c r="IB40" s="355"/>
      <c r="IC40" s="355"/>
      <c r="ID40" s="355"/>
      <c r="IE40" s="355"/>
      <c r="IF40" s="355"/>
      <c r="IG40" s="355"/>
      <c r="IH40" s="355"/>
      <c r="II40" s="355"/>
      <c r="IJ40" s="355"/>
      <c r="IK40" s="355"/>
      <c r="IL40" s="355"/>
    </row>
    <row r="41" spans="1:246" ht="15.9" hidden="1" customHeight="1">
      <c r="A41" s="352"/>
      <c r="B41" s="362"/>
      <c r="C41" s="7"/>
      <c r="D41" s="8"/>
      <c r="E41" s="14"/>
      <c r="F41" s="8"/>
      <c r="G41" s="352"/>
      <c r="H41" s="352"/>
      <c r="I41" s="352"/>
      <c r="J41" s="352"/>
      <c r="K41" s="353"/>
      <c r="L41" s="354"/>
      <c r="M41" s="363"/>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2"/>
      <c r="BX41" s="352"/>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2"/>
      <c r="DL41" s="352"/>
      <c r="DM41" s="352"/>
      <c r="DN41" s="352"/>
      <c r="DO41" s="352"/>
      <c r="DP41" s="352"/>
      <c r="DQ41" s="352"/>
      <c r="DR41" s="352"/>
      <c r="DS41" s="352"/>
      <c r="DT41" s="352"/>
      <c r="DU41" s="352"/>
      <c r="DV41" s="352"/>
      <c r="DW41" s="352"/>
      <c r="DX41" s="352"/>
      <c r="DY41" s="352"/>
      <c r="DZ41" s="352"/>
      <c r="EA41" s="352"/>
      <c r="EB41" s="352"/>
      <c r="EC41" s="352"/>
      <c r="ED41" s="352"/>
      <c r="EE41" s="352"/>
      <c r="EF41" s="352"/>
      <c r="EG41" s="352"/>
      <c r="EH41" s="352"/>
      <c r="EI41" s="352"/>
      <c r="EJ41" s="352"/>
      <c r="EK41" s="352"/>
      <c r="EL41" s="352"/>
      <c r="EM41" s="352"/>
      <c r="EN41" s="352"/>
      <c r="EO41" s="352"/>
      <c r="EP41" s="352"/>
      <c r="EQ41" s="352"/>
      <c r="ER41" s="352"/>
      <c r="ES41" s="352"/>
      <c r="ET41" s="352"/>
      <c r="EU41" s="352"/>
      <c r="EV41" s="352"/>
      <c r="EW41" s="352"/>
      <c r="EX41" s="352"/>
      <c r="EY41" s="352"/>
      <c r="EZ41" s="352"/>
      <c r="FA41" s="352"/>
      <c r="FB41" s="352"/>
      <c r="FC41" s="352"/>
      <c r="FD41" s="352"/>
      <c r="FE41" s="352"/>
      <c r="FF41" s="352"/>
      <c r="FG41" s="352"/>
      <c r="FH41" s="352"/>
      <c r="FI41" s="352"/>
      <c r="FJ41" s="352"/>
      <c r="FK41" s="352"/>
      <c r="FL41" s="352"/>
      <c r="FM41" s="352"/>
      <c r="FN41" s="352"/>
      <c r="FO41" s="352"/>
      <c r="FP41" s="352"/>
      <c r="FQ41" s="352"/>
      <c r="FR41" s="352"/>
      <c r="FS41" s="352"/>
      <c r="FT41" s="352"/>
      <c r="FU41" s="352"/>
      <c r="FV41" s="352"/>
      <c r="FW41" s="352"/>
      <c r="FX41" s="352"/>
      <c r="FY41" s="352"/>
      <c r="FZ41" s="352"/>
      <c r="GA41" s="352"/>
      <c r="GB41" s="352"/>
      <c r="GC41" s="352"/>
      <c r="GD41" s="352"/>
      <c r="GE41" s="352"/>
      <c r="GF41" s="352"/>
      <c r="GG41" s="352"/>
      <c r="GH41" s="352"/>
      <c r="GI41" s="352"/>
      <c r="GJ41" s="352"/>
      <c r="GK41" s="352"/>
      <c r="GL41" s="352"/>
      <c r="GM41" s="352"/>
      <c r="GN41" s="352"/>
      <c r="GO41" s="352"/>
      <c r="GP41" s="352"/>
      <c r="GQ41" s="352"/>
      <c r="GR41" s="352"/>
      <c r="GS41" s="352"/>
      <c r="GT41" s="352"/>
      <c r="GU41" s="352"/>
      <c r="GV41" s="352"/>
      <c r="GW41" s="352"/>
      <c r="GX41" s="352"/>
      <c r="GY41" s="352"/>
      <c r="GZ41" s="352"/>
      <c r="HA41" s="352"/>
      <c r="HB41" s="352"/>
      <c r="HC41" s="352"/>
      <c r="HD41" s="352"/>
      <c r="HE41" s="352"/>
      <c r="HF41" s="352"/>
      <c r="HG41" s="352"/>
      <c r="HH41" s="352"/>
      <c r="HI41" s="352"/>
      <c r="HJ41" s="352"/>
      <c r="HK41" s="352"/>
      <c r="HL41" s="352"/>
      <c r="HM41" s="352"/>
      <c r="HN41" s="352"/>
      <c r="HO41" s="352"/>
      <c r="HP41" s="352"/>
      <c r="HQ41" s="352"/>
      <c r="HR41" s="352"/>
      <c r="HS41" s="352"/>
      <c r="HT41" s="352"/>
      <c r="HU41" s="352"/>
      <c r="HV41" s="352"/>
      <c r="HW41" s="352"/>
      <c r="HX41" s="352"/>
      <c r="HY41" s="352"/>
      <c r="HZ41" s="352"/>
      <c r="IA41" s="352"/>
      <c r="IB41" s="352"/>
      <c r="IC41" s="352"/>
      <c r="ID41" s="352"/>
      <c r="IE41" s="352"/>
      <c r="IF41" s="352"/>
      <c r="IG41" s="352"/>
      <c r="IH41" s="352"/>
      <c r="II41" s="352"/>
      <c r="IJ41" s="352"/>
      <c r="IK41" s="352"/>
      <c r="IL41" s="352"/>
    </row>
    <row r="42" spans="1:246" s="358" customFormat="1" ht="8.1" hidden="1" customHeight="1">
      <c r="A42" s="355"/>
      <c r="B42" s="361"/>
      <c r="C42" s="357"/>
      <c r="D42" s="364"/>
      <c r="E42" s="14"/>
      <c r="F42" s="8"/>
      <c r="G42" s="355"/>
      <c r="H42" s="355"/>
      <c r="I42" s="355"/>
      <c r="J42" s="355"/>
      <c r="K42" s="353"/>
      <c r="L42" s="354"/>
      <c r="M42" s="36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5"/>
      <c r="AP42" s="355"/>
      <c r="AQ42" s="355"/>
      <c r="AR42" s="355"/>
      <c r="AS42" s="355"/>
      <c r="AT42" s="355"/>
      <c r="AU42" s="355"/>
      <c r="AV42" s="355"/>
      <c r="AW42" s="355"/>
      <c r="AX42" s="355"/>
      <c r="AY42" s="355"/>
      <c r="AZ42" s="355"/>
      <c r="BA42" s="355"/>
      <c r="BB42" s="355"/>
      <c r="BC42" s="355"/>
      <c r="BD42" s="355"/>
      <c r="BE42" s="355"/>
      <c r="BF42" s="355"/>
      <c r="BG42" s="355"/>
      <c r="BH42" s="355"/>
      <c r="BI42" s="355"/>
      <c r="BJ42" s="355"/>
      <c r="BK42" s="355"/>
      <c r="BL42" s="355"/>
      <c r="BM42" s="355"/>
      <c r="BN42" s="355"/>
      <c r="BO42" s="355"/>
      <c r="BP42" s="355"/>
      <c r="BQ42" s="355"/>
      <c r="BR42" s="355"/>
      <c r="BS42" s="355"/>
      <c r="BT42" s="355"/>
      <c r="BU42" s="355"/>
      <c r="BV42" s="355"/>
      <c r="BW42" s="355"/>
      <c r="BX42" s="355"/>
      <c r="BY42" s="355"/>
      <c r="BZ42" s="355"/>
      <c r="CA42" s="355"/>
      <c r="CB42" s="355"/>
      <c r="CC42" s="355"/>
      <c r="CD42" s="355"/>
      <c r="CE42" s="355"/>
      <c r="CF42" s="355"/>
      <c r="CG42" s="355"/>
      <c r="CH42" s="355"/>
      <c r="CI42" s="355"/>
      <c r="CJ42" s="355"/>
      <c r="CK42" s="355"/>
      <c r="CL42" s="355"/>
      <c r="CM42" s="355"/>
      <c r="CN42" s="355"/>
      <c r="CO42" s="355"/>
      <c r="CP42" s="355"/>
      <c r="CQ42" s="355"/>
      <c r="CR42" s="355"/>
      <c r="CS42" s="355"/>
      <c r="CT42" s="355"/>
      <c r="CU42" s="355"/>
      <c r="CV42" s="355"/>
      <c r="CW42" s="355"/>
      <c r="CX42" s="355"/>
      <c r="CY42" s="355"/>
      <c r="CZ42" s="355"/>
      <c r="DA42" s="355"/>
      <c r="DB42" s="355"/>
      <c r="DC42" s="355"/>
      <c r="DD42" s="355"/>
      <c r="DE42" s="355"/>
      <c r="DF42" s="355"/>
      <c r="DG42" s="355"/>
      <c r="DH42" s="355"/>
      <c r="DI42" s="355"/>
      <c r="DJ42" s="355"/>
      <c r="DK42" s="355"/>
      <c r="DL42" s="355"/>
      <c r="DM42" s="355"/>
      <c r="DN42" s="355"/>
      <c r="DO42" s="355"/>
      <c r="DP42" s="355"/>
      <c r="DQ42" s="355"/>
      <c r="DR42" s="355"/>
      <c r="DS42" s="355"/>
      <c r="DT42" s="355"/>
      <c r="DU42" s="355"/>
      <c r="DV42" s="355"/>
      <c r="DW42" s="355"/>
      <c r="DX42" s="355"/>
      <c r="DY42" s="355"/>
      <c r="DZ42" s="355"/>
      <c r="EA42" s="355"/>
      <c r="EB42" s="355"/>
      <c r="EC42" s="355"/>
      <c r="ED42" s="355"/>
      <c r="EE42" s="355"/>
      <c r="EF42" s="355"/>
      <c r="EG42" s="355"/>
      <c r="EH42" s="355"/>
      <c r="EI42" s="355"/>
      <c r="EJ42" s="355"/>
      <c r="EK42" s="355"/>
      <c r="EL42" s="355"/>
      <c r="EM42" s="355"/>
      <c r="EN42" s="355"/>
      <c r="EO42" s="355"/>
      <c r="EP42" s="355"/>
      <c r="EQ42" s="355"/>
      <c r="ER42" s="355"/>
      <c r="ES42" s="355"/>
      <c r="ET42" s="355"/>
      <c r="EU42" s="355"/>
      <c r="EV42" s="355"/>
      <c r="EW42" s="355"/>
      <c r="EX42" s="355"/>
      <c r="EY42" s="355"/>
      <c r="EZ42" s="355"/>
      <c r="FA42" s="355"/>
      <c r="FB42" s="355"/>
      <c r="FC42" s="355"/>
      <c r="FD42" s="355"/>
      <c r="FE42" s="355"/>
      <c r="FF42" s="355"/>
      <c r="FG42" s="355"/>
      <c r="FH42" s="355"/>
      <c r="FI42" s="355"/>
      <c r="FJ42" s="355"/>
      <c r="FK42" s="355"/>
      <c r="FL42" s="355"/>
      <c r="FM42" s="355"/>
      <c r="FN42" s="355"/>
      <c r="FO42" s="355"/>
      <c r="FP42" s="355"/>
      <c r="FQ42" s="355"/>
      <c r="FR42" s="355"/>
      <c r="FS42" s="355"/>
      <c r="FT42" s="355"/>
      <c r="FU42" s="355"/>
      <c r="FV42" s="355"/>
      <c r="FW42" s="355"/>
      <c r="FX42" s="355"/>
      <c r="FY42" s="355"/>
      <c r="FZ42" s="355"/>
      <c r="GA42" s="355"/>
      <c r="GB42" s="355"/>
      <c r="GC42" s="355"/>
      <c r="GD42" s="355"/>
      <c r="GE42" s="355"/>
      <c r="GF42" s="355"/>
      <c r="GG42" s="355"/>
      <c r="GH42" s="355"/>
      <c r="GI42" s="355"/>
      <c r="GJ42" s="355"/>
      <c r="GK42" s="355"/>
      <c r="GL42" s="355"/>
      <c r="GM42" s="355"/>
      <c r="GN42" s="355"/>
      <c r="GO42" s="355"/>
      <c r="GP42" s="355"/>
      <c r="GQ42" s="355"/>
      <c r="GR42" s="355"/>
      <c r="GS42" s="355"/>
      <c r="GT42" s="355"/>
      <c r="GU42" s="355"/>
      <c r="GV42" s="355"/>
      <c r="GW42" s="355"/>
      <c r="GX42" s="355"/>
      <c r="GY42" s="355"/>
      <c r="GZ42" s="355"/>
      <c r="HA42" s="355"/>
      <c r="HB42" s="355"/>
      <c r="HC42" s="355"/>
      <c r="HD42" s="355"/>
      <c r="HE42" s="355"/>
      <c r="HF42" s="355"/>
      <c r="HG42" s="355"/>
      <c r="HH42" s="355"/>
      <c r="HI42" s="355"/>
      <c r="HJ42" s="355"/>
      <c r="HK42" s="355"/>
      <c r="HL42" s="355"/>
      <c r="HM42" s="355"/>
      <c r="HN42" s="355"/>
      <c r="HO42" s="355"/>
      <c r="HP42" s="355"/>
      <c r="HQ42" s="355"/>
      <c r="HR42" s="355"/>
      <c r="HS42" s="355"/>
      <c r="HT42" s="355"/>
      <c r="HU42" s="355"/>
      <c r="HV42" s="355"/>
      <c r="HW42" s="355"/>
      <c r="HX42" s="355"/>
      <c r="HY42" s="355"/>
      <c r="HZ42" s="355"/>
      <c r="IA42" s="355"/>
      <c r="IB42" s="355"/>
      <c r="IC42" s="355"/>
      <c r="ID42" s="355"/>
      <c r="IE42" s="355"/>
      <c r="IF42" s="355"/>
      <c r="IG42" s="355"/>
      <c r="IH42" s="355"/>
      <c r="II42" s="355"/>
      <c r="IJ42" s="355"/>
      <c r="IK42" s="355"/>
      <c r="IL42" s="355"/>
    </row>
    <row r="43" spans="1:246" ht="18" hidden="1" customHeight="1">
      <c r="A43" s="352"/>
      <c r="B43" s="362"/>
      <c r="C43" s="7"/>
      <c r="D43" s="8"/>
      <c r="E43" s="14"/>
      <c r="F43" s="8"/>
      <c r="G43" s="352"/>
      <c r="H43" s="352"/>
      <c r="I43" s="352"/>
      <c r="J43" s="352"/>
      <c r="K43" s="353"/>
      <c r="L43" s="354"/>
      <c r="M43" s="363"/>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2"/>
      <c r="CJ43" s="352"/>
      <c r="CK43" s="352"/>
      <c r="CL43" s="352"/>
      <c r="CM43" s="352"/>
      <c r="CN43" s="352"/>
      <c r="CO43" s="352"/>
      <c r="CP43" s="352"/>
      <c r="CQ43" s="352"/>
      <c r="CR43" s="352"/>
      <c r="CS43" s="352"/>
      <c r="CT43" s="352"/>
      <c r="CU43" s="352"/>
      <c r="CV43" s="352"/>
      <c r="CW43" s="352"/>
      <c r="CX43" s="352"/>
      <c r="CY43" s="352"/>
      <c r="CZ43" s="352"/>
      <c r="DA43" s="352"/>
      <c r="DB43" s="352"/>
      <c r="DC43" s="352"/>
      <c r="DD43" s="352"/>
      <c r="DE43" s="352"/>
      <c r="DF43" s="352"/>
      <c r="DG43" s="352"/>
      <c r="DH43" s="352"/>
      <c r="DI43" s="352"/>
      <c r="DJ43" s="352"/>
      <c r="DK43" s="352"/>
      <c r="DL43" s="352"/>
      <c r="DM43" s="352"/>
      <c r="DN43" s="352"/>
      <c r="DO43" s="352"/>
      <c r="DP43" s="352"/>
      <c r="DQ43" s="352"/>
      <c r="DR43" s="352"/>
      <c r="DS43" s="352"/>
      <c r="DT43" s="352"/>
      <c r="DU43" s="352"/>
      <c r="DV43" s="352"/>
      <c r="DW43" s="352"/>
      <c r="DX43" s="352"/>
      <c r="DY43" s="352"/>
      <c r="DZ43" s="352"/>
      <c r="EA43" s="352"/>
      <c r="EB43" s="352"/>
      <c r="EC43" s="352"/>
      <c r="ED43" s="352"/>
      <c r="EE43" s="352"/>
      <c r="EF43" s="352"/>
      <c r="EG43" s="352"/>
      <c r="EH43" s="352"/>
      <c r="EI43" s="352"/>
      <c r="EJ43" s="352"/>
      <c r="EK43" s="352"/>
      <c r="EL43" s="352"/>
      <c r="EM43" s="352"/>
      <c r="EN43" s="352"/>
      <c r="EO43" s="352"/>
      <c r="EP43" s="352"/>
      <c r="EQ43" s="352"/>
      <c r="ER43" s="352"/>
      <c r="ES43" s="352"/>
      <c r="ET43" s="352"/>
      <c r="EU43" s="352"/>
      <c r="EV43" s="352"/>
      <c r="EW43" s="352"/>
      <c r="EX43" s="352"/>
      <c r="EY43" s="352"/>
      <c r="EZ43" s="352"/>
      <c r="FA43" s="352"/>
      <c r="FB43" s="352"/>
      <c r="FC43" s="352"/>
      <c r="FD43" s="352"/>
      <c r="FE43" s="352"/>
      <c r="FF43" s="352"/>
      <c r="FG43" s="352"/>
      <c r="FH43" s="352"/>
      <c r="FI43" s="352"/>
      <c r="FJ43" s="352"/>
      <c r="FK43" s="352"/>
      <c r="FL43" s="352"/>
      <c r="FM43" s="352"/>
      <c r="FN43" s="352"/>
      <c r="FO43" s="352"/>
      <c r="FP43" s="352"/>
      <c r="FQ43" s="352"/>
      <c r="FR43" s="352"/>
      <c r="FS43" s="352"/>
      <c r="FT43" s="352"/>
      <c r="FU43" s="352"/>
      <c r="FV43" s="352"/>
      <c r="FW43" s="352"/>
      <c r="FX43" s="352"/>
      <c r="FY43" s="352"/>
      <c r="FZ43" s="352"/>
      <c r="GA43" s="352"/>
      <c r="GB43" s="352"/>
      <c r="GC43" s="352"/>
      <c r="GD43" s="352"/>
      <c r="GE43" s="352"/>
      <c r="GF43" s="352"/>
      <c r="GG43" s="352"/>
      <c r="GH43" s="352"/>
      <c r="GI43" s="352"/>
      <c r="GJ43" s="352"/>
      <c r="GK43" s="352"/>
      <c r="GL43" s="352"/>
      <c r="GM43" s="352"/>
      <c r="GN43" s="352"/>
      <c r="GO43" s="352"/>
      <c r="GP43" s="352"/>
      <c r="GQ43" s="352"/>
      <c r="GR43" s="352"/>
      <c r="GS43" s="352"/>
      <c r="GT43" s="352"/>
      <c r="GU43" s="352"/>
      <c r="GV43" s="352"/>
      <c r="GW43" s="352"/>
      <c r="GX43" s="352"/>
      <c r="GY43" s="352"/>
      <c r="GZ43" s="352"/>
      <c r="HA43" s="352"/>
      <c r="HB43" s="352"/>
      <c r="HC43" s="352"/>
      <c r="HD43" s="352"/>
      <c r="HE43" s="352"/>
      <c r="HF43" s="352"/>
      <c r="HG43" s="352"/>
      <c r="HH43" s="352"/>
      <c r="HI43" s="352"/>
      <c r="HJ43" s="352"/>
      <c r="HK43" s="352"/>
      <c r="HL43" s="352"/>
      <c r="HM43" s="352"/>
      <c r="HN43" s="352"/>
      <c r="HO43" s="352"/>
      <c r="HP43" s="352"/>
      <c r="HQ43" s="352"/>
      <c r="HR43" s="352"/>
      <c r="HS43" s="352"/>
      <c r="HT43" s="352"/>
      <c r="HU43" s="352"/>
      <c r="HV43" s="352"/>
      <c r="HW43" s="352"/>
      <c r="HX43" s="352"/>
      <c r="HY43" s="352"/>
      <c r="HZ43" s="352"/>
      <c r="IA43" s="352"/>
      <c r="IB43" s="352"/>
      <c r="IC43" s="352"/>
      <c r="ID43" s="352"/>
      <c r="IE43" s="352"/>
      <c r="IF43" s="352"/>
      <c r="IG43" s="352"/>
      <c r="IH43" s="352"/>
      <c r="II43" s="352"/>
      <c r="IJ43" s="352"/>
      <c r="IK43" s="352"/>
      <c r="IL43" s="352"/>
    </row>
    <row r="44" spans="1:246" s="358" customFormat="1" ht="8.1" hidden="1" customHeight="1">
      <c r="A44" s="355"/>
      <c r="B44" s="361"/>
      <c r="C44" s="357"/>
      <c r="D44" s="8"/>
      <c r="E44" s="14"/>
      <c r="F44" s="8"/>
      <c r="G44" s="355"/>
      <c r="H44" s="355"/>
      <c r="I44" s="355"/>
      <c r="J44" s="355"/>
      <c r="K44" s="353"/>
      <c r="L44" s="354"/>
      <c r="M44" s="355"/>
      <c r="N44" s="355"/>
      <c r="O44" s="355"/>
      <c r="P44" s="355"/>
      <c r="Q44" s="355"/>
      <c r="R44" s="355"/>
      <c r="S44" s="355"/>
      <c r="T44" s="355"/>
      <c r="U44" s="355"/>
      <c r="V44" s="355"/>
      <c r="W44" s="355"/>
      <c r="X44" s="355"/>
      <c r="Y44" s="355"/>
      <c r="Z44" s="355"/>
      <c r="AA44" s="355"/>
      <c r="AB44" s="355"/>
      <c r="AC44" s="355"/>
      <c r="AD44" s="355"/>
      <c r="AE44" s="355"/>
      <c r="AF44" s="355"/>
      <c r="AG44" s="355"/>
      <c r="AH44" s="355"/>
      <c r="AI44" s="355"/>
      <c r="AJ44" s="355"/>
      <c r="AK44" s="355"/>
      <c r="AL44" s="355"/>
      <c r="AM44" s="355"/>
      <c r="AN44" s="355"/>
      <c r="AO44" s="355"/>
      <c r="AP44" s="355"/>
      <c r="AQ44" s="355"/>
      <c r="AR44" s="355"/>
      <c r="AS44" s="355"/>
      <c r="AT44" s="355"/>
      <c r="AU44" s="355"/>
      <c r="AV44" s="355"/>
      <c r="AW44" s="355"/>
      <c r="AX44" s="355"/>
      <c r="AY44" s="355"/>
      <c r="AZ44" s="355"/>
      <c r="BA44" s="355"/>
      <c r="BB44" s="355"/>
      <c r="BC44" s="355"/>
      <c r="BD44" s="355"/>
      <c r="BE44" s="355"/>
      <c r="BF44" s="355"/>
      <c r="BG44" s="355"/>
      <c r="BH44" s="355"/>
      <c r="BI44" s="355"/>
      <c r="BJ44" s="355"/>
      <c r="BK44" s="355"/>
      <c r="BL44" s="355"/>
      <c r="BM44" s="355"/>
      <c r="BN44" s="355"/>
      <c r="BO44" s="355"/>
      <c r="BP44" s="355"/>
      <c r="BQ44" s="355"/>
      <c r="BR44" s="355"/>
      <c r="BS44" s="355"/>
      <c r="BT44" s="355"/>
      <c r="BU44" s="355"/>
      <c r="BV44" s="355"/>
      <c r="BW44" s="355"/>
      <c r="BX44" s="355"/>
      <c r="BY44" s="355"/>
      <c r="BZ44" s="355"/>
      <c r="CA44" s="355"/>
      <c r="CB44" s="355"/>
      <c r="CC44" s="355"/>
      <c r="CD44" s="355"/>
      <c r="CE44" s="355"/>
      <c r="CF44" s="355"/>
      <c r="CG44" s="355"/>
      <c r="CH44" s="355"/>
      <c r="CI44" s="355"/>
      <c r="CJ44" s="355"/>
      <c r="CK44" s="355"/>
      <c r="CL44" s="355"/>
      <c r="CM44" s="355"/>
      <c r="CN44" s="355"/>
      <c r="CO44" s="355"/>
      <c r="CP44" s="355"/>
      <c r="CQ44" s="355"/>
      <c r="CR44" s="355"/>
      <c r="CS44" s="355"/>
      <c r="CT44" s="355"/>
      <c r="CU44" s="355"/>
      <c r="CV44" s="355"/>
      <c r="CW44" s="355"/>
      <c r="CX44" s="355"/>
      <c r="CY44" s="355"/>
      <c r="CZ44" s="355"/>
      <c r="DA44" s="355"/>
      <c r="DB44" s="355"/>
      <c r="DC44" s="355"/>
      <c r="DD44" s="355"/>
      <c r="DE44" s="355"/>
      <c r="DF44" s="355"/>
      <c r="DG44" s="355"/>
      <c r="DH44" s="355"/>
      <c r="DI44" s="355"/>
      <c r="DJ44" s="355"/>
      <c r="DK44" s="355"/>
      <c r="DL44" s="355"/>
      <c r="DM44" s="355"/>
      <c r="DN44" s="355"/>
      <c r="DO44" s="355"/>
      <c r="DP44" s="355"/>
      <c r="DQ44" s="355"/>
      <c r="DR44" s="355"/>
      <c r="DS44" s="355"/>
      <c r="DT44" s="355"/>
      <c r="DU44" s="355"/>
      <c r="DV44" s="355"/>
      <c r="DW44" s="355"/>
      <c r="DX44" s="355"/>
      <c r="DY44" s="355"/>
      <c r="DZ44" s="355"/>
      <c r="EA44" s="355"/>
      <c r="EB44" s="355"/>
      <c r="EC44" s="355"/>
      <c r="ED44" s="355"/>
      <c r="EE44" s="355"/>
      <c r="EF44" s="355"/>
      <c r="EG44" s="355"/>
      <c r="EH44" s="355"/>
      <c r="EI44" s="355"/>
      <c r="EJ44" s="355"/>
      <c r="EK44" s="355"/>
      <c r="EL44" s="355"/>
      <c r="EM44" s="355"/>
      <c r="EN44" s="355"/>
      <c r="EO44" s="355"/>
      <c r="EP44" s="355"/>
      <c r="EQ44" s="355"/>
      <c r="ER44" s="355"/>
      <c r="ES44" s="355"/>
      <c r="ET44" s="355"/>
      <c r="EU44" s="355"/>
      <c r="EV44" s="355"/>
      <c r="EW44" s="355"/>
      <c r="EX44" s="355"/>
      <c r="EY44" s="355"/>
      <c r="EZ44" s="355"/>
      <c r="FA44" s="355"/>
      <c r="FB44" s="355"/>
      <c r="FC44" s="355"/>
      <c r="FD44" s="355"/>
      <c r="FE44" s="355"/>
      <c r="FF44" s="355"/>
      <c r="FG44" s="355"/>
      <c r="FH44" s="355"/>
      <c r="FI44" s="355"/>
      <c r="FJ44" s="355"/>
      <c r="FK44" s="355"/>
      <c r="FL44" s="355"/>
      <c r="FM44" s="355"/>
      <c r="FN44" s="355"/>
      <c r="FO44" s="355"/>
      <c r="FP44" s="355"/>
      <c r="FQ44" s="355"/>
      <c r="FR44" s="355"/>
      <c r="FS44" s="355"/>
      <c r="FT44" s="355"/>
      <c r="FU44" s="355"/>
      <c r="FV44" s="355"/>
      <c r="FW44" s="355"/>
      <c r="FX44" s="355"/>
      <c r="FY44" s="355"/>
      <c r="FZ44" s="355"/>
      <c r="GA44" s="355"/>
      <c r="GB44" s="355"/>
      <c r="GC44" s="355"/>
      <c r="GD44" s="355"/>
      <c r="GE44" s="355"/>
      <c r="GF44" s="355"/>
      <c r="GG44" s="355"/>
      <c r="GH44" s="355"/>
      <c r="GI44" s="355"/>
      <c r="GJ44" s="355"/>
      <c r="GK44" s="355"/>
      <c r="GL44" s="355"/>
      <c r="GM44" s="355"/>
      <c r="GN44" s="355"/>
      <c r="GO44" s="355"/>
      <c r="GP44" s="355"/>
      <c r="GQ44" s="355"/>
      <c r="GR44" s="355"/>
      <c r="GS44" s="355"/>
      <c r="GT44" s="355"/>
      <c r="GU44" s="355"/>
      <c r="GV44" s="355"/>
      <c r="GW44" s="355"/>
      <c r="GX44" s="355"/>
      <c r="GY44" s="355"/>
      <c r="GZ44" s="355"/>
      <c r="HA44" s="355"/>
      <c r="HB44" s="355"/>
      <c r="HC44" s="355"/>
      <c r="HD44" s="355"/>
      <c r="HE44" s="355"/>
      <c r="HF44" s="355"/>
      <c r="HG44" s="355"/>
      <c r="HH44" s="355"/>
      <c r="HI44" s="355"/>
      <c r="HJ44" s="355"/>
      <c r="HK44" s="355"/>
      <c r="HL44" s="355"/>
      <c r="HM44" s="355"/>
      <c r="HN44" s="355"/>
      <c r="HO44" s="355"/>
      <c r="HP44" s="355"/>
      <c r="HQ44" s="355"/>
      <c r="HR44" s="355"/>
      <c r="HS44" s="355"/>
      <c r="HT44" s="355"/>
      <c r="HU44" s="355"/>
      <c r="HV44" s="355"/>
      <c r="HW44" s="355"/>
      <c r="HX44" s="355"/>
      <c r="HY44" s="355"/>
      <c r="HZ44" s="355"/>
      <c r="IA44" s="355"/>
      <c r="IB44" s="355"/>
      <c r="IC44" s="355"/>
      <c r="ID44" s="355"/>
      <c r="IE44" s="355"/>
      <c r="IF44" s="355"/>
      <c r="IG44" s="355"/>
      <c r="IH44" s="355"/>
      <c r="II44" s="355"/>
      <c r="IJ44" s="355"/>
      <c r="IK44" s="355"/>
      <c r="IL44" s="355"/>
    </row>
    <row r="45" spans="1:246" ht="18" hidden="1" customHeight="1">
      <c r="A45" s="352"/>
      <c r="B45" s="362"/>
      <c r="C45" s="7"/>
      <c r="D45" s="8"/>
      <c r="E45" s="14"/>
      <c r="G45" s="352"/>
      <c r="H45" s="352"/>
      <c r="I45" s="352"/>
      <c r="J45" s="352"/>
      <c r="K45" s="353"/>
      <c r="L45" s="354"/>
      <c r="M45" s="363"/>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352"/>
      <c r="CM45" s="352"/>
      <c r="CN45" s="352"/>
      <c r="CO45" s="352"/>
      <c r="CP45" s="352"/>
      <c r="CQ45" s="352"/>
      <c r="CR45" s="352"/>
      <c r="CS45" s="352"/>
      <c r="CT45" s="352"/>
      <c r="CU45" s="352"/>
      <c r="CV45" s="352"/>
      <c r="CW45" s="352"/>
      <c r="CX45" s="352"/>
      <c r="CY45" s="352"/>
      <c r="CZ45" s="352"/>
      <c r="DA45" s="352"/>
      <c r="DB45" s="352"/>
      <c r="DC45" s="352"/>
      <c r="DD45" s="352"/>
      <c r="DE45" s="352"/>
      <c r="DF45" s="352"/>
      <c r="DG45" s="352"/>
      <c r="DH45" s="352"/>
      <c r="DI45" s="352"/>
      <c r="DJ45" s="352"/>
      <c r="DK45" s="352"/>
      <c r="DL45" s="352"/>
      <c r="DM45" s="352"/>
      <c r="DN45" s="352"/>
      <c r="DO45" s="352"/>
      <c r="DP45" s="352"/>
      <c r="DQ45" s="352"/>
      <c r="DR45" s="352"/>
      <c r="DS45" s="352"/>
      <c r="DT45" s="352"/>
      <c r="DU45" s="352"/>
      <c r="DV45" s="352"/>
      <c r="DW45" s="352"/>
      <c r="DX45" s="352"/>
      <c r="DY45" s="352"/>
      <c r="DZ45" s="352"/>
      <c r="EA45" s="352"/>
      <c r="EB45" s="352"/>
      <c r="EC45" s="352"/>
      <c r="ED45" s="352"/>
      <c r="EE45" s="352"/>
      <c r="EF45" s="352"/>
      <c r="EG45" s="352"/>
      <c r="EH45" s="352"/>
      <c r="EI45" s="352"/>
      <c r="EJ45" s="352"/>
      <c r="EK45" s="352"/>
      <c r="EL45" s="352"/>
      <c r="EM45" s="352"/>
      <c r="EN45" s="352"/>
      <c r="EO45" s="352"/>
      <c r="EP45" s="352"/>
      <c r="EQ45" s="352"/>
      <c r="ER45" s="352"/>
      <c r="ES45" s="352"/>
      <c r="ET45" s="352"/>
      <c r="EU45" s="352"/>
      <c r="EV45" s="352"/>
      <c r="EW45" s="352"/>
      <c r="EX45" s="352"/>
      <c r="EY45" s="352"/>
      <c r="EZ45" s="352"/>
      <c r="FA45" s="352"/>
      <c r="FB45" s="352"/>
      <c r="FC45" s="352"/>
      <c r="FD45" s="352"/>
      <c r="FE45" s="352"/>
      <c r="FF45" s="352"/>
      <c r="FG45" s="352"/>
      <c r="FH45" s="352"/>
      <c r="FI45" s="352"/>
      <c r="FJ45" s="352"/>
      <c r="FK45" s="352"/>
      <c r="FL45" s="352"/>
      <c r="FM45" s="352"/>
      <c r="FN45" s="352"/>
      <c r="FO45" s="352"/>
      <c r="FP45" s="352"/>
      <c r="FQ45" s="352"/>
      <c r="FR45" s="352"/>
      <c r="FS45" s="352"/>
      <c r="FT45" s="352"/>
      <c r="FU45" s="352"/>
      <c r="FV45" s="352"/>
      <c r="FW45" s="352"/>
      <c r="FX45" s="352"/>
      <c r="FY45" s="352"/>
      <c r="FZ45" s="352"/>
      <c r="GA45" s="352"/>
      <c r="GB45" s="352"/>
      <c r="GC45" s="352"/>
      <c r="GD45" s="352"/>
      <c r="GE45" s="352"/>
      <c r="GF45" s="352"/>
      <c r="GG45" s="352"/>
      <c r="GH45" s="352"/>
      <c r="GI45" s="352"/>
      <c r="GJ45" s="352"/>
      <c r="GK45" s="352"/>
      <c r="GL45" s="352"/>
      <c r="GM45" s="352"/>
      <c r="GN45" s="352"/>
      <c r="GO45" s="352"/>
      <c r="GP45" s="352"/>
      <c r="GQ45" s="352"/>
      <c r="GR45" s="352"/>
      <c r="GS45" s="352"/>
      <c r="GT45" s="352"/>
      <c r="GU45" s="352"/>
      <c r="GV45" s="352"/>
      <c r="GW45" s="352"/>
      <c r="GX45" s="352"/>
      <c r="GY45" s="352"/>
      <c r="GZ45" s="352"/>
      <c r="HA45" s="352"/>
      <c r="HB45" s="352"/>
      <c r="HC45" s="352"/>
      <c r="HD45" s="352"/>
      <c r="HE45" s="352"/>
      <c r="HF45" s="352"/>
      <c r="HG45" s="352"/>
      <c r="HH45" s="352"/>
      <c r="HI45" s="352"/>
      <c r="HJ45" s="352"/>
      <c r="HK45" s="352"/>
      <c r="HL45" s="352"/>
      <c r="HM45" s="352"/>
      <c r="HN45" s="352"/>
      <c r="HO45" s="352"/>
      <c r="HP45" s="352"/>
      <c r="HQ45" s="352"/>
      <c r="HR45" s="352"/>
      <c r="HS45" s="352"/>
      <c r="HT45" s="352"/>
      <c r="HU45" s="352"/>
      <c r="HV45" s="352"/>
      <c r="HW45" s="352"/>
      <c r="HX45" s="352"/>
      <c r="HY45" s="352"/>
      <c r="HZ45" s="352"/>
      <c r="IA45" s="352"/>
      <c r="IB45" s="352"/>
      <c r="IC45" s="352"/>
      <c r="ID45" s="352"/>
      <c r="IE45" s="352"/>
      <c r="IF45" s="352"/>
      <c r="IG45" s="352"/>
      <c r="IH45" s="352"/>
      <c r="II45" s="352"/>
      <c r="IJ45" s="352"/>
      <c r="IK45" s="352"/>
      <c r="IL45" s="352"/>
    </row>
    <row r="46" spans="1:246" ht="14.55" hidden="1" customHeight="1">
      <c r="A46" s="352"/>
      <c r="B46" s="343"/>
      <c r="C46" s="343"/>
      <c r="D46" s="343"/>
      <c r="H46" s="352"/>
      <c r="I46" s="352"/>
    </row>
    <row r="47" spans="1:246" ht="15.9" hidden="1" customHeight="1">
      <c r="A47" s="352"/>
      <c r="B47" s="378"/>
      <c r="C47" s="381"/>
      <c r="G47" s="352"/>
      <c r="H47" s="352"/>
      <c r="I47" s="352"/>
      <c r="J47" s="352"/>
      <c r="K47" s="353"/>
      <c r="L47" s="354"/>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c r="CF47" s="352"/>
      <c r="CG47" s="352"/>
      <c r="CH47" s="352"/>
      <c r="CI47" s="352"/>
      <c r="CJ47" s="352"/>
      <c r="CK47" s="352"/>
      <c r="CL47" s="352"/>
      <c r="CM47" s="352"/>
      <c r="CN47" s="352"/>
      <c r="CO47" s="352"/>
      <c r="CP47" s="352"/>
      <c r="CQ47" s="352"/>
      <c r="CR47" s="352"/>
      <c r="CS47" s="352"/>
      <c r="CT47" s="352"/>
      <c r="CU47" s="352"/>
      <c r="CV47" s="352"/>
      <c r="CW47" s="352"/>
      <c r="CX47" s="352"/>
      <c r="CY47" s="352"/>
      <c r="CZ47" s="352"/>
      <c r="DA47" s="352"/>
      <c r="DB47" s="352"/>
      <c r="DC47" s="352"/>
      <c r="DD47" s="352"/>
      <c r="DE47" s="352"/>
      <c r="DF47" s="352"/>
      <c r="DG47" s="352"/>
      <c r="DH47" s="352"/>
      <c r="DI47" s="352"/>
      <c r="DJ47" s="352"/>
      <c r="DK47" s="352"/>
      <c r="DL47" s="352"/>
      <c r="DM47" s="352"/>
      <c r="DN47" s="352"/>
      <c r="DO47" s="352"/>
      <c r="DP47" s="352"/>
      <c r="DQ47" s="352"/>
      <c r="DR47" s="352"/>
      <c r="DS47" s="352"/>
      <c r="DT47" s="352"/>
      <c r="DU47" s="352"/>
      <c r="DV47" s="352"/>
      <c r="DW47" s="352"/>
      <c r="DX47" s="352"/>
      <c r="DY47" s="352"/>
      <c r="DZ47" s="352"/>
      <c r="EA47" s="352"/>
      <c r="EB47" s="352"/>
      <c r="EC47" s="352"/>
      <c r="ED47" s="352"/>
      <c r="EE47" s="352"/>
      <c r="EF47" s="352"/>
      <c r="EG47" s="352"/>
      <c r="EH47" s="352"/>
      <c r="EI47" s="352"/>
      <c r="EJ47" s="352"/>
      <c r="EK47" s="352"/>
      <c r="EL47" s="352"/>
      <c r="EM47" s="352"/>
      <c r="EN47" s="352"/>
      <c r="EO47" s="352"/>
      <c r="EP47" s="352"/>
      <c r="EQ47" s="352"/>
      <c r="ER47" s="352"/>
      <c r="ES47" s="352"/>
      <c r="ET47" s="352"/>
      <c r="EU47" s="352"/>
      <c r="EV47" s="352"/>
      <c r="EW47" s="352"/>
      <c r="EX47" s="352"/>
      <c r="EY47" s="352"/>
      <c r="EZ47" s="352"/>
      <c r="FA47" s="352"/>
      <c r="FB47" s="352"/>
      <c r="FC47" s="352"/>
      <c r="FD47" s="352"/>
      <c r="FE47" s="352"/>
      <c r="FF47" s="352"/>
      <c r="FG47" s="352"/>
      <c r="FH47" s="352"/>
      <c r="FI47" s="352"/>
      <c r="FJ47" s="352"/>
      <c r="FK47" s="352"/>
      <c r="FL47" s="352"/>
      <c r="FM47" s="352"/>
      <c r="FN47" s="352"/>
      <c r="FO47" s="352"/>
      <c r="FP47" s="352"/>
      <c r="FQ47" s="352"/>
      <c r="FR47" s="352"/>
      <c r="FS47" s="352"/>
      <c r="FT47" s="352"/>
      <c r="FU47" s="352"/>
      <c r="FV47" s="352"/>
      <c r="FW47" s="352"/>
      <c r="FX47" s="352"/>
      <c r="FY47" s="352"/>
      <c r="FZ47" s="352"/>
      <c r="GA47" s="352"/>
      <c r="GB47" s="352"/>
      <c r="GC47" s="352"/>
      <c r="GD47" s="352"/>
      <c r="GE47" s="352"/>
      <c r="GF47" s="352"/>
      <c r="GG47" s="352"/>
      <c r="GH47" s="352"/>
      <c r="GI47" s="352"/>
      <c r="GJ47" s="352"/>
      <c r="GK47" s="352"/>
      <c r="GL47" s="352"/>
      <c r="GM47" s="352"/>
      <c r="GN47" s="352"/>
      <c r="GO47" s="352"/>
      <c r="GP47" s="352"/>
      <c r="GQ47" s="352"/>
      <c r="GR47" s="352"/>
      <c r="GS47" s="352"/>
      <c r="GT47" s="352"/>
      <c r="GU47" s="352"/>
      <c r="GV47" s="352"/>
      <c r="GW47" s="352"/>
      <c r="GX47" s="352"/>
      <c r="GY47" s="352"/>
      <c r="GZ47" s="352"/>
      <c r="HA47" s="352"/>
      <c r="HB47" s="352"/>
      <c r="HC47" s="352"/>
      <c r="HD47" s="352"/>
      <c r="HE47" s="352"/>
      <c r="HF47" s="352"/>
      <c r="HG47" s="352"/>
      <c r="HH47" s="352"/>
      <c r="HI47" s="352"/>
      <c r="HJ47" s="352"/>
      <c r="HK47" s="352"/>
      <c r="HL47" s="352"/>
      <c r="HM47" s="352"/>
      <c r="HN47" s="352"/>
      <c r="HO47" s="352"/>
      <c r="HP47" s="352"/>
      <c r="HQ47" s="352"/>
      <c r="HR47" s="352"/>
      <c r="HS47" s="352"/>
      <c r="HT47" s="352"/>
      <c r="HU47" s="352"/>
      <c r="HV47" s="352"/>
      <c r="HW47" s="352"/>
      <c r="HX47" s="352"/>
      <c r="HY47" s="352"/>
      <c r="HZ47" s="352"/>
      <c r="IA47" s="352"/>
      <c r="IB47" s="352"/>
      <c r="IC47" s="352"/>
      <c r="ID47" s="352"/>
      <c r="IE47" s="352"/>
      <c r="IF47" s="352"/>
      <c r="IG47" s="352"/>
      <c r="IH47" s="352"/>
      <c r="II47" s="352"/>
      <c r="IJ47" s="352"/>
      <c r="IK47" s="352"/>
      <c r="IL47" s="352"/>
    </row>
    <row r="48" spans="1:246" s="358" customFormat="1" ht="10.5" customHeight="1">
      <c r="A48" s="355"/>
      <c r="B48" s="359"/>
      <c r="C48" s="357"/>
      <c r="D48" s="8"/>
      <c r="E48" s="357"/>
      <c r="F48" s="8"/>
      <c r="G48" s="355"/>
      <c r="H48" s="355"/>
      <c r="I48" s="355"/>
      <c r="J48" s="355"/>
      <c r="K48" s="353"/>
      <c r="L48" s="354"/>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5"/>
      <c r="BN48" s="355"/>
      <c r="BO48" s="355"/>
      <c r="BP48" s="355"/>
      <c r="BQ48" s="355"/>
      <c r="BR48" s="355"/>
      <c r="BS48" s="355"/>
      <c r="BT48" s="355"/>
      <c r="BU48" s="355"/>
      <c r="BV48" s="355"/>
      <c r="BW48" s="355"/>
      <c r="BX48" s="355"/>
      <c r="BY48" s="355"/>
      <c r="BZ48" s="355"/>
      <c r="CA48" s="355"/>
      <c r="CB48" s="355"/>
      <c r="CC48" s="355"/>
      <c r="CD48" s="355"/>
      <c r="CE48" s="355"/>
      <c r="CF48" s="355"/>
      <c r="CG48" s="355"/>
      <c r="CH48" s="355"/>
      <c r="CI48" s="355"/>
      <c r="CJ48" s="355"/>
      <c r="CK48" s="355"/>
      <c r="CL48" s="355"/>
      <c r="CM48" s="355"/>
      <c r="CN48" s="355"/>
      <c r="CO48" s="355"/>
      <c r="CP48" s="355"/>
      <c r="CQ48" s="355"/>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5"/>
      <c r="EY48" s="355"/>
      <c r="EZ48" s="355"/>
      <c r="FA48" s="355"/>
      <c r="FB48" s="355"/>
      <c r="FC48" s="355"/>
      <c r="FD48" s="355"/>
      <c r="FE48" s="355"/>
      <c r="FF48" s="355"/>
      <c r="FG48" s="355"/>
      <c r="FH48" s="355"/>
      <c r="FI48" s="355"/>
      <c r="FJ48" s="355"/>
      <c r="FK48" s="355"/>
      <c r="FL48" s="355"/>
      <c r="FM48" s="355"/>
      <c r="FN48" s="355"/>
      <c r="FO48" s="355"/>
      <c r="FP48" s="355"/>
      <c r="FQ48" s="355"/>
      <c r="FR48" s="355"/>
      <c r="FS48" s="355"/>
      <c r="FT48" s="355"/>
      <c r="FU48" s="355"/>
      <c r="FV48" s="355"/>
      <c r="FW48" s="355"/>
      <c r="FX48" s="355"/>
      <c r="FY48" s="355"/>
      <c r="FZ48" s="355"/>
      <c r="GA48" s="355"/>
      <c r="GB48" s="355"/>
      <c r="GC48" s="355"/>
      <c r="GD48" s="355"/>
      <c r="GE48" s="355"/>
      <c r="GF48" s="355"/>
      <c r="GG48" s="355"/>
      <c r="GH48" s="355"/>
      <c r="GI48" s="355"/>
      <c r="GJ48" s="355"/>
      <c r="GK48" s="355"/>
      <c r="GL48" s="355"/>
      <c r="GM48" s="355"/>
      <c r="GN48" s="355"/>
      <c r="GO48" s="355"/>
      <c r="GP48" s="355"/>
      <c r="GQ48" s="355"/>
      <c r="GR48" s="355"/>
      <c r="GS48" s="355"/>
      <c r="GT48" s="355"/>
      <c r="GU48" s="355"/>
      <c r="GV48" s="355"/>
      <c r="GW48" s="355"/>
      <c r="GX48" s="355"/>
      <c r="GY48" s="355"/>
      <c r="GZ48" s="355"/>
      <c r="HA48" s="355"/>
      <c r="HB48" s="355"/>
      <c r="HC48" s="355"/>
      <c r="HD48" s="355"/>
      <c r="HE48" s="355"/>
      <c r="HF48" s="355"/>
      <c r="HG48" s="355"/>
      <c r="HH48" s="355"/>
      <c r="HI48" s="355"/>
      <c r="HJ48" s="355"/>
      <c r="HK48" s="355"/>
      <c r="HL48" s="355"/>
      <c r="HM48" s="355"/>
      <c r="HN48" s="355"/>
      <c r="HO48" s="355"/>
      <c r="HP48" s="355"/>
      <c r="HQ48" s="355"/>
      <c r="HR48" s="355"/>
      <c r="HS48" s="355"/>
      <c r="HT48" s="355"/>
      <c r="HU48" s="355"/>
      <c r="HV48" s="355"/>
      <c r="HW48" s="355"/>
      <c r="HX48" s="355"/>
      <c r="HY48" s="355"/>
      <c r="HZ48" s="355"/>
      <c r="IA48" s="355"/>
      <c r="IB48" s="355"/>
      <c r="IC48" s="355"/>
      <c r="ID48" s="355"/>
      <c r="IE48" s="355"/>
      <c r="IF48" s="355"/>
      <c r="IG48" s="355"/>
      <c r="IH48" s="355"/>
      <c r="II48" s="355"/>
      <c r="IJ48" s="355"/>
      <c r="IK48" s="355"/>
      <c r="IL48" s="355"/>
    </row>
    <row r="49" spans="1:246" s="368" customFormat="1" ht="15.9" customHeight="1">
      <c r="A49" s="372"/>
      <c r="B49" s="382"/>
      <c r="C49" s="16" t="s">
        <v>56</v>
      </c>
      <c r="D49" s="370"/>
      <c r="E49" s="370"/>
      <c r="F49" s="370"/>
      <c r="G49" s="372"/>
      <c r="H49" s="372"/>
      <c r="I49" s="372"/>
      <c r="J49" s="372"/>
      <c r="K49" s="376"/>
      <c r="L49" s="377"/>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2"/>
      <c r="FX49" s="372"/>
      <c r="FY49" s="372"/>
      <c r="FZ49" s="372"/>
      <c r="GA49" s="372"/>
      <c r="GB49" s="372"/>
      <c r="GC49" s="372"/>
      <c r="GD49" s="372"/>
      <c r="GE49" s="372"/>
      <c r="GF49" s="372"/>
      <c r="GG49" s="372"/>
      <c r="GH49" s="372"/>
      <c r="GI49" s="372"/>
      <c r="GJ49" s="372"/>
      <c r="GK49" s="372"/>
      <c r="GL49" s="372"/>
      <c r="GM49" s="372"/>
      <c r="GN49" s="372"/>
      <c r="GO49" s="372"/>
      <c r="GP49" s="372"/>
      <c r="GQ49" s="372"/>
      <c r="GR49" s="372"/>
      <c r="GS49" s="372"/>
      <c r="GT49" s="372"/>
      <c r="GU49" s="372"/>
      <c r="GV49" s="372"/>
      <c r="GW49" s="372"/>
      <c r="GX49" s="372"/>
      <c r="GY49" s="372"/>
      <c r="GZ49" s="372"/>
      <c r="HA49" s="372"/>
      <c r="HB49" s="372"/>
      <c r="HC49" s="372"/>
      <c r="HD49" s="372"/>
      <c r="HE49" s="372"/>
      <c r="HF49" s="372"/>
      <c r="HG49" s="372"/>
      <c r="HH49" s="372"/>
      <c r="HI49" s="372"/>
      <c r="HJ49" s="372"/>
      <c r="HK49" s="372"/>
      <c r="HL49" s="372"/>
      <c r="HM49" s="372"/>
      <c r="HN49" s="372"/>
      <c r="HO49" s="372"/>
      <c r="HP49" s="372"/>
      <c r="HQ49" s="372"/>
      <c r="HR49" s="372"/>
      <c r="HS49" s="372"/>
      <c r="HT49" s="372"/>
      <c r="HU49" s="372"/>
      <c r="HV49" s="372"/>
      <c r="HW49" s="372"/>
      <c r="HX49" s="372"/>
      <c r="HY49" s="372"/>
      <c r="HZ49" s="372"/>
      <c r="IA49" s="372"/>
      <c r="IB49" s="372"/>
      <c r="IC49" s="372"/>
      <c r="ID49" s="372"/>
      <c r="IE49" s="372"/>
      <c r="IF49" s="372"/>
      <c r="IG49" s="372"/>
      <c r="IH49" s="372"/>
      <c r="II49" s="372"/>
      <c r="IJ49" s="372"/>
      <c r="IK49" s="372"/>
      <c r="IL49" s="372"/>
    </row>
    <row r="50" spans="1:246" s="368" customFormat="1" ht="10.5" customHeight="1">
      <c r="A50" s="372"/>
      <c r="B50" s="383"/>
      <c r="C50" s="11"/>
      <c r="D50" s="374"/>
      <c r="E50" s="384"/>
      <c r="F50" s="374"/>
      <c r="G50" s="372"/>
      <c r="H50" s="372"/>
      <c r="I50" s="372"/>
      <c r="J50" s="372"/>
      <c r="K50" s="376"/>
      <c r="L50" s="377"/>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72"/>
      <c r="BQ50" s="372"/>
      <c r="BR50" s="372"/>
      <c r="BS50" s="372"/>
      <c r="BT50" s="372"/>
      <c r="BU50" s="372"/>
      <c r="BV50" s="372"/>
      <c r="BW50" s="372"/>
      <c r="BX50" s="372"/>
      <c r="BY50" s="372"/>
      <c r="BZ50" s="372"/>
      <c r="CA50" s="372"/>
      <c r="CB50" s="372"/>
      <c r="CC50" s="372"/>
      <c r="CD50" s="372"/>
      <c r="CE50" s="372"/>
      <c r="CF50" s="372"/>
      <c r="CG50" s="372"/>
      <c r="CH50" s="372"/>
      <c r="CI50" s="372"/>
      <c r="CJ50" s="372"/>
      <c r="CK50" s="372"/>
      <c r="CL50" s="372"/>
      <c r="CM50" s="372"/>
      <c r="CN50" s="372"/>
      <c r="CO50" s="372"/>
      <c r="CP50" s="372"/>
      <c r="CQ50" s="372"/>
      <c r="CR50" s="372"/>
      <c r="CS50" s="372"/>
      <c r="CT50" s="372"/>
      <c r="CU50" s="372"/>
      <c r="CV50" s="372"/>
      <c r="CW50" s="372"/>
      <c r="CX50" s="372"/>
      <c r="CY50" s="372"/>
      <c r="CZ50" s="372"/>
      <c r="DA50" s="372"/>
      <c r="DB50" s="372"/>
      <c r="DC50" s="372"/>
      <c r="DD50" s="372"/>
      <c r="DE50" s="372"/>
      <c r="DF50" s="372"/>
      <c r="DG50" s="372"/>
      <c r="DH50" s="372"/>
      <c r="DI50" s="372"/>
      <c r="DJ50" s="372"/>
      <c r="DK50" s="372"/>
      <c r="DL50" s="372"/>
      <c r="DM50" s="372"/>
      <c r="DN50" s="372"/>
      <c r="DO50" s="372"/>
      <c r="DP50" s="372"/>
      <c r="DQ50" s="372"/>
      <c r="DR50" s="372"/>
      <c r="DS50" s="372"/>
      <c r="DT50" s="372"/>
      <c r="DU50" s="372"/>
      <c r="DV50" s="372"/>
      <c r="DW50" s="372"/>
      <c r="DX50" s="372"/>
      <c r="DY50" s="372"/>
      <c r="DZ50" s="372"/>
      <c r="EA50" s="372"/>
      <c r="EB50" s="372"/>
      <c r="EC50" s="372"/>
      <c r="ED50" s="372"/>
      <c r="EE50" s="372"/>
      <c r="EF50" s="372"/>
      <c r="EG50" s="372"/>
      <c r="EH50" s="372"/>
      <c r="EI50" s="372"/>
      <c r="EJ50" s="372"/>
      <c r="EK50" s="372"/>
      <c r="EL50" s="372"/>
      <c r="EM50" s="372"/>
      <c r="EN50" s="372"/>
      <c r="EO50" s="372"/>
      <c r="EP50" s="372"/>
      <c r="EQ50" s="372"/>
      <c r="ER50" s="372"/>
      <c r="ES50" s="372"/>
      <c r="ET50" s="372"/>
      <c r="EU50" s="372"/>
      <c r="EV50" s="372"/>
      <c r="EW50" s="372"/>
      <c r="EX50" s="372"/>
      <c r="EY50" s="372"/>
      <c r="EZ50" s="372"/>
      <c r="FA50" s="372"/>
      <c r="FB50" s="372"/>
      <c r="FC50" s="372"/>
      <c r="FD50" s="372"/>
      <c r="FE50" s="372"/>
      <c r="FF50" s="372"/>
      <c r="FG50" s="372"/>
      <c r="FH50" s="372"/>
      <c r="FI50" s="372"/>
      <c r="FJ50" s="372"/>
      <c r="FK50" s="372"/>
      <c r="FL50" s="372"/>
      <c r="FM50" s="372"/>
      <c r="FN50" s="372"/>
      <c r="FO50" s="372"/>
      <c r="FP50" s="372"/>
      <c r="FQ50" s="372"/>
      <c r="FR50" s="372"/>
      <c r="FS50" s="372"/>
      <c r="FT50" s="372"/>
      <c r="FU50" s="372"/>
      <c r="FV50" s="372"/>
      <c r="FW50" s="372"/>
      <c r="FX50" s="372"/>
      <c r="FY50" s="372"/>
      <c r="FZ50" s="372"/>
      <c r="GA50" s="372"/>
      <c r="GB50" s="372"/>
      <c r="GC50" s="372"/>
      <c r="GD50" s="372"/>
      <c r="GE50" s="372"/>
      <c r="GF50" s="372"/>
      <c r="GG50" s="372"/>
      <c r="GH50" s="372"/>
      <c r="GI50" s="372"/>
      <c r="GJ50" s="372"/>
      <c r="GK50" s="372"/>
      <c r="GL50" s="372"/>
      <c r="GM50" s="372"/>
      <c r="GN50" s="372"/>
      <c r="GO50" s="372"/>
      <c r="GP50" s="372"/>
      <c r="GQ50" s="372"/>
      <c r="GR50" s="372"/>
      <c r="GS50" s="372"/>
      <c r="GT50" s="372"/>
      <c r="GU50" s="372"/>
      <c r="GV50" s="372"/>
      <c r="GW50" s="372"/>
      <c r="GX50" s="372"/>
      <c r="GY50" s="372"/>
      <c r="GZ50" s="372"/>
      <c r="HA50" s="372"/>
      <c r="HB50" s="372"/>
      <c r="HC50" s="372"/>
      <c r="HD50" s="372"/>
      <c r="HE50" s="372"/>
      <c r="HF50" s="372"/>
      <c r="HG50" s="372"/>
      <c r="HH50" s="372"/>
      <c r="HI50" s="372"/>
      <c r="HJ50" s="372"/>
      <c r="HK50" s="372"/>
      <c r="HL50" s="372"/>
      <c r="HM50" s="372"/>
      <c r="HN50" s="372"/>
      <c r="HO50" s="372"/>
      <c r="HP50" s="372"/>
      <c r="HQ50" s="372"/>
      <c r="HR50" s="372"/>
      <c r="HS50" s="372"/>
      <c r="HT50" s="372"/>
      <c r="HU50" s="372"/>
      <c r="HV50" s="372"/>
      <c r="HW50" s="372"/>
      <c r="HX50" s="372"/>
      <c r="HY50" s="372"/>
      <c r="HZ50" s="372"/>
      <c r="IA50" s="372"/>
      <c r="IB50" s="372"/>
      <c r="IC50" s="372"/>
      <c r="ID50" s="372"/>
      <c r="IE50" s="372"/>
      <c r="IF50" s="372"/>
      <c r="IG50" s="372"/>
      <c r="IH50" s="372"/>
      <c r="II50" s="372"/>
      <c r="IJ50" s="372"/>
      <c r="IK50" s="372"/>
      <c r="IL50" s="372"/>
    </row>
    <row r="51" spans="1:246" s="368" customFormat="1" ht="15.9" customHeight="1">
      <c r="A51" s="372"/>
      <c r="B51" s="382"/>
      <c r="C51" s="16" t="s">
        <v>57</v>
      </c>
      <c r="D51" s="370"/>
      <c r="E51" s="370"/>
      <c r="F51" s="370"/>
      <c r="G51" s="372"/>
      <c r="H51" s="372"/>
      <c r="I51" s="372"/>
      <c r="J51" s="372"/>
      <c r="K51" s="376"/>
      <c r="L51" s="377"/>
      <c r="M51" s="372"/>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c r="BA51" s="372"/>
      <c r="BB51" s="372"/>
      <c r="BC51" s="372"/>
      <c r="BD51" s="372"/>
      <c r="BE51" s="372"/>
      <c r="BF51" s="372"/>
      <c r="BG51" s="372"/>
      <c r="BH51" s="372"/>
      <c r="BI51" s="372"/>
      <c r="BJ51" s="372"/>
      <c r="BK51" s="372"/>
      <c r="BL51" s="372"/>
      <c r="BM51" s="372"/>
      <c r="BN51" s="372"/>
      <c r="BO51" s="372"/>
      <c r="BP51" s="372"/>
      <c r="BQ51" s="372"/>
      <c r="BR51" s="372"/>
      <c r="BS51" s="372"/>
      <c r="BT51" s="372"/>
      <c r="BU51" s="372"/>
      <c r="BV51" s="372"/>
      <c r="BW51" s="372"/>
      <c r="BX51" s="372"/>
      <c r="BY51" s="372"/>
      <c r="BZ51" s="372"/>
      <c r="CA51" s="372"/>
      <c r="CB51" s="372"/>
      <c r="CC51" s="372"/>
      <c r="CD51" s="372"/>
      <c r="CE51" s="372"/>
      <c r="CF51" s="372"/>
      <c r="CG51" s="372"/>
      <c r="CH51" s="372"/>
      <c r="CI51" s="372"/>
      <c r="CJ51" s="372"/>
      <c r="CK51" s="372"/>
      <c r="CL51" s="372"/>
      <c r="CM51" s="372"/>
      <c r="CN51" s="372"/>
      <c r="CO51" s="372"/>
      <c r="CP51" s="372"/>
      <c r="CQ51" s="372"/>
      <c r="CR51" s="372"/>
      <c r="CS51" s="372"/>
      <c r="CT51" s="372"/>
      <c r="CU51" s="372"/>
      <c r="CV51" s="372"/>
      <c r="CW51" s="372"/>
      <c r="CX51" s="372"/>
      <c r="CY51" s="372"/>
      <c r="CZ51" s="372"/>
      <c r="DA51" s="372"/>
      <c r="DB51" s="372"/>
      <c r="DC51" s="372"/>
      <c r="DD51" s="372"/>
      <c r="DE51" s="372"/>
      <c r="DF51" s="372"/>
      <c r="DG51" s="372"/>
      <c r="DH51" s="372"/>
      <c r="DI51" s="372"/>
      <c r="DJ51" s="372"/>
      <c r="DK51" s="372"/>
      <c r="DL51" s="372"/>
      <c r="DM51" s="372"/>
      <c r="DN51" s="372"/>
      <c r="DO51" s="372"/>
      <c r="DP51" s="372"/>
      <c r="DQ51" s="372"/>
      <c r="DR51" s="372"/>
      <c r="DS51" s="372"/>
      <c r="DT51" s="372"/>
      <c r="DU51" s="372"/>
      <c r="DV51" s="372"/>
      <c r="DW51" s="372"/>
      <c r="DX51" s="372"/>
      <c r="DY51" s="372"/>
      <c r="DZ51" s="372"/>
      <c r="EA51" s="372"/>
      <c r="EB51" s="372"/>
      <c r="EC51" s="372"/>
      <c r="ED51" s="372"/>
      <c r="EE51" s="372"/>
      <c r="EF51" s="372"/>
      <c r="EG51" s="372"/>
      <c r="EH51" s="372"/>
      <c r="EI51" s="372"/>
      <c r="EJ51" s="372"/>
      <c r="EK51" s="372"/>
      <c r="EL51" s="372"/>
      <c r="EM51" s="372"/>
      <c r="EN51" s="372"/>
      <c r="EO51" s="372"/>
      <c r="EP51" s="372"/>
      <c r="EQ51" s="372"/>
      <c r="ER51" s="372"/>
      <c r="ES51" s="372"/>
      <c r="ET51" s="372"/>
      <c r="EU51" s="372"/>
      <c r="EV51" s="372"/>
      <c r="EW51" s="372"/>
      <c r="EX51" s="372"/>
      <c r="EY51" s="372"/>
      <c r="EZ51" s="372"/>
      <c r="FA51" s="372"/>
      <c r="FB51" s="372"/>
      <c r="FC51" s="372"/>
      <c r="FD51" s="372"/>
      <c r="FE51" s="372"/>
      <c r="FF51" s="372"/>
      <c r="FG51" s="372"/>
      <c r="FH51" s="372"/>
      <c r="FI51" s="372"/>
      <c r="FJ51" s="372"/>
      <c r="FK51" s="372"/>
      <c r="FL51" s="372"/>
      <c r="FM51" s="372"/>
      <c r="FN51" s="372"/>
      <c r="FO51" s="372"/>
      <c r="FP51" s="372"/>
      <c r="FQ51" s="372"/>
      <c r="FR51" s="372"/>
      <c r="FS51" s="372"/>
      <c r="FT51" s="372"/>
      <c r="FU51" s="372"/>
      <c r="FV51" s="372"/>
      <c r="FW51" s="372"/>
      <c r="FX51" s="372"/>
      <c r="FY51" s="372"/>
      <c r="FZ51" s="372"/>
      <c r="GA51" s="372"/>
      <c r="GB51" s="372"/>
      <c r="GC51" s="372"/>
      <c r="GD51" s="372"/>
      <c r="GE51" s="372"/>
      <c r="GF51" s="372"/>
      <c r="GG51" s="372"/>
      <c r="GH51" s="372"/>
      <c r="GI51" s="372"/>
      <c r="GJ51" s="372"/>
      <c r="GK51" s="372"/>
      <c r="GL51" s="372"/>
      <c r="GM51" s="372"/>
      <c r="GN51" s="372"/>
      <c r="GO51" s="372"/>
      <c r="GP51" s="372"/>
      <c r="GQ51" s="372"/>
      <c r="GR51" s="372"/>
      <c r="GS51" s="372"/>
      <c r="GT51" s="372"/>
      <c r="GU51" s="372"/>
      <c r="GV51" s="372"/>
      <c r="GW51" s="372"/>
      <c r="GX51" s="372"/>
      <c r="GY51" s="372"/>
      <c r="GZ51" s="372"/>
      <c r="HA51" s="372"/>
      <c r="HB51" s="372"/>
      <c r="HC51" s="372"/>
      <c r="HD51" s="372"/>
      <c r="HE51" s="372"/>
      <c r="HF51" s="372"/>
      <c r="HG51" s="372"/>
      <c r="HH51" s="372"/>
      <c r="HI51" s="372"/>
      <c r="HJ51" s="372"/>
      <c r="HK51" s="372"/>
      <c r="HL51" s="372"/>
      <c r="HM51" s="372"/>
      <c r="HN51" s="372"/>
      <c r="HO51" s="372"/>
      <c r="HP51" s="372"/>
      <c r="HQ51" s="372"/>
      <c r="HR51" s="372"/>
      <c r="HS51" s="372"/>
      <c r="HT51" s="372"/>
      <c r="HU51" s="372"/>
      <c r="HV51" s="372"/>
      <c r="HW51" s="372"/>
      <c r="HX51" s="372"/>
      <c r="HY51" s="372"/>
      <c r="HZ51" s="372"/>
      <c r="IA51" s="372"/>
      <c r="IB51" s="372"/>
      <c r="IC51" s="372"/>
      <c r="ID51" s="372"/>
      <c r="IE51" s="372"/>
      <c r="IF51" s="372"/>
      <c r="IG51" s="372"/>
      <c r="IH51" s="372"/>
      <c r="II51" s="372"/>
      <c r="IJ51" s="372"/>
      <c r="IK51" s="372"/>
      <c r="IL51" s="372"/>
    </row>
    <row r="52" spans="1:246" ht="8.1" customHeight="1">
      <c r="A52" s="352"/>
    </row>
    <row r="53" spans="1:246" ht="17.55" customHeight="1"/>
    <row r="54" spans="1:246" ht="7.5" customHeight="1">
      <c r="A54" s="352"/>
    </row>
    <row r="55" spans="1:246" ht="21.45" customHeight="1"/>
    <row r="56" spans="1:246" ht="6.45" customHeight="1"/>
    <row r="58" spans="1:246" ht="9" customHeight="1"/>
    <row r="60" spans="1:246" ht="6" customHeight="1"/>
    <row r="62" spans="1:246" ht="7.05" customHeight="1"/>
    <row r="63" spans="1:246" s="11" customFormat="1">
      <c r="A63" s="343"/>
      <c r="B63" s="366"/>
      <c r="G63" s="343"/>
      <c r="H63" s="343"/>
      <c r="I63" s="343"/>
      <c r="J63" s="343"/>
      <c r="K63" s="367"/>
      <c r="L63" s="343"/>
      <c r="M63" s="343"/>
      <c r="N63" s="343"/>
      <c r="O63" s="343"/>
      <c r="P63" s="343"/>
      <c r="Q63" s="343"/>
      <c r="R63" s="343"/>
      <c r="S63" s="343"/>
      <c r="T63" s="343"/>
      <c r="U63" s="343"/>
      <c r="V63" s="343"/>
      <c r="W63" s="343"/>
      <c r="X63" s="343"/>
      <c r="Y63" s="343"/>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3"/>
      <c r="IK63" s="343"/>
      <c r="IL63" s="343"/>
    </row>
    <row r="64" spans="1:246" s="11" customFormat="1" ht="6" customHeight="1">
      <c r="A64" s="343"/>
      <c r="B64" s="366"/>
      <c r="G64" s="343"/>
      <c r="H64" s="343"/>
      <c r="I64" s="343"/>
      <c r="J64" s="343"/>
      <c r="K64" s="367"/>
      <c r="L64" s="343"/>
      <c r="M64" s="343"/>
      <c r="N64" s="343"/>
      <c r="O64" s="343"/>
      <c r="P64" s="343"/>
      <c r="Q64" s="343"/>
      <c r="R64" s="343"/>
      <c r="S64" s="343"/>
      <c r="T64" s="343"/>
      <c r="U64" s="343"/>
      <c r="V64" s="343"/>
      <c r="W64" s="343"/>
      <c r="X64" s="343"/>
      <c r="Y64" s="343"/>
      <c r="Z64" s="343"/>
      <c r="AA64" s="343"/>
      <c r="AB64" s="343"/>
      <c r="AC64" s="343"/>
      <c r="AD64" s="343"/>
      <c r="AE64" s="343"/>
      <c r="AF64" s="343"/>
      <c r="AG64" s="343"/>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3"/>
      <c r="IK64" s="343"/>
      <c r="IL64" s="343"/>
    </row>
    <row r="65" spans="1:246" s="11" customFormat="1">
      <c r="A65" s="343"/>
      <c r="B65" s="366"/>
      <c r="G65" s="343"/>
      <c r="H65" s="343"/>
      <c r="I65" s="343"/>
      <c r="J65" s="343"/>
      <c r="K65" s="367"/>
      <c r="L65" s="343"/>
      <c r="M65" s="343"/>
      <c r="N65" s="343"/>
      <c r="O65" s="343"/>
      <c r="P65" s="343"/>
      <c r="Q65" s="343"/>
      <c r="R65" s="343"/>
      <c r="S65" s="343"/>
      <c r="T65" s="343"/>
      <c r="U65" s="343"/>
      <c r="V65" s="343"/>
      <c r="W65" s="343"/>
      <c r="X65" s="343"/>
      <c r="Y65" s="343"/>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3"/>
      <c r="IK65" s="343"/>
      <c r="IL65" s="343"/>
    </row>
    <row r="66" spans="1:246" s="11" customFormat="1">
      <c r="A66" s="343"/>
      <c r="B66" s="366"/>
      <c r="G66" s="343"/>
      <c r="H66" s="343"/>
      <c r="I66" s="343"/>
      <c r="J66" s="343"/>
      <c r="K66" s="367"/>
      <c r="L66" s="343"/>
      <c r="M66" s="343"/>
      <c r="N66" s="343"/>
      <c r="O66" s="343"/>
      <c r="P66" s="343"/>
      <c r="Q66" s="343"/>
      <c r="R66" s="343"/>
      <c r="S66" s="343"/>
      <c r="T66" s="343"/>
      <c r="U66" s="343"/>
      <c r="V66" s="343"/>
      <c r="W66" s="343"/>
      <c r="X66" s="343"/>
      <c r="Y66" s="343"/>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3"/>
      <c r="IK66" s="343"/>
      <c r="IL66" s="343"/>
    </row>
    <row r="67" spans="1:246" s="11" customFormat="1">
      <c r="A67" s="343"/>
      <c r="B67" s="366"/>
      <c r="G67" s="343"/>
      <c r="H67" s="343"/>
      <c r="I67" s="343"/>
      <c r="J67" s="343"/>
      <c r="K67" s="367"/>
      <c r="L67" s="343"/>
      <c r="M67" s="343"/>
      <c r="N67" s="343"/>
      <c r="O67" s="343"/>
      <c r="P67" s="343"/>
      <c r="Q67" s="343"/>
      <c r="R67" s="343"/>
      <c r="S67" s="343"/>
      <c r="T67" s="343"/>
      <c r="U67" s="343"/>
      <c r="V67" s="343"/>
      <c r="W67" s="343"/>
      <c r="X67" s="343"/>
      <c r="Y67" s="343"/>
      <c r="Z67" s="343"/>
      <c r="AA67" s="343"/>
      <c r="AB67" s="343"/>
      <c r="AC67" s="343"/>
      <c r="AD67" s="343"/>
      <c r="AE67" s="343"/>
      <c r="AF67" s="343"/>
      <c r="AG67" s="343"/>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3"/>
      <c r="IK67" s="343"/>
      <c r="IL67" s="343"/>
    </row>
    <row r="69" spans="1:246" s="11" customFormat="1">
      <c r="A69" s="343"/>
      <c r="B69" s="366"/>
      <c r="G69" s="343"/>
      <c r="H69" s="343"/>
      <c r="I69" s="343"/>
      <c r="J69" s="343"/>
      <c r="K69" s="367"/>
      <c r="L69" s="343"/>
      <c r="M69" s="343"/>
      <c r="N69" s="343"/>
      <c r="O69" s="343"/>
      <c r="P69" s="343"/>
      <c r="Q69" s="343"/>
      <c r="R69" s="343"/>
      <c r="S69" s="343"/>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3"/>
      <c r="IK69" s="343"/>
      <c r="IL69" s="343"/>
    </row>
    <row r="71" spans="1:246" s="11" customFormat="1">
      <c r="A71" s="343"/>
      <c r="B71" s="366"/>
      <c r="G71" s="343"/>
      <c r="H71" s="343"/>
      <c r="I71" s="343"/>
      <c r="J71" s="343"/>
      <c r="K71" s="367"/>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3"/>
      <c r="CD71" s="343"/>
      <c r="CE71" s="343"/>
      <c r="CF71" s="343"/>
      <c r="CG71" s="343"/>
      <c r="CH71" s="343"/>
      <c r="CI71" s="343"/>
      <c r="CJ71" s="343"/>
      <c r="CK71" s="343"/>
      <c r="CL71" s="343"/>
      <c r="CM71" s="343"/>
      <c r="CN71" s="343"/>
      <c r="CO71" s="343"/>
      <c r="CP71" s="343"/>
      <c r="CQ71" s="343"/>
      <c r="CR71" s="343"/>
      <c r="CS71" s="343"/>
      <c r="CT71" s="343"/>
      <c r="CU71" s="343"/>
      <c r="CV71" s="343"/>
      <c r="CW71" s="343"/>
      <c r="CX71" s="343"/>
      <c r="CY71" s="343"/>
      <c r="CZ71" s="343"/>
      <c r="DA71" s="343"/>
      <c r="DB71" s="343"/>
      <c r="DC71" s="343"/>
      <c r="DD71" s="343"/>
      <c r="DE71" s="343"/>
      <c r="DF71" s="343"/>
      <c r="DG71" s="343"/>
      <c r="DH71" s="343"/>
      <c r="DI71" s="343"/>
      <c r="DJ71" s="343"/>
      <c r="DK71" s="343"/>
      <c r="DL71" s="343"/>
      <c r="DM71" s="343"/>
      <c r="DN71" s="343"/>
      <c r="DO71" s="343"/>
      <c r="DP71" s="343"/>
      <c r="DQ71" s="343"/>
      <c r="DR71" s="343"/>
      <c r="DS71" s="343"/>
      <c r="DT71" s="343"/>
      <c r="DU71" s="343"/>
      <c r="DV71" s="343"/>
      <c r="DW71" s="343"/>
      <c r="DX71" s="343"/>
      <c r="DY71" s="343"/>
      <c r="DZ71" s="343"/>
      <c r="EA71" s="343"/>
      <c r="EB71" s="343"/>
      <c r="EC71" s="343"/>
      <c r="ED71" s="343"/>
      <c r="EE71" s="343"/>
      <c r="EF71" s="343"/>
      <c r="EG71" s="343"/>
      <c r="EH71" s="343"/>
      <c r="EI71" s="343"/>
      <c r="EJ71" s="343"/>
      <c r="EK71" s="343"/>
      <c r="EL71" s="343"/>
      <c r="EM71" s="343"/>
      <c r="EN71" s="343"/>
      <c r="EO71" s="343"/>
      <c r="EP71" s="343"/>
      <c r="EQ71" s="343"/>
      <c r="ER71" s="343"/>
      <c r="ES71" s="343"/>
      <c r="ET71" s="343"/>
      <c r="EU71" s="343"/>
      <c r="EV71" s="343"/>
      <c r="EW71" s="343"/>
      <c r="EX71" s="343"/>
      <c r="EY71" s="343"/>
      <c r="EZ71" s="343"/>
      <c r="FA71" s="343"/>
      <c r="FB71" s="343"/>
      <c r="FC71" s="343"/>
      <c r="FD71" s="343"/>
      <c r="FE71" s="343"/>
      <c r="FF71" s="343"/>
      <c r="FG71" s="343"/>
      <c r="FH71" s="343"/>
      <c r="FI71" s="343"/>
      <c r="FJ71" s="343"/>
      <c r="FK71" s="343"/>
      <c r="FL71" s="343"/>
      <c r="FM71" s="343"/>
      <c r="FN71" s="343"/>
      <c r="FO71" s="343"/>
      <c r="FP71" s="343"/>
      <c r="FQ71" s="343"/>
      <c r="FR71" s="343"/>
      <c r="FS71" s="343"/>
      <c r="FT71" s="343"/>
      <c r="FU71" s="343"/>
      <c r="FV71" s="343"/>
      <c r="FW71" s="343"/>
      <c r="FX71" s="343"/>
      <c r="FY71" s="343"/>
      <c r="FZ71" s="343"/>
      <c r="GA71" s="343"/>
      <c r="GB71" s="343"/>
      <c r="GC71" s="343"/>
      <c r="GD71" s="343"/>
      <c r="GE71" s="343"/>
      <c r="GF71" s="343"/>
      <c r="GG71" s="343"/>
      <c r="GH71" s="343"/>
      <c r="GI71" s="343"/>
      <c r="GJ71" s="343"/>
      <c r="GK71" s="343"/>
      <c r="GL71" s="343"/>
      <c r="GM71" s="343"/>
      <c r="GN71" s="343"/>
      <c r="GO71" s="343"/>
      <c r="GP71" s="343"/>
      <c r="GQ71" s="343"/>
      <c r="GR71" s="343"/>
      <c r="GS71" s="343"/>
      <c r="GT71" s="343"/>
      <c r="GU71" s="343"/>
      <c r="GV71" s="343"/>
      <c r="GW71" s="343"/>
      <c r="GX71" s="343"/>
      <c r="GY71" s="343"/>
      <c r="GZ71" s="343"/>
      <c r="HA71" s="343"/>
      <c r="HB71" s="343"/>
      <c r="HC71" s="343"/>
      <c r="HD71" s="343"/>
      <c r="HE71" s="343"/>
      <c r="HF71" s="343"/>
      <c r="HG71" s="343"/>
      <c r="HH71" s="343"/>
      <c r="HI71" s="343"/>
      <c r="HJ71" s="343"/>
      <c r="HK71" s="343"/>
      <c r="HL71" s="343"/>
      <c r="HM71" s="343"/>
      <c r="HN71" s="343"/>
      <c r="HO71" s="343"/>
      <c r="HP71" s="343"/>
      <c r="HQ71" s="343"/>
      <c r="HR71" s="343"/>
      <c r="HS71" s="343"/>
      <c r="HT71" s="343"/>
      <c r="HU71" s="343"/>
      <c r="HV71" s="343"/>
      <c r="HW71" s="343"/>
      <c r="HX71" s="343"/>
      <c r="HY71" s="343"/>
      <c r="HZ71" s="343"/>
      <c r="IA71" s="343"/>
      <c r="IB71" s="343"/>
      <c r="IC71" s="343"/>
      <c r="ID71" s="343"/>
      <c r="IE71" s="343"/>
      <c r="IF71" s="343"/>
      <c r="IG71" s="343"/>
      <c r="IH71" s="343"/>
      <c r="II71" s="343"/>
      <c r="IJ71" s="343"/>
      <c r="IK71" s="343"/>
      <c r="IL71" s="343"/>
    </row>
    <row r="72" spans="1:246" s="11" customFormat="1">
      <c r="A72" s="343"/>
      <c r="B72" s="366"/>
      <c r="G72" s="343"/>
      <c r="H72" s="343"/>
      <c r="I72" s="343"/>
      <c r="J72" s="343"/>
      <c r="K72" s="367"/>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c r="CC72" s="343"/>
      <c r="CD72" s="343"/>
      <c r="CE72" s="343"/>
      <c r="CF72" s="343"/>
      <c r="CG72" s="343"/>
      <c r="CH72" s="343"/>
      <c r="CI72" s="343"/>
      <c r="CJ72" s="343"/>
      <c r="CK72" s="343"/>
      <c r="CL72" s="343"/>
      <c r="CM72" s="343"/>
      <c r="CN72" s="343"/>
      <c r="CO72" s="343"/>
      <c r="CP72" s="343"/>
      <c r="CQ72" s="343"/>
      <c r="CR72" s="343"/>
      <c r="CS72" s="343"/>
      <c r="CT72" s="343"/>
      <c r="CU72" s="343"/>
      <c r="CV72" s="343"/>
      <c r="CW72" s="343"/>
      <c r="CX72" s="343"/>
      <c r="CY72" s="343"/>
      <c r="CZ72" s="343"/>
      <c r="DA72" s="343"/>
      <c r="DB72" s="343"/>
      <c r="DC72" s="343"/>
      <c r="DD72" s="343"/>
      <c r="DE72" s="343"/>
      <c r="DF72" s="343"/>
      <c r="DG72" s="343"/>
      <c r="DH72" s="343"/>
      <c r="DI72" s="343"/>
      <c r="DJ72" s="343"/>
      <c r="DK72" s="343"/>
      <c r="DL72" s="343"/>
      <c r="DM72" s="343"/>
      <c r="DN72" s="343"/>
      <c r="DO72" s="343"/>
      <c r="DP72" s="343"/>
      <c r="DQ72" s="343"/>
      <c r="DR72" s="343"/>
      <c r="DS72" s="343"/>
      <c r="DT72" s="343"/>
      <c r="DU72" s="343"/>
      <c r="DV72" s="343"/>
      <c r="DW72" s="343"/>
      <c r="DX72" s="343"/>
      <c r="DY72" s="343"/>
      <c r="DZ72" s="343"/>
      <c r="EA72" s="343"/>
      <c r="EB72" s="343"/>
      <c r="EC72" s="343"/>
      <c r="ED72" s="343"/>
      <c r="EE72" s="343"/>
      <c r="EF72" s="343"/>
      <c r="EG72" s="343"/>
      <c r="EH72" s="343"/>
      <c r="EI72" s="343"/>
      <c r="EJ72" s="343"/>
      <c r="EK72" s="343"/>
      <c r="EL72" s="343"/>
      <c r="EM72" s="343"/>
      <c r="EN72" s="343"/>
      <c r="EO72" s="343"/>
      <c r="EP72" s="343"/>
      <c r="EQ72" s="343"/>
      <c r="ER72" s="343"/>
      <c r="ES72" s="343"/>
      <c r="ET72" s="343"/>
      <c r="EU72" s="343"/>
      <c r="EV72" s="343"/>
      <c r="EW72" s="343"/>
      <c r="EX72" s="343"/>
      <c r="EY72" s="343"/>
      <c r="EZ72" s="343"/>
      <c r="FA72" s="343"/>
      <c r="FB72" s="343"/>
      <c r="FC72" s="343"/>
      <c r="FD72" s="343"/>
      <c r="FE72" s="343"/>
      <c r="FF72" s="343"/>
      <c r="FG72" s="343"/>
      <c r="FH72" s="343"/>
      <c r="FI72" s="343"/>
      <c r="FJ72" s="343"/>
      <c r="FK72" s="343"/>
      <c r="FL72" s="343"/>
      <c r="FM72" s="343"/>
      <c r="FN72" s="343"/>
      <c r="FO72" s="343"/>
      <c r="FP72" s="343"/>
      <c r="FQ72" s="343"/>
      <c r="FR72" s="343"/>
      <c r="FS72" s="343"/>
      <c r="FT72" s="343"/>
      <c r="FU72" s="343"/>
      <c r="FV72" s="343"/>
      <c r="FW72" s="343"/>
      <c r="FX72" s="343"/>
      <c r="FY72" s="343"/>
      <c r="FZ72" s="343"/>
      <c r="GA72" s="343"/>
      <c r="GB72" s="343"/>
      <c r="GC72" s="343"/>
      <c r="GD72" s="343"/>
      <c r="GE72" s="343"/>
      <c r="GF72" s="343"/>
      <c r="GG72" s="343"/>
      <c r="GH72" s="343"/>
      <c r="GI72" s="343"/>
      <c r="GJ72" s="343"/>
      <c r="GK72" s="343"/>
      <c r="GL72" s="343"/>
      <c r="GM72" s="343"/>
      <c r="GN72" s="343"/>
      <c r="GO72" s="343"/>
      <c r="GP72" s="343"/>
      <c r="GQ72" s="343"/>
      <c r="GR72" s="343"/>
      <c r="GS72" s="343"/>
      <c r="GT72" s="343"/>
      <c r="GU72" s="343"/>
      <c r="GV72" s="343"/>
      <c r="GW72" s="343"/>
      <c r="GX72" s="343"/>
      <c r="GY72" s="343"/>
      <c r="GZ72" s="343"/>
      <c r="HA72" s="343"/>
      <c r="HB72" s="343"/>
      <c r="HC72" s="343"/>
      <c r="HD72" s="343"/>
      <c r="HE72" s="343"/>
      <c r="HF72" s="343"/>
      <c r="HG72" s="343"/>
      <c r="HH72" s="343"/>
      <c r="HI72" s="343"/>
      <c r="HJ72" s="343"/>
      <c r="HK72" s="343"/>
      <c r="HL72" s="343"/>
      <c r="HM72" s="343"/>
      <c r="HN72" s="343"/>
      <c r="HO72" s="343"/>
      <c r="HP72" s="343"/>
      <c r="HQ72" s="343"/>
      <c r="HR72" s="343"/>
      <c r="HS72" s="343"/>
      <c r="HT72" s="343"/>
      <c r="HU72" s="343"/>
      <c r="HV72" s="343"/>
      <c r="HW72" s="343"/>
      <c r="HX72" s="343"/>
      <c r="HY72" s="343"/>
      <c r="HZ72" s="343"/>
      <c r="IA72" s="343"/>
      <c r="IB72" s="343"/>
      <c r="IC72" s="343"/>
      <c r="ID72" s="343"/>
      <c r="IE72" s="343"/>
      <c r="IF72" s="343"/>
      <c r="IG72" s="343"/>
      <c r="IH72" s="343"/>
      <c r="II72" s="343"/>
      <c r="IJ72" s="343"/>
      <c r="IK72" s="343"/>
      <c r="IL72" s="343"/>
    </row>
    <row r="76" spans="1:246" s="11" customFormat="1">
      <c r="A76" s="343"/>
      <c r="B76" s="366"/>
      <c r="G76" s="343"/>
      <c r="H76" s="343"/>
      <c r="I76" s="343"/>
      <c r="J76" s="343"/>
      <c r="K76" s="367"/>
      <c r="L76" s="343"/>
      <c r="M76" s="343"/>
      <c r="N76" s="343"/>
      <c r="O76" s="343"/>
      <c r="P76" s="343"/>
      <c r="Q76" s="343"/>
      <c r="R76" s="343"/>
      <c r="S76" s="343"/>
      <c r="T76" s="343"/>
      <c r="U76" s="343"/>
      <c r="V76" s="343"/>
      <c r="W76" s="343"/>
      <c r="X76" s="343"/>
      <c r="Y76" s="343"/>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c r="CC76" s="343"/>
      <c r="CD76" s="343"/>
      <c r="CE76" s="343"/>
      <c r="CF76" s="343"/>
      <c r="CG76" s="343"/>
      <c r="CH76" s="343"/>
      <c r="CI76" s="343"/>
      <c r="CJ76" s="343"/>
      <c r="CK76" s="343"/>
      <c r="CL76" s="343"/>
      <c r="CM76" s="343"/>
      <c r="CN76" s="343"/>
      <c r="CO76" s="343"/>
      <c r="CP76" s="343"/>
      <c r="CQ76" s="343"/>
      <c r="CR76" s="343"/>
      <c r="CS76" s="343"/>
      <c r="CT76" s="343"/>
      <c r="CU76" s="343"/>
      <c r="CV76" s="343"/>
      <c r="CW76" s="343"/>
      <c r="CX76" s="343"/>
      <c r="CY76" s="343"/>
      <c r="CZ76" s="343"/>
      <c r="DA76" s="343"/>
      <c r="DB76" s="343"/>
      <c r="DC76" s="343"/>
      <c r="DD76" s="343"/>
      <c r="DE76" s="343"/>
      <c r="DF76" s="343"/>
      <c r="DG76" s="343"/>
      <c r="DH76" s="343"/>
      <c r="DI76" s="343"/>
      <c r="DJ76" s="343"/>
      <c r="DK76" s="343"/>
      <c r="DL76" s="343"/>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3"/>
      <c r="EV76" s="343"/>
      <c r="EW76" s="343"/>
      <c r="EX76" s="343"/>
      <c r="EY76" s="343"/>
      <c r="EZ76" s="343"/>
      <c r="FA76" s="343"/>
      <c r="FB76" s="343"/>
      <c r="FC76" s="343"/>
      <c r="FD76" s="343"/>
      <c r="FE76" s="343"/>
      <c r="FF76" s="343"/>
      <c r="FG76" s="343"/>
      <c r="FH76" s="343"/>
      <c r="FI76" s="343"/>
      <c r="FJ76" s="343"/>
      <c r="FK76" s="343"/>
      <c r="FL76" s="343"/>
      <c r="FM76" s="343"/>
      <c r="FN76" s="343"/>
      <c r="FO76" s="343"/>
      <c r="FP76" s="343"/>
      <c r="FQ76" s="343"/>
      <c r="FR76" s="343"/>
      <c r="FS76" s="343"/>
      <c r="FT76" s="343"/>
      <c r="FU76" s="343"/>
      <c r="FV76" s="343"/>
      <c r="FW76" s="343"/>
      <c r="FX76" s="343"/>
      <c r="FY76" s="343"/>
      <c r="FZ76" s="343"/>
      <c r="GA76" s="343"/>
      <c r="GB76" s="343"/>
      <c r="GC76" s="343"/>
      <c r="GD76" s="343"/>
      <c r="GE76" s="343"/>
      <c r="GF76" s="343"/>
      <c r="GG76" s="343"/>
      <c r="GH76" s="343"/>
      <c r="GI76" s="343"/>
      <c r="GJ76" s="343"/>
      <c r="GK76" s="343"/>
      <c r="GL76" s="343"/>
      <c r="GM76" s="343"/>
      <c r="GN76" s="343"/>
      <c r="GO76" s="343"/>
      <c r="GP76" s="343"/>
      <c r="GQ76" s="343"/>
      <c r="GR76" s="343"/>
      <c r="GS76" s="343"/>
      <c r="GT76" s="343"/>
      <c r="GU76" s="343"/>
      <c r="GV76" s="343"/>
      <c r="GW76" s="343"/>
      <c r="GX76" s="343"/>
      <c r="GY76" s="343"/>
      <c r="GZ76" s="343"/>
      <c r="HA76" s="343"/>
      <c r="HB76" s="343"/>
      <c r="HC76" s="343"/>
      <c r="HD76" s="343"/>
      <c r="HE76" s="343"/>
      <c r="HF76" s="343"/>
      <c r="HG76" s="343"/>
      <c r="HH76" s="343"/>
      <c r="HI76" s="343"/>
      <c r="HJ76" s="343"/>
      <c r="HK76" s="343"/>
      <c r="HL76" s="343"/>
      <c r="HM76" s="343"/>
      <c r="HN76" s="343"/>
      <c r="HO76" s="343"/>
      <c r="HP76" s="343"/>
      <c r="HQ76" s="343"/>
      <c r="HR76" s="343"/>
      <c r="HS76" s="343"/>
      <c r="HT76" s="343"/>
      <c r="HU76" s="343"/>
      <c r="HV76" s="343"/>
      <c r="HW76" s="343"/>
      <c r="HX76" s="343"/>
      <c r="HY76" s="343"/>
      <c r="HZ76" s="343"/>
      <c r="IA76" s="343"/>
      <c r="IB76" s="343"/>
      <c r="IC76" s="343"/>
      <c r="ID76" s="343"/>
      <c r="IE76" s="343"/>
      <c r="IF76" s="343"/>
      <c r="IG76" s="343"/>
      <c r="IH76" s="343"/>
      <c r="II76" s="343"/>
      <c r="IJ76" s="343"/>
      <c r="IK76" s="343"/>
      <c r="IL76" s="343"/>
    </row>
    <row r="77" spans="1:246" s="11" customFormat="1">
      <c r="A77" s="343"/>
      <c r="B77" s="366"/>
      <c r="G77" s="343"/>
      <c r="H77" s="343"/>
      <c r="I77" s="343"/>
      <c r="J77" s="343"/>
      <c r="K77" s="367"/>
      <c r="L77" s="343"/>
      <c r="M77" s="343"/>
      <c r="N77" s="343"/>
      <c r="O77" s="343"/>
      <c r="P77" s="343"/>
      <c r="Q77" s="343"/>
      <c r="R77" s="343"/>
      <c r="S77" s="343"/>
      <c r="T77" s="343"/>
      <c r="U77" s="343"/>
      <c r="V77" s="343"/>
      <c r="W77" s="343"/>
      <c r="X77" s="343"/>
      <c r="Y77" s="343"/>
      <c r="Z77" s="343"/>
      <c r="AA77" s="343"/>
      <c r="AB77" s="343"/>
      <c r="AC77" s="343"/>
      <c r="AD77" s="343"/>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c r="CC77" s="343"/>
      <c r="CD77" s="343"/>
      <c r="CE77" s="343"/>
      <c r="CF77" s="343"/>
      <c r="CG77" s="343"/>
      <c r="CH77" s="343"/>
      <c r="CI77" s="343"/>
      <c r="CJ77" s="343"/>
      <c r="CK77" s="343"/>
      <c r="CL77" s="343"/>
      <c r="CM77" s="343"/>
      <c r="CN77" s="343"/>
      <c r="CO77" s="343"/>
      <c r="CP77" s="343"/>
      <c r="CQ77" s="343"/>
      <c r="CR77" s="343"/>
      <c r="CS77" s="343"/>
      <c r="CT77" s="343"/>
      <c r="CU77" s="343"/>
      <c r="CV77" s="343"/>
      <c r="CW77" s="343"/>
      <c r="CX77" s="343"/>
      <c r="CY77" s="343"/>
      <c r="CZ77" s="343"/>
      <c r="DA77" s="343"/>
      <c r="DB77" s="343"/>
      <c r="DC77" s="343"/>
      <c r="DD77" s="343"/>
      <c r="DE77" s="343"/>
      <c r="DF77" s="343"/>
      <c r="DG77" s="343"/>
      <c r="DH77" s="343"/>
      <c r="DI77" s="343"/>
      <c r="DJ77" s="343"/>
      <c r="DK77" s="343"/>
      <c r="DL77" s="343"/>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3"/>
      <c r="EV77" s="343"/>
      <c r="EW77" s="343"/>
      <c r="EX77" s="343"/>
      <c r="EY77" s="343"/>
      <c r="EZ77" s="343"/>
      <c r="FA77" s="343"/>
      <c r="FB77" s="343"/>
      <c r="FC77" s="343"/>
      <c r="FD77" s="343"/>
      <c r="FE77" s="343"/>
      <c r="FF77" s="343"/>
      <c r="FG77" s="343"/>
      <c r="FH77" s="343"/>
      <c r="FI77" s="343"/>
      <c r="FJ77" s="343"/>
      <c r="FK77" s="343"/>
      <c r="FL77" s="343"/>
      <c r="FM77" s="343"/>
      <c r="FN77" s="343"/>
      <c r="FO77" s="343"/>
      <c r="FP77" s="343"/>
      <c r="FQ77" s="343"/>
      <c r="FR77" s="343"/>
      <c r="FS77" s="343"/>
      <c r="FT77" s="343"/>
      <c r="FU77" s="343"/>
      <c r="FV77" s="343"/>
      <c r="FW77" s="343"/>
      <c r="FX77" s="343"/>
      <c r="FY77" s="343"/>
      <c r="FZ77" s="343"/>
      <c r="GA77" s="343"/>
      <c r="GB77" s="343"/>
      <c r="GC77" s="343"/>
      <c r="GD77" s="343"/>
      <c r="GE77" s="343"/>
      <c r="GF77" s="343"/>
      <c r="GG77" s="343"/>
      <c r="GH77" s="343"/>
      <c r="GI77" s="343"/>
      <c r="GJ77" s="343"/>
      <c r="GK77" s="343"/>
      <c r="GL77" s="343"/>
      <c r="GM77" s="343"/>
      <c r="GN77" s="343"/>
      <c r="GO77" s="343"/>
      <c r="GP77" s="343"/>
      <c r="GQ77" s="343"/>
      <c r="GR77" s="343"/>
      <c r="GS77" s="343"/>
      <c r="GT77" s="343"/>
      <c r="GU77" s="343"/>
      <c r="GV77" s="343"/>
      <c r="GW77" s="343"/>
      <c r="GX77" s="343"/>
      <c r="GY77" s="343"/>
      <c r="GZ77" s="343"/>
      <c r="HA77" s="343"/>
      <c r="HB77" s="343"/>
      <c r="HC77" s="343"/>
      <c r="HD77" s="343"/>
      <c r="HE77" s="343"/>
      <c r="HF77" s="343"/>
      <c r="HG77" s="343"/>
      <c r="HH77" s="343"/>
      <c r="HI77" s="343"/>
      <c r="HJ77" s="343"/>
      <c r="HK77" s="343"/>
      <c r="HL77" s="343"/>
      <c r="HM77" s="343"/>
      <c r="HN77" s="343"/>
      <c r="HO77" s="343"/>
      <c r="HP77" s="343"/>
      <c r="HQ77" s="343"/>
      <c r="HR77" s="343"/>
      <c r="HS77" s="343"/>
      <c r="HT77" s="343"/>
      <c r="HU77" s="343"/>
      <c r="HV77" s="343"/>
      <c r="HW77" s="343"/>
      <c r="HX77" s="343"/>
      <c r="HY77" s="343"/>
      <c r="HZ77" s="343"/>
      <c r="IA77" s="343"/>
      <c r="IB77" s="343"/>
      <c r="IC77" s="343"/>
      <c r="ID77" s="343"/>
      <c r="IE77" s="343"/>
      <c r="IF77" s="343"/>
      <c r="IG77" s="343"/>
      <c r="IH77" s="343"/>
      <c r="II77" s="343"/>
      <c r="IJ77" s="343"/>
      <c r="IK77" s="343"/>
      <c r="IL77" s="343"/>
    </row>
    <row r="79" spans="1:246" s="11" customFormat="1">
      <c r="A79" s="343"/>
      <c r="B79" s="366"/>
      <c r="G79" s="343"/>
      <c r="H79" s="343"/>
      <c r="I79" s="343"/>
      <c r="J79" s="343"/>
      <c r="K79" s="367"/>
      <c r="L79" s="343"/>
      <c r="M79" s="343"/>
      <c r="N79" s="343"/>
      <c r="O79" s="343"/>
      <c r="P79" s="343"/>
      <c r="Q79" s="343"/>
      <c r="R79" s="343"/>
      <c r="S79" s="343"/>
      <c r="T79" s="343"/>
      <c r="U79" s="343"/>
      <c r="V79" s="343"/>
      <c r="W79" s="343"/>
      <c r="X79" s="343"/>
      <c r="Y79" s="343"/>
      <c r="Z79" s="343"/>
      <c r="AA79" s="343"/>
      <c r="AB79" s="343"/>
      <c r="AC79" s="343"/>
      <c r="AD79" s="343"/>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343"/>
      <c r="BD79" s="343"/>
      <c r="BE79" s="343"/>
      <c r="BF79" s="343"/>
      <c r="BG79" s="343"/>
      <c r="BH79" s="343"/>
      <c r="BI79" s="343"/>
      <c r="BJ79" s="343"/>
      <c r="BK79" s="343"/>
      <c r="BL79" s="343"/>
      <c r="BM79" s="343"/>
      <c r="BN79" s="343"/>
      <c r="BO79" s="343"/>
      <c r="BP79" s="343"/>
      <c r="BQ79" s="343"/>
      <c r="BR79" s="343"/>
      <c r="BS79" s="343"/>
      <c r="BT79" s="343"/>
      <c r="BU79" s="343"/>
      <c r="BV79" s="343"/>
      <c r="BW79" s="343"/>
      <c r="BX79" s="343"/>
      <c r="BY79" s="343"/>
      <c r="BZ79" s="343"/>
      <c r="CA79" s="343"/>
      <c r="CB79" s="343"/>
      <c r="CC79" s="343"/>
      <c r="CD79" s="343"/>
      <c r="CE79" s="343"/>
      <c r="CF79" s="343"/>
      <c r="CG79" s="343"/>
      <c r="CH79" s="343"/>
      <c r="CI79" s="343"/>
      <c r="CJ79" s="343"/>
      <c r="CK79" s="343"/>
      <c r="CL79" s="343"/>
      <c r="CM79" s="343"/>
      <c r="CN79" s="343"/>
      <c r="CO79" s="343"/>
      <c r="CP79" s="343"/>
      <c r="CQ79" s="343"/>
      <c r="CR79" s="343"/>
      <c r="CS79" s="343"/>
      <c r="CT79" s="343"/>
      <c r="CU79" s="343"/>
      <c r="CV79" s="343"/>
      <c r="CW79" s="343"/>
      <c r="CX79" s="343"/>
      <c r="CY79" s="343"/>
      <c r="CZ79" s="343"/>
      <c r="DA79" s="343"/>
      <c r="DB79" s="343"/>
      <c r="DC79" s="343"/>
      <c r="DD79" s="343"/>
      <c r="DE79" s="343"/>
      <c r="DF79" s="343"/>
      <c r="DG79" s="343"/>
      <c r="DH79" s="343"/>
      <c r="DI79" s="343"/>
      <c r="DJ79" s="343"/>
      <c r="DK79" s="343"/>
      <c r="DL79" s="343"/>
      <c r="DM79" s="343"/>
      <c r="DN79" s="343"/>
      <c r="DO79" s="343"/>
      <c r="DP79" s="343"/>
      <c r="DQ79" s="343"/>
      <c r="DR79" s="343"/>
      <c r="DS79" s="343"/>
      <c r="DT79" s="343"/>
      <c r="DU79" s="343"/>
      <c r="DV79" s="343"/>
      <c r="DW79" s="343"/>
      <c r="DX79" s="343"/>
      <c r="DY79" s="343"/>
      <c r="DZ79" s="343"/>
      <c r="EA79" s="343"/>
      <c r="EB79" s="343"/>
      <c r="EC79" s="343"/>
      <c r="ED79" s="343"/>
      <c r="EE79" s="343"/>
      <c r="EF79" s="343"/>
      <c r="EG79" s="343"/>
      <c r="EH79" s="343"/>
      <c r="EI79" s="343"/>
      <c r="EJ79" s="343"/>
      <c r="EK79" s="343"/>
      <c r="EL79" s="343"/>
      <c r="EM79" s="343"/>
      <c r="EN79" s="343"/>
      <c r="EO79" s="343"/>
      <c r="EP79" s="343"/>
      <c r="EQ79" s="343"/>
      <c r="ER79" s="343"/>
      <c r="ES79" s="343"/>
      <c r="ET79" s="343"/>
      <c r="EU79" s="343"/>
      <c r="EV79" s="343"/>
      <c r="EW79" s="343"/>
      <c r="EX79" s="343"/>
      <c r="EY79" s="343"/>
      <c r="EZ79" s="343"/>
      <c r="FA79" s="343"/>
      <c r="FB79" s="343"/>
      <c r="FC79" s="343"/>
      <c r="FD79" s="343"/>
      <c r="FE79" s="343"/>
      <c r="FF79" s="343"/>
      <c r="FG79" s="343"/>
      <c r="FH79" s="343"/>
      <c r="FI79" s="343"/>
      <c r="FJ79" s="343"/>
      <c r="FK79" s="343"/>
      <c r="FL79" s="343"/>
      <c r="FM79" s="343"/>
      <c r="FN79" s="343"/>
      <c r="FO79" s="343"/>
      <c r="FP79" s="343"/>
      <c r="FQ79" s="343"/>
      <c r="FR79" s="343"/>
      <c r="FS79" s="343"/>
      <c r="FT79" s="343"/>
      <c r="FU79" s="343"/>
      <c r="FV79" s="343"/>
      <c r="FW79" s="343"/>
      <c r="FX79" s="343"/>
      <c r="FY79" s="343"/>
      <c r="FZ79" s="343"/>
      <c r="GA79" s="343"/>
      <c r="GB79" s="343"/>
      <c r="GC79" s="343"/>
      <c r="GD79" s="343"/>
      <c r="GE79" s="343"/>
      <c r="GF79" s="343"/>
      <c r="GG79" s="343"/>
      <c r="GH79" s="343"/>
      <c r="GI79" s="343"/>
      <c r="GJ79" s="343"/>
      <c r="GK79" s="343"/>
      <c r="GL79" s="343"/>
      <c r="GM79" s="343"/>
      <c r="GN79" s="343"/>
      <c r="GO79" s="343"/>
      <c r="GP79" s="343"/>
      <c r="GQ79" s="343"/>
      <c r="GR79" s="343"/>
      <c r="GS79" s="343"/>
      <c r="GT79" s="343"/>
      <c r="GU79" s="343"/>
      <c r="GV79" s="343"/>
      <c r="GW79" s="343"/>
      <c r="GX79" s="343"/>
      <c r="GY79" s="343"/>
      <c r="GZ79" s="343"/>
      <c r="HA79" s="343"/>
      <c r="HB79" s="343"/>
      <c r="HC79" s="343"/>
      <c r="HD79" s="343"/>
      <c r="HE79" s="343"/>
      <c r="HF79" s="343"/>
      <c r="HG79" s="343"/>
      <c r="HH79" s="343"/>
      <c r="HI79" s="343"/>
      <c r="HJ79" s="343"/>
      <c r="HK79" s="343"/>
      <c r="HL79" s="343"/>
      <c r="HM79" s="343"/>
      <c r="HN79" s="343"/>
      <c r="HO79" s="343"/>
      <c r="HP79" s="343"/>
      <c r="HQ79" s="343"/>
      <c r="HR79" s="343"/>
      <c r="HS79" s="343"/>
      <c r="HT79" s="343"/>
      <c r="HU79" s="343"/>
      <c r="HV79" s="343"/>
      <c r="HW79" s="343"/>
      <c r="HX79" s="343"/>
      <c r="HY79" s="343"/>
      <c r="HZ79" s="343"/>
      <c r="IA79" s="343"/>
      <c r="IB79" s="343"/>
      <c r="IC79" s="343"/>
      <c r="ID79" s="343"/>
      <c r="IE79" s="343"/>
      <c r="IF79" s="343"/>
      <c r="IG79" s="343"/>
      <c r="IH79" s="343"/>
      <c r="II79" s="343"/>
      <c r="IJ79" s="343"/>
      <c r="IK79" s="343"/>
      <c r="IL79" s="343"/>
    </row>
  </sheetData>
  <mergeCells count="1">
    <mergeCell ref="C3:F3"/>
  </mergeCells>
  <hyperlinks>
    <hyperlink ref="F8" location="Index!A1" display="Actual Historical Series" xr:uid="{968C51C2-054A-4DD9-8549-2839A597156D}"/>
    <hyperlink ref="D15" location="'Recurring Income'!AO10" display="Recurring Income Statement" xr:uid="{B0CF7299-27B3-4E71-99FB-29057C3BE2FD}"/>
    <hyperlink ref="D11" location="'Managerial Assets'!Y10" display="Managerial Assets" xr:uid="{6AEEBFB5-2CB3-43E3-8187-CBA1B9858CE5}"/>
    <hyperlink ref="D13" location="'Managerial Liabilities'!Y10" display="Managerial Liabilities" xr:uid="{CD5BDE7D-4DE7-4052-847A-586F4D0F861A}"/>
    <hyperlink ref="D17" location="'Accounting Assets'!Y10" display="Consolidated Statement of Financial - Assets" xr:uid="{6CBA5C67-8B60-400E-B0D5-C73DBC9C821B}"/>
    <hyperlink ref="D19" location="'Accounting Liabilities'!Y10" display="Consolidated Statement of Financial - Liabilities" xr:uid="{29682C57-B812-4DAF-A0D7-3F053A4A3510}"/>
    <hyperlink ref="D21" location="'Statement Income'!AE10" display="Consolidated Statement Income" xr:uid="{D447682C-9BBD-4904-9812-BAC1C4FEBC29}"/>
    <hyperlink ref="D23" location="'Balance Sheet by Currency'!BU12" display="Balance Sheet by Currency" xr:uid="{764C5804-AFDF-429B-BF0E-4DF95BE8A2C5}"/>
    <hyperlink ref="D25" location="Securities!BU10" display="Securities" xr:uid="{39B1E647-692E-4C7B-8885-2EBD4C6545DE}"/>
    <hyperlink ref="D9" location="'Selected Data'!Y10" display="Selected Data" xr:uid="{96CF2C57-826C-4DC5-A324-AFAD8811882F}"/>
    <hyperlink ref="D27" location="'Loan Operations'!EO12" display="Loan Operations" xr:uid="{5A55E1C5-FAD1-46F8-A276-E9561AB928AA}"/>
    <hyperlink ref="D31" location="'Activity Sector - Actual'!J10" display="Activity Sector - Actual" xr:uid="{F444EE76-E1F3-4B3C-8CCB-E8FA20653478}"/>
    <hyperlink ref="D33" location="'Portfolio by Company Size (Bac)'!BU10" display="Portfolio by Company Size (Bacen)" xr:uid="{97AAF7D4-9069-418F-B9C9-935D403F325E}"/>
    <hyperlink ref="D35" location="'Port. by Comp. Size Expanded'!Y10" display="Portfolio by Company Size (Expanded)" xr:uid="{DFE3A06C-2091-4118-B3A8-C7FDE6B20C93}"/>
    <hyperlink ref="D29" location="'Activity Sector'!V10" display="Activity Sector - Former" xr:uid="{570D62D1-E5C4-4C4C-96B5-41E75244BE24}"/>
    <hyperlink ref="F17" location="'Consumer Financing - Reclas.'!U10" display="Consumer Financing Reclassified" xr:uid="{E8E68014-8915-4CA4-BE1C-D0C1B093A6E5}"/>
    <hyperlink ref="F13" location="'Portfolio Expanded - Reclas.'!U10" display="Portfolio by Type (Expanded) Reclassified" xr:uid="{031C229B-A3A5-499D-86C8-2AF7FB3BB44E}"/>
    <hyperlink ref="D37" location="'Portfolio (Bacen)'!BJ10" display="Portfolio by Type (Bacen) (former)" xr:uid="{E8C3E8D4-F76E-46A4-BDD0-C2EC3F2ADEFE}"/>
    <hyperlink ref="F9" location="'Portfolio (Bacen) - Reclas.'!U10" display="Portfolio by Type (Bacen) Reclassified" xr:uid="{E159B1AF-5251-4C31-9CA7-049E945F6D35}"/>
    <hyperlink ref="F11" location="'Portfolio Expanded'!N10" display="Portfolio by Type (Expanded) (former)" xr:uid="{C4CA9F24-2B3D-4977-ADD8-4441E6C09CB9}"/>
    <hyperlink ref="F15" location="'Consumer Financing'!BJ10" display="Consumer Financing (former)" xr:uid="{5D191764-71E8-4ABC-B11E-1EB7ED3292E3}"/>
    <hyperlink ref="F21" location="'Allowance for Loan Losses - PDD'!EQ12" display="Allowance for Loan Losses - PDD" xr:uid="{C4777350-F062-46E1-962D-6FC8B1127221}"/>
    <hyperlink ref="F29" location="'Funding and Assets Managed'!BU10" display="Funding and Assets Managed" xr:uid="{9FC439A7-5408-4593-882A-215415778752}"/>
    <hyperlink ref="F23" location="'Expense with ALL'!AO10" display="Expenses with ALL" xr:uid="{144C5B0C-A25A-45E7-BF66-5CFC0ABCA57A}"/>
    <hyperlink ref="F25" location="'PDD Movement'!BU10" display="Allowance for Loan Losses Movement (Book Value)" xr:uid="{B9736F47-8E38-42D0-9B3E-F4AE7DE2ABBC}"/>
    <hyperlink ref="F27" location="'Tax Credits'!BU10" display="Tax Credits / Deferred Tax Liabilities" xr:uid="{08AB6EE1-D9EA-49E4-9A7D-75BF5C7CB021}"/>
    <hyperlink ref="F19" location="'Largest Borrowers'!EO10" display="Largest Borrowers" xr:uid="{1EF2CC1C-7C36-42CF-82B2-4017DAB41D1B}"/>
    <hyperlink ref="F35" location="'Loan Portfolio - Indicators'!BU10" display="Loan Portfolio - Indicators" xr:uid="{99E97B5A-93F6-4047-96D4-4E8E0AA535BE}"/>
    <hyperlink ref="F31" location="'Personnel Expenses'!BU10" display="Personnel Expenses" xr:uid="{1171E536-4498-45DA-AC74-5B9AF6CE5157}"/>
    <hyperlink ref="F33" location="'Other Administrative Expenses'!BU10" display="Other Administrative Expenses" xr:uid="{415EB0F5-8D6A-4936-88B2-26F3B0B46FCC}"/>
  </hyperlinks>
  <printOptions horizontalCentered="1"/>
  <pageMargins left="0" right="0" top="0.39370078740157483" bottom="0.39370078740157483" header="0.31496062992125984" footer="0.31496062992125984"/>
  <pageSetup paperSize="9" scale="94"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C9CD-E5FB-4C03-8728-4BA9ADA11A1A}">
  <sheetPr>
    <tabColor rgb="FFC00000"/>
  </sheetPr>
  <dimension ref="A1:GJ86"/>
  <sheetViews>
    <sheetView showGridLines="0" zoomScaleNormal="100" workbookViewId="0">
      <pane xSplit="1" ySplit="8" topLeftCell="P9" activePane="bottomRight" state="frozen"/>
      <selection pane="topRight"/>
      <selection pane="bottomLeft"/>
      <selection pane="bottomRight"/>
    </sheetView>
  </sheetViews>
  <sheetFormatPr defaultColWidth="11" defaultRowHeight="13.2"/>
  <cols>
    <col min="1" max="1" width="61" style="63" customWidth="1"/>
    <col min="2" max="25" width="9.33203125" style="57" customWidth="1"/>
    <col min="26" max="16384" width="11" style="47"/>
  </cols>
  <sheetData>
    <row r="1" spans="1:192"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20"/>
      <c r="AA1" s="21"/>
      <c r="AB1" s="20"/>
      <c r="AC1" s="21"/>
      <c r="AD1" s="20"/>
      <c r="AE1" s="21"/>
      <c r="AF1" s="20"/>
      <c r="AG1" s="21"/>
      <c r="AH1" s="20"/>
      <c r="AI1" s="21"/>
      <c r="AJ1" s="20"/>
      <c r="AK1" s="21"/>
      <c r="AL1" s="20"/>
      <c r="AM1" s="21"/>
      <c r="AN1" s="20"/>
      <c r="AO1" s="21"/>
      <c r="AP1" s="20"/>
      <c r="AQ1" s="21"/>
      <c r="AR1" s="20"/>
      <c r="AS1" s="21"/>
      <c r="AT1" s="20"/>
      <c r="AU1" s="21"/>
      <c r="AV1" s="20"/>
      <c r="AW1" s="21"/>
      <c r="AX1" s="20"/>
      <c r="AY1" s="21"/>
      <c r="AZ1" s="22"/>
      <c r="BA1" s="22"/>
      <c r="BB1" s="20"/>
      <c r="BC1" s="21"/>
      <c r="BD1" s="23"/>
      <c r="BE1" s="23"/>
      <c r="BF1" s="23"/>
      <c r="BG1" s="23"/>
      <c r="BH1" s="23"/>
      <c r="BI1" s="21"/>
      <c r="BJ1" s="23"/>
      <c r="BK1" s="21"/>
      <c r="BL1" s="23"/>
      <c r="BM1" s="23"/>
      <c r="BN1" s="23"/>
      <c r="BO1" s="24"/>
      <c r="BP1" s="24"/>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2"/>
      <c r="DF1" s="22"/>
      <c r="DG1" s="20"/>
      <c r="DH1" s="21"/>
      <c r="DI1" s="23"/>
      <c r="DJ1" s="23"/>
      <c r="DK1" s="23"/>
      <c r="DL1" s="23"/>
      <c r="DM1" s="23"/>
      <c r="DN1" s="21"/>
      <c r="DO1" s="23"/>
      <c r="DP1" s="21"/>
      <c r="DQ1" s="23"/>
      <c r="DR1" s="23"/>
      <c r="DS1" s="23"/>
      <c r="DT1" s="24"/>
      <c r="DU1" s="24"/>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2"/>
      <c r="FK1" s="22"/>
      <c r="FL1" s="20"/>
      <c r="FM1" s="21"/>
      <c r="FN1" s="23"/>
      <c r="FO1" s="23"/>
      <c r="FP1" s="23"/>
      <c r="FQ1" s="23"/>
      <c r="FR1" s="23"/>
      <c r="FS1" s="21"/>
      <c r="FT1" s="23"/>
      <c r="FU1" s="21"/>
      <c r="FV1" s="23"/>
      <c r="FW1" s="23"/>
      <c r="FX1" s="23"/>
      <c r="FY1" s="24"/>
      <c r="FZ1" s="24"/>
      <c r="GA1" s="20"/>
      <c r="GB1" s="21"/>
      <c r="GC1" s="20"/>
      <c r="GD1" s="21"/>
      <c r="GE1" s="20"/>
      <c r="GF1" s="21"/>
      <c r="GG1" s="20"/>
      <c r="GH1" s="21"/>
      <c r="GI1" s="20"/>
      <c r="GJ1" s="21"/>
    </row>
    <row r="2" spans="1:192"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20"/>
      <c r="AA2" s="21"/>
      <c r="AB2" s="20"/>
      <c r="AC2" s="21"/>
      <c r="AD2" s="20"/>
      <c r="AE2" s="21"/>
      <c r="AF2" s="20"/>
      <c r="AG2" s="21"/>
      <c r="AH2" s="20"/>
      <c r="AI2" s="21"/>
      <c r="AJ2" s="20"/>
      <c r="AK2" s="21"/>
      <c r="AL2" s="20"/>
      <c r="AM2" s="21"/>
      <c r="AN2" s="20"/>
      <c r="AO2" s="21"/>
      <c r="AP2" s="20"/>
      <c r="AQ2" s="21"/>
      <c r="AR2" s="20"/>
      <c r="AS2" s="21"/>
      <c r="AT2" s="20"/>
      <c r="AU2" s="21"/>
      <c r="AV2" s="20"/>
      <c r="AW2" s="21"/>
      <c r="AX2" s="20"/>
      <c r="AY2" s="21"/>
      <c r="AZ2" s="22"/>
      <c r="BA2" s="22"/>
      <c r="BB2" s="20"/>
      <c r="BC2" s="21"/>
      <c r="BD2" s="23"/>
      <c r="BE2" s="23"/>
      <c r="BF2" s="23"/>
      <c r="BG2" s="23"/>
      <c r="BH2" s="23"/>
      <c r="BI2" s="21"/>
      <c r="BJ2" s="23"/>
      <c r="BK2" s="21"/>
      <c r="BL2" s="23"/>
      <c r="BM2" s="23"/>
      <c r="BN2" s="23"/>
      <c r="BO2" s="24"/>
      <c r="BP2" s="24"/>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2"/>
      <c r="DF2" s="22"/>
      <c r="DG2" s="20"/>
      <c r="DH2" s="21"/>
      <c r="DI2" s="23"/>
      <c r="DJ2" s="23"/>
      <c r="DK2" s="23"/>
      <c r="DL2" s="23"/>
      <c r="DM2" s="23"/>
      <c r="DN2" s="21"/>
      <c r="DO2" s="23"/>
      <c r="DP2" s="21"/>
      <c r="DQ2" s="23"/>
      <c r="DR2" s="23"/>
      <c r="DS2" s="23"/>
      <c r="DT2" s="24"/>
      <c r="DU2" s="24"/>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2"/>
      <c r="FK2" s="22"/>
      <c r="FL2" s="20"/>
      <c r="FM2" s="21"/>
      <c r="FN2" s="23"/>
      <c r="FO2" s="23"/>
      <c r="FP2" s="23"/>
      <c r="FQ2" s="23"/>
      <c r="FR2" s="23"/>
      <c r="FS2" s="21"/>
      <c r="FT2" s="23"/>
      <c r="FU2" s="21"/>
      <c r="FV2" s="23"/>
      <c r="FW2" s="23"/>
      <c r="FX2" s="23"/>
      <c r="FY2" s="24"/>
      <c r="FZ2" s="24"/>
      <c r="GA2" s="20"/>
      <c r="GB2" s="21"/>
      <c r="GC2" s="20"/>
      <c r="GD2" s="21"/>
      <c r="GE2" s="20"/>
      <c r="GF2" s="21"/>
      <c r="GG2" s="20"/>
      <c r="GH2" s="21"/>
      <c r="GI2" s="20"/>
      <c r="GJ2" s="21"/>
    </row>
    <row r="3" spans="1:192"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20"/>
      <c r="AA3" s="21"/>
      <c r="AB3" s="20"/>
      <c r="AC3" s="21"/>
      <c r="AD3" s="20"/>
      <c r="AE3" s="21"/>
      <c r="AF3" s="20"/>
      <c r="AG3" s="21"/>
      <c r="AH3" s="20"/>
      <c r="AI3" s="21"/>
      <c r="AJ3" s="20"/>
      <c r="AK3" s="21"/>
      <c r="AL3" s="20"/>
      <c r="AM3" s="21"/>
      <c r="AN3" s="20"/>
      <c r="AO3" s="21"/>
      <c r="AP3" s="20"/>
      <c r="AQ3" s="21"/>
      <c r="AR3" s="20"/>
      <c r="AS3" s="21"/>
      <c r="AT3" s="20"/>
      <c r="AU3" s="21"/>
      <c r="AV3" s="20"/>
      <c r="AW3" s="21"/>
      <c r="AX3" s="20"/>
      <c r="AY3" s="21"/>
      <c r="AZ3" s="22"/>
      <c r="BA3" s="22"/>
      <c r="BB3" s="20"/>
      <c r="BC3" s="21"/>
      <c r="BD3" s="23"/>
      <c r="BE3" s="23"/>
      <c r="BF3" s="23"/>
      <c r="BG3" s="23"/>
      <c r="BH3" s="23"/>
      <c r="BI3" s="21"/>
      <c r="BJ3" s="23"/>
      <c r="BK3" s="21"/>
      <c r="BL3" s="23"/>
      <c r="BM3" s="23"/>
      <c r="BN3" s="23"/>
      <c r="BO3" s="24"/>
      <c r="BP3" s="24"/>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2"/>
      <c r="DF3" s="22"/>
      <c r="DG3" s="20"/>
      <c r="DH3" s="21"/>
      <c r="DI3" s="23"/>
      <c r="DJ3" s="23"/>
      <c r="DK3" s="23"/>
      <c r="DL3" s="23"/>
      <c r="DM3" s="23"/>
      <c r="DN3" s="21"/>
      <c r="DO3" s="23"/>
      <c r="DP3" s="21"/>
      <c r="DQ3" s="23"/>
      <c r="DR3" s="23"/>
      <c r="DS3" s="23"/>
      <c r="DT3" s="24"/>
      <c r="DU3" s="24"/>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2"/>
      <c r="FK3" s="22"/>
      <c r="FL3" s="20"/>
      <c r="FM3" s="21"/>
      <c r="FN3" s="23"/>
      <c r="FO3" s="23"/>
      <c r="FP3" s="23"/>
      <c r="FQ3" s="23"/>
      <c r="FR3" s="23"/>
      <c r="FS3" s="21"/>
      <c r="FT3" s="23"/>
      <c r="FU3" s="21"/>
      <c r="FV3" s="23"/>
      <c r="FW3" s="23"/>
      <c r="FX3" s="23"/>
      <c r="FY3" s="24"/>
      <c r="FZ3" s="24"/>
      <c r="GA3" s="20"/>
      <c r="GB3" s="21"/>
      <c r="GC3" s="20"/>
      <c r="GD3" s="21"/>
      <c r="GE3" s="20"/>
      <c r="GF3" s="21"/>
      <c r="GG3" s="20"/>
      <c r="GH3" s="21"/>
      <c r="GI3" s="20"/>
      <c r="GJ3" s="21"/>
    </row>
    <row r="4" spans="1:192" s="25" customFormat="1" ht="15" customHeight="1">
      <c r="A4" s="26"/>
      <c r="B4" s="27"/>
      <c r="C4" s="27"/>
      <c r="D4" s="27"/>
      <c r="E4" s="27"/>
      <c r="F4" s="27"/>
      <c r="G4" s="27"/>
      <c r="H4" s="27"/>
      <c r="I4" s="27"/>
      <c r="J4" s="27"/>
      <c r="K4" s="27"/>
      <c r="L4" s="27"/>
      <c r="M4" s="27"/>
      <c r="N4" s="27"/>
      <c r="O4" s="27"/>
      <c r="P4" s="27"/>
      <c r="Q4" s="27"/>
      <c r="R4" s="27"/>
      <c r="S4" s="27"/>
      <c r="T4" s="27"/>
      <c r="U4" s="27"/>
      <c r="V4" s="27"/>
      <c r="W4" s="27"/>
      <c r="X4" s="27"/>
      <c r="Y4" s="27"/>
    </row>
    <row r="5" spans="1:192" s="25" customFormat="1" ht="15" customHeight="1" thickBot="1">
      <c r="A5" s="28" t="s">
        <v>58</v>
      </c>
      <c r="B5" s="29"/>
      <c r="C5" s="29"/>
      <c r="D5" s="29"/>
      <c r="E5" s="29"/>
      <c r="F5" s="29"/>
      <c r="G5" s="29"/>
      <c r="H5" s="29"/>
      <c r="I5" s="29"/>
      <c r="J5" s="29"/>
      <c r="K5" s="29"/>
      <c r="L5" s="29"/>
      <c r="M5" s="29"/>
      <c r="N5" s="29"/>
      <c r="O5" s="29"/>
      <c r="P5" s="29"/>
      <c r="Q5" s="29"/>
      <c r="R5" s="29"/>
      <c r="S5" s="29"/>
      <c r="T5" s="29"/>
      <c r="U5" s="29"/>
      <c r="V5" s="29"/>
      <c r="W5" s="29"/>
      <c r="X5" s="29"/>
      <c r="Y5" s="55"/>
    </row>
    <row r="6" spans="1:192" s="33" customFormat="1" ht="15" customHeight="1" thickTop="1">
      <c r="A6" s="30"/>
      <c r="B6" s="31"/>
      <c r="C6" s="31"/>
      <c r="D6" s="31"/>
      <c r="E6" s="31"/>
      <c r="F6" s="31"/>
      <c r="G6" s="31"/>
      <c r="H6" s="31"/>
      <c r="I6" s="31"/>
      <c r="J6" s="31"/>
      <c r="K6" s="31"/>
      <c r="L6" s="31"/>
      <c r="M6" s="31"/>
      <c r="N6" s="31"/>
      <c r="O6" s="31"/>
      <c r="P6" s="31"/>
      <c r="Q6" s="31"/>
      <c r="R6" s="31"/>
      <c r="S6" s="31"/>
      <c r="T6" s="31"/>
      <c r="U6" s="31"/>
      <c r="V6" s="31"/>
      <c r="W6" s="31"/>
      <c r="X6" s="31"/>
      <c r="Y6" s="31" t="s">
        <v>59</v>
      </c>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row>
    <row r="7" spans="1:192" s="36" customFormat="1" ht="15" customHeight="1">
      <c r="A7" s="34"/>
      <c r="B7" s="35" t="s">
        <v>135</v>
      </c>
      <c r="C7" s="35" t="s">
        <v>136</v>
      </c>
      <c r="D7" s="35" t="s">
        <v>496</v>
      </c>
      <c r="E7" s="35" t="s">
        <v>138</v>
      </c>
      <c r="F7" s="35" t="s">
        <v>139</v>
      </c>
      <c r="G7" s="35" t="s">
        <v>140</v>
      </c>
      <c r="H7" s="35" t="s">
        <v>497</v>
      </c>
      <c r="I7" s="35" t="s">
        <v>142</v>
      </c>
      <c r="J7" s="35" t="s">
        <v>143</v>
      </c>
      <c r="K7" s="35" t="s">
        <v>144</v>
      </c>
      <c r="L7" s="35" t="s">
        <v>145</v>
      </c>
      <c r="M7" s="35" t="s">
        <v>146</v>
      </c>
      <c r="N7" s="35" t="s">
        <v>147</v>
      </c>
      <c r="O7" s="35" t="s">
        <v>148</v>
      </c>
      <c r="P7" s="35" t="s">
        <v>149</v>
      </c>
      <c r="Q7" s="35" t="s">
        <v>150</v>
      </c>
      <c r="R7" s="35" t="s">
        <v>151</v>
      </c>
      <c r="S7" s="35" t="s">
        <v>152</v>
      </c>
      <c r="T7" s="35" t="s">
        <v>153</v>
      </c>
      <c r="U7" s="35" t="s">
        <v>154</v>
      </c>
      <c r="V7" s="35" t="s">
        <v>155</v>
      </c>
      <c r="W7" s="35" t="s">
        <v>156</v>
      </c>
      <c r="X7" s="35" t="s">
        <v>157</v>
      </c>
      <c r="Y7" s="35" t="s">
        <v>158</v>
      </c>
    </row>
    <row r="8" spans="1:192" s="25" customFormat="1" ht="9.9" customHeight="1">
      <c r="A8" s="37"/>
      <c r="B8" s="38"/>
      <c r="C8" s="38"/>
      <c r="D8" s="38"/>
      <c r="E8" s="38"/>
      <c r="F8" s="38"/>
      <c r="G8" s="38"/>
      <c r="H8" s="38"/>
      <c r="I8" s="38"/>
      <c r="J8" s="38"/>
      <c r="K8" s="38"/>
      <c r="L8" s="38"/>
      <c r="M8" s="38"/>
      <c r="N8" s="38"/>
      <c r="O8" s="38"/>
      <c r="P8" s="38"/>
      <c r="Q8" s="38"/>
      <c r="R8" s="38"/>
      <c r="S8" s="38"/>
      <c r="T8" s="38"/>
      <c r="U8" s="38"/>
      <c r="V8" s="38"/>
      <c r="W8" s="38"/>
      <c r="X8" s="38"/>
      <c r="Y8" s="38"/>
    </row>
    <row r="9" spans="1:192"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40"/>
    </row>
    <row r="10" spans="1:192" s="25" customFormat="1" ht="15" customHeight="1">
      <c r="A10" s="26" t="s">
        <v>25</v>
      </c>
      <c r="B10" s="73">
        <v>613495</v>
      </c>
      <c r="C10" s="73">
        <v>626587</v>
      </c>
      <c r="D10" s="73">
        <v>634387</v>
      </c>
      <c r="E10" s="73">
        <v>643275</v>
      </c>
      <c r="F10" s="73">
        <v>631004</v>
      </c>
      <c r="G10" s="73">
        <v>641649</v>
      </c>
      <c r="H10" s="73">
        <v>649799</v>
      </c>
      <c r="I10" s="73">
        <v>667722</v>
      </c>
      <c r="J10" s="73">
        <v>704498</v>
      </c>
      <c r="K10" s="73">
        <v>717652</v>
      </c>
      <c r="L10" s="73">
        <v>728682</v>
      </c>
      <c r="M10" s="73">
        <v>725981</v>
      </c>
      <c r="N10" s="73">
        <v>702028</v>
      </c>
      <c r="O10" s="73">
        <v>730762</v>
      </c>
      <c r="P10" s="73">
        <v>753652</v>
      </c>
      <c r="Q10" s="73">
        <v>763291.82000000007</v>
      </c>
      <c r="R10" s="73">
        <v>730525</v>
      </c>
      <c r="S10" s="73">
        <v>768684</v>
      </c>
      <c r="T10" s="73">
        <v>754299</v>
      </c>
      <c r="U10" s="73">
        <v>794998</v>
      </c>
      <c r="V10" s="73">
        <v>803665</v>
      </c>
      <c r="W10" s="73">
        <v>821946.89</v>
      </c>
      <c r="X10" s="73">
        <v>819436</v>
      </c>
      <c r="Y10" s="43">
        <v>839191</v>
      </c>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row>
    <row r="11" spans="1:192" s="41" customFormat="1" ht="15" customHeight="1">
      <c r="A11" s="48" t="s">
        <v>498</v>
      </c>
      <c r="B11" s="75">
        <v>212694</v>
      </c>
      <c r="C11" s="75">
        <v>221321</v>
      </c>
      <c r="D11" s="75">
        <v>241448</v>
      </c>
      <c r="E11" s="75">
        <v>262127</v>
      </c>
      <c r="F11" s="75">
        <v>264420</v>
      </c>
      <c r="G11" s="75">
        <v>252531</v>
      </c>
      <c r="H11" s="75">
        <v>246894</v>
      </c>
      <c r="I11" s="75">
        <v>265580</v>
      </c>
      <c r="J11" s="75">
        <v>303235</v>
      </c>
      <c r="K11" s="75">
        <v>315517</v>
      </c>
      <c r="L11" s="75">
        <v>340810</v>
      </c>
      <c r="M11" s="75">
        <v>287678</v>
      </c>
      <c r="N11" s="75">
        <v>292598</v>
      </c>
      <c r="O11" s="75">
        <v>288152</v>
      </c>
      <c r="P11" s="75">
        <v>318930</v>
      </c>
      <c r="Q11" s="75">
        <v>322021</v>
      </c>
      <c r="R11" s="75">
        <v>286526</v>
      </c>
      <c r="S11" s="75">
        <v>284559</v>
      </c>
      <c r="T11" s="75">
        <v>290847</v>
      </c>
      <c r="U11" s="75">
        <v>292652</v>
      </c>
      <c r="V11" s="75">
        <v>306212</v>
      </c>
      <c r="W11" s="75">
        <v>315522</v>
      </c>
      <c r="X11" s="75">
        <v>318630</v>
      </c>
      <c r="Y11" s="46">
        <v>134042</v>
      </c>
      <c r="Z11" s="42"/>
      <c r="AA11" s="42"/>
      <c r="AB11" s="42"/>
      <c r="AC11" s="42"/>
      <c r="AD11" s="42"/>
      <c r="AE11" s="42"/>
      <c r="AF11" s="42"/>
      <c r="AG11" s="42"/>
      <c r="AH11" s="42"/>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row>
    <row r="12" spans="1:192" s="41" customFormat="1" ht="15" customHeight="1">
      <c r="A12" s="48" t="s">
        <v>499</v>
      </c>
      <c r="B12" s="75">
        <v>246257</v>
      </c>
      <c r="C12" s="75">
        <v>254525</v>
      </c>
      <c r="D12" s="75">
        <v>255349</v>
      </c>
      <c r="E12" s="75">
        <v>242541</v>
      </c>
      <c r="F12" s="75">
        <v>227353</v>
      </c>
      <c r="G12" s="75">
        <v>233444</v>
      </c>
      <c r="H12" s="75">
        <v>254170</v>
      </c>
      <c r="I12" s="75">
        <v>263147</v>
      </c>
      <c r="J12" s="75">
        <v>260057</v>
      </c>
      <c r="K12" s="75">
        <v>272500</v>
      </c>
      <c r="L12" s="75">
        <v>266245</v>
      </c>
      <c r="M12" s="75">
        <v>322871</v>
      </c>
      <c r="N12" s="75">
        <v>294528</v>
      </c>
      <c r="O12" s="75">
        <v>299057</v>
      </c>
      <c r="P12" s="75">
        <v>292711</v>
      </c>
      <c r="Q12" s="75">
        <v>299487</v>
      </c>
      <c r="R12" s="75">
        <v>298878</v>
      </c>
      <c r="S12" s="75">
        <v>352522</v>
      </c>
      <c r="T12" s="75">
        <v>333580</v>
      </c>
      <c r="U12" s="75">
        <v>388017</v>
      </c>
      <c r="V12" s="75">
        <v>366308</v>
      </c>
      <c r="W12" s="75">
        <v>367571</v>
      </c>
      <c r="X12" s="75">
        <v>360425</v>
      </c>
      <c r="Y12" s="46">
        <v>369090</v>
      </c>
      <c r="Z12" s="42"/>
      <c r="AA12" s="42"/>
      <c r="AB12" s="42"/>
      <c r="AC12" s="42"/>
      <c r="AD12" s="42"/>
      <c r="AE12" s="42"/>
      <c r="AF12" s="42"/>
      <c r="AG12" s="42"/>
      <c r="AH12" s="42"/>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row>
    <row r="13" spans="1:192" s="41" customFormat="1" ht="15" customHeight="1">
      <c r="A13" s="48" t="s">
        <v>500</v>
      </c>
      <c r="B13" s="75">
        <v>93190</v>
      </c>
      <c r="C13" s="75">
        <v>94976</v>
      </c>
      <c r="D13" s="75">
        <v>96198</v>
      </c>
      <c r="E13" s="75">
        <v>97075</v>
      </c>
      <c r="F13" s="75">
        <v>97112</v>
      </c>
      <c r="G13" s="75">
        <v>108625</v>
      </c>
      <c r="H13" s="75">
        <v>101915</v>
      </c>
      <c r="I13" s="75">
        <v>99813</v>
      </c>
      <c r="J13" s="75">
        <v>101335</v>
      </c>
      <c r="K13" s="75">
        <v>92846</v>
      </c>
      <c r="L13" s="75">
        <v>83787</v>
      </c>
      <c r="M13" s="75">
        <v>85955</v>
      </c>
      <c r="N13" s="75">
        <v>78690</v>
      </c>
      <c r="O13" s="75">
        <v>112194</v>
      </c>
      <c r="P13" s="75">
        <v>104227</v>
      </c>
      <c r="Q13" s="75">
        <v>105537.65</v>
      </c>
      <c r="R13" s="75">
        <v>104719</v>
      </c>
      <c r="S13" s="75">
        <v>105094</v>
      </c>
      <c r="T13" s="75">
        <v>97294</v>
      </c>
      <c r="U13" s="75">
        <v>98837</v>
      </c>
      <c r="V13" s="75">
        <v>90946</v>
      </c>
      <c r="W13" s="75">
        <v>92756</v>
      </c>
      <c r="X13" s="75">
        <v>90282</v>
      </c>
      <c r="Y13" s="46">
        <v>290181</v>
      </c>
      <c r="Z13" s="42"/>
      <c r="AA13" s="42"/>
      <c r="AB13" s="42"/>
      <c r="AC13" s="42"/>
      <c r="AD13" s="42"/>
      <c r="AE13" s="42"/>
      <c r="AF13" s="42"/>
      <c r="AG13" s="42"/>
      <c r="AH13" s="42"/>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row>
    <row r="14" spans="1:192" s="41" customFormat="1" ht="15" customHeight="1">
      <c r="A14" s="48" t="s">
        <v>176</v>
      </c>
      <c r="B14" s="75">
        <v>61354</v>
      </c>
      <c r="C14" s="75">
        <v>55765</v>
      </c>
      <c r="D14" s="75">
        <v>41392</v>
      </c>
      <c r="E14" s="75">
        <v>41532</v>
      </c>
      <c r="F14" s="75">
        <v>42119</v>
      </c>
      <c r="G14" s="75">
        <v>47049</v>
      </c>
      <c r="H14" s="75">
        <v>46820</v>
      </c>
      <c r="I14" s="75">
        <v>39182</v>
      </c>
      <c r="J14" s="75">
        <v>39871</v>
      </c>
      <c r="K14" s="75">
        <v>36789</v>
      </c>
      <c r="L14" s="75">
        <v>37840</v>
      </c>
      <c r="M14" s="75">
        <v>29477</v>
      </c>
      <c r="N14" s="75">
        <v>36212</v>
      </c>
      <c r="O14" s="75">
        <v>31359</v>
      </c>
      <c r="P14" s="75">
        <v>37784</v>
      </c>
      <c r="Q14" s="75">
        <v>36246.17</v>
      </c>
      <c r="R14" s="75">
        <v>40402</v>
      </c>
      <c r="S14" s="75">
        <v>26509</v>
      </c>
      <c r="T14" s="75">
        <v>32578</v>
      </c>
      <c r="U14" s="75">
        <v>15492</v>
      </c>
      <c r="V14" s="75">
        <v>40199</v>
      </c>
      <c r="W14" s="75">
        <v>46097.89</v>
      </c>
      <c r="X14" s="75">
        <v>50099</v>
      </c>
      <c r="Y14" s="46">
        <v>45878</v>
      </c>
      <c r="Z14" s="42"/>
      <c r="AA14" s="42"/>
      <c r="AB14" s="42"/>
      <c r="AC14" s="42"/>
      <c r="AD14" s="42"/>
      <c r="AE14" s="42"/>
      <c r="AF14" s="42"/>
      <c r="AG14" s="42"/>
      <c r="AH14" s="42"/>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row>
    <row r="15" spans="1:192" ht="5.0999999999999996" customHeight="1">
      <c r="A15" s="44"/>
      <c r="B15" s="75"/>
      <c r="C15" s="75"/>
      <c r="D15" s="75"/>
      <c r="E15" s="75"/>
      <c r="F15" s="75"/>
      <c r="G15" s="75"/>
      <c r="H15" s="75"/>
      <c r="I15" s="75"/>
      <c r="J15" s="75"/>
      <c r="K15" s="75"/>
      <c r="L15" s="75"/>
      <c r="M15" s="75"/>
      <c r="N15" s="75"/>
      <c r="O15" s="75"/>
      <c r="P15" s="75"/>
      <c r="Q15" s="75"/>
      <c r="R15" s="75"/>
      <c r="S15" s="75"/>
      <c r="T15" s="75"/>
      <c r="U15" s="75"/>
      <c r="V15" s="75"/>
      <c r="W15" s="75"/>
      <c r="X15" s="75"/>
      <c r="Y15" s="46"/>
      <c r="Z15" s="42"/>
      <c r="AA15" s="42"/>
      <c r="AB15" s="42"/>
      <c r="AC15" s="42"/>
      <c r="AD15" s="42"/>
      <c r="AE15" s="42"/>
      <c r="AF15" s="42"/>
      <c r="AG15" s="42"/>
      <c r="AH15" s="42"/>
    </row>
    <row r="16" spans="1:192" s="25" customFormat="1" ht="15" customHeight="1">
      <c r="A16" s="26" t="s">
        <v>67</v>
      </c>
      <c r="B16" s="73">
        <v>559819.5588905823</v>
      </c>
      <c r="C16" s="73">
        <v>575301.89444707194</v>
      </c>
      <c r="D16" s="73">
        <v>594817</v>
      </c>
      <c r="E16" s="73">
        <v>623044.64670348098</v>
      </c>
      <c r="F16" s="73">
        <v>655093.97098333272</v>
      </c>
      <c r="G16" s="73">
        <v>661115.39596318617</v>
      </c>
      <c r="H16" s="73">
        <v>664414.06426812115</v>
      </c>
      <c r="I16" s="73">
        <v>686968</v>
      </c>
      <c r="J16" s="73">
        <v>705159.89999999991</v>
      </c>
      <c r="K16" s="73">
        <v>726453</v>
      </c>
      <c r="L16" s="73">
        <v>773323</v>
      </c>
      <c r="M16" s="73">
        <v>812657</v>
      </c>
      <c r="N16" s="73">
        <v>834451</v>
      </c>
      <c r="O16" s="73">
        <v>855381</v>
      </c>
      <c r="P16" s="73">
        <v>878571</v>
      </c>
      <c r="Q16" s="73">
        <v>891933</v>
      </c>
      <c r="R16" s="73">
        <v>879283</v>
      </c>
      <c r="S16" s="73">
        <v>868687</v>
      </c>
      <c r="T16" s="73">
        <v>877500</v>
      </c>
      <c r="U16" s="73">
        <v>877285</v>
      </c>
      <c r="V16" s="73">
        <v>889918</v>
      </c>
      <c r="W16" s="73">
        <v>912092</v>
      </c>
      <c r="X16" s="73">
        <v>943891</v>
      </c>
      <c r="Y16" s="43">
        <v>981692</v>
      </c>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row>
    <row r="17" spans="1:95" ht="5.0999999999999996" customHeight="1">
      <c r="A17" s="44"/>
      <c r="B17" s="75"/>
      <c r="C17" s="75"/>
      <c r="D17" s="75"/>
      <c r="E17" s="75"/>
      <c r="F17" s="75"/>
      <c r="G17" s="75"/>
      <c r="H17" s="75"/>
      <c r="I17" s="75"/>
      <c r="J17" s="75"/>
      <c r="K17" s="75"/>
      <c r="L17" s="75"/>
      <c r="M17" s="75"/>
      <c r="N17" s="75"/>
      <c r="O17" s="75"/>
      <c r="P17" s="75"/>
      <c r="Q17" s="75"/>
      <c r="R17" s="75"/>
      <c r="S17" s="75"/>
      <c r="T17" s="75"/>
      <c r="U17" s="75"/>
      <c r="V17" s="75"/>
      <c r="W17" s="75"/>
      <c r="X17" s="75"/>
      <c r="Y17" s="46"/>
      <c r="Z17" s="42"/>
      <c r="AA17" s="42"/>
      <c r="AB17" s="42"/>
      <c r="AC17" s="42"/>
      <c r="AD17" s="42"/>
      <c r="AE17" s="42"/>
      <c r="AF17" s="42"/>
      <c r="AG17" s="42"/>
      <c r="AH17" s="42"/>
    </row>
    <row r="18" spans="1:95" s="25" customFormat="1" ht="15" customHeight="1">
      <c r="A18" s="26" t="s">
        <v>71</v>
      </c>
      <c r="B18" s="73">
        <v>326674</v>
      </c>
      <c r="C18" s="73">
        <v>332074.44814773998</v>
      </c>
      <c r="D18" s="73">
        <v>338911</v>
      </c>
      <c r="E18" s="73">
        <v>368947.67343137</v>
      </c>
      <c r="F18" s="73">
        <v>402205.20055395999</v>
      </c>
      <c r="G18" s="73">
        <v>495872.60300275002</v>
      </c>
      <c r="H18" s="73">
        <v>526540.35437568999</v>
      </c>
      <c r="I18" s="73">
        <v>551352.97420088004</v>
      </c>
      <c r="J18" s="73">
        <v>542927</v>
      </c>
      <c r="K18" s="73">
        <v>550476</v>
      </c>
      <c r="L18" s="73">
        <v>568367</v>
      </c>
      <c r="M18" s="73">
        <v>578955</v>
      </c>
      <c r="N18" s="73">
        <v>551232</v>
      </c>
      <c r="O18" s="73">
        <v>570306</v>
      </c>
      <c r="P18" s="73">
        <v>593578.5</v>
      </c>
      <c r="Q18" s="73">
        <v>595297</v>
      </c>
      <c r="R18" s="73">
        <v>591356</v>
      </c>
      <c r="S18" s="73">
        <v>594312</v>
      </c>
      <c r="T18" s="73">
        <v>616020</v>
      </c>
      <c r="U18" s="73">
        <v>627662</v>
      </c>
      <c r="V18" s="73">
        <v>611627</v>
      </c>
      <c r="W18" s="73">
        <v>621404</v>
      </c>
      <c r="X18" s="73">
        <v>619408</v>
      </c>
      <c r="Y18" s="43">
        <v>651736</v>
      </c>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row>
    <row r="19" spans="1:95" s="41" customFormat="1" ht="15" customHeight="1">
      <c r="A19" s="48" t="s">
        <v>72</v>
      </c>
      <c r="B19" s="75">
        <v>184525</v>
      </c>
      <c r="C19" s="75">
        <v>190809</v>
      </c>
      <c r="D19" s="75">
        <v>193634</v>
      </c>
      <c r="E19" s="75">
        <v>213520</v>
      </c>
      <c r="F19" s="75">
        <v>250110</v>
      </c>
      <c r="G19" s="75">
        <v>325962</v>
      </c>
      <c r="H19" s="75">
        <v>345187</v>
      </c>
      <c r="I19" s="75">
        <v>358218</v>
      </c>
      <c r="J19" s="75">
        <v>353293</v>
      </c>
      <c r="K19" s="75">
        <v>355827</v>
      </c>
      <c r="L19" s="75">
        <v>373754</v>
      </c>
      <c r="M19" s="75">
        <v>376623</v>
      </c>
      <c r="N19" s="75">
        <v>363221</v>
      </c>
      <c r="O19" s="75">
        <v>380220</v>
      </c>
      <c r="P19" s="75">
        <v>407153.4</v>
      </c>
      <c r="Q19" s="75">
        <v>401720</v>
      </c>
      <c r="R19" s="75">
        <v>413768</v>
      </c>
      <c r="S19" s="75">
        <v>418539</v>
      </c>
      <c r="T19" s="75">
        <v>442990</v>
      </c>
      <c r="U19" s="75">
        <v>443220</v>
      </c>
      <c r="V19" s="75">
        <v>440403</v>
      </c>
      <c r="W19" s="75">
        <v>444655</v>
      </c>
      <c r="X19" s="75">
        <v>441432</v>
      </c>
      <c r="Y19" s="46">
        <v>470684</v>
      </c>
      <c r="Z19" s="42"/>
      <c r="AA19" s="42"/>
      <c r="AB19" s="42"/>
      <c r="AC19" s="42"/>
      <c r="AD19" s="42"/>
      <c r="AE19" s="42"/>
      <c r="AF19" s="42"/>
      <c r="AG19" s="42"/>
      <c r="AH19" s="42"/>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row>
    <row r="20" spans="1:95" s="41" customFormat="1" ht="15" customHeight="1">
      <c r="A20" s="48" t="s">
        <v>73</v>
      </c>
      <c r="B20" s="75">
        <v>108575</v>
      </c>
      <c r="C20" s="75">
        <v>108497</v>
      </c>
      <c r="D20" s="75">
        <v>109080</v>
      </c>
      <c r="E20" s="75">
        <v>114178</v>
      </c>
      <c r="F20" s="75">
        <v>113106</v>
      </c>
      <c r="G20" s="75">
        <v>123270</v>
      </c>
      <c r="H20" s="75">
        <v>129670</v>
      </c>
      <c r="I20" s="75">
        <v>136698</v>
      </c>
      <c r="J20" s="75">
        <v>134181</v>
      </c>
      <c r="K20" s="75">
        <v>137401</v>
      </c>
      <c r="L20" s="75">
        <v>137135</v>
      </c>
      <c r="M20" s="75">
        <v>139341</v>
      </c>
      <c r="N20" s="75">
        <v>134395</v>
      </c>
      <c r="O20" s="75">
        <v>134763</v>
      </c>
      <c r="P20" s="75">
        <v>132847.1</v>
      </c>
      <c r="Q20" s="75">
        <v>134624</v>
      </c>
      <c r="R20" s="75">
        <v>128312</v>
      </c>
      <c r="S20" s="75">
        <v>128301</v>
      </c>
      <c r="T20" s="75">
        <v>127331</v>
      </c>
      <c r="U20" s="75">
        <v>131004</v>
      </c>
      <c r="V20" s="75">
        <v>127387</v>
      </c>
      <c r="W20" s="75">
        <v>131430</v>
      </c>
      <c r="X20" s="75">
        <v>129743</v>
      </c>
      <c r="Y20" s="46">
        <v>132502</v>
      </c>
      <c r="Z20" s="42"/>
      <c r="AA20" s="42"/>
      <c r="AB20" s="42"/>
      <c r="AC20" s="42"/>
      <c r="AD20" s="42"/>
      <c r="AE20" s="42"/>
      <c r="AF20" s="42"/>
      <c r="AG20" s="42"/>
      <c r="AH20" s="42"/>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row>
    <row r="21" spans="1:95" s="41" customFormat="1" ht="15" customHeight="1">
      <c r="A21" s="48" t="s">
        <v>74</v>
      </c>
      <c r="B21" s="75">
        <v>32977</v>
      </c>
      <c r="C21" s="75">
        <v>32186.44814774</v>
      </c>
      <c r="D21" s="75">
        <v>35635</v>
      </c>
      <c r="E21" s="75">
        <v>40701.67343137</v>
      </c>
      <c r="F21" s="75">
        <v>38101.20055396</v>
      </c>
      <c r="G21" s="75">
        <v>45546.603002750002</v>
      </c>
      <c r="H21" s="75">
        <v>50640.354375690004</v>
      </c>
      <c r="I21" s="75">
        <v>55599.974200880002</v>
      </c>
      <c r="J21" s="75">
        <v>52997</v>
      </c>
      <c r="K21" s="75">
        <v>54509</v>
      </c>
      <c r="L21" s="75">
        <v>53025</v>
      </c>
      <c r="M21" s="75">
        <v>58334</v>
      </c>
      <c r="N21" s="75">
        <v>51279</v>
      </c>
      <c r="O21" s="75">
        <v>53903</v>
      </c>
      <c r="P21" s="75">
        <v>51933</v>
      </c>
      <c r="Q21" s="75">
        <v>58029.2</v>
      </c>
      <c r="R21" s="75">
        <v>47967</v>
      </c>
      <c r="S21" s="75">
        <v>45939</v>
      </c>
      <c r="T21" s="75">
        <v>43599</v>
      </c>
      <c r="U21" s="75">
        <v>51083</v>
      </c>
      <c r="V21" s="75">
        <v>41839</v>
      </c>
      <c r="W21" s="75">
        <v>43801</v>
      </c>
      <c r="X21" s="75">
        <v>45398</v>
      </c>
      <c r="Y21" s="46">
        <v>45542</v>
      </c>
      <c r="Z21" s="42"/>
      <c r="AA21" s="42"/>
      <c r="AB21" s="42"/>
      <c r="AC21" s="42"/>
      <c r="AD21" s="42"/>
      <c r="AE21" s="42"/>
      <c r="AF21" s="42"/>
      <c r="AG21" s="42"/>
      <c r="AH21" s="42"/>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row>
    <row r="22" spans="1:95" s="41" customFormat="1" ht="15" customHeight="1">
      <c r="A22" s="48" t="s">
        <v>75</v>
      </c>
      <c r="B22" s="75">
        <v>597</v>
      </c>
      <c r="C22" s="75">
        <v>582</v>
      </c>
      <c r="D22" s="75">
        <v>562</v>
      </c>
      <c r="E22" s="75">
        <v>548</v>
      </c>
      <c r="F22" s="75">
        <v>888</v>
      </c>
      <c r="G22" s="75">
        <v>1094</v>
      </c>
      <c r="H22" s="75">
        <v>1043</v>
      </c>
      <c r="I22" s="75">
        <v>837</v>
      </c>
      <c r="J22" s="75">
        <v>2456</v>
      </c>
      <c r="K22" s="75">
        <v>2739</v>
      </c>
      <c r="L22" s="75">
        <v>4453</v>
      </c>
      <c r="M22" s="75">
        <v>4656</v>
      </c>
      <c r="N22" s="75">
        <v>2337</v>
      </c>
      <c r="O22" s="75">
        <v>1420</v>
      </c>
      <c r="P22" s="75">
        <v>1645</v>
      </c>
      <c r="Q22" s="75">
        <v>1553.4</v>
      </c>
      <c r="R22" s="75">
        <v>1309</v>
      </c>
      <c r="S22" s="75">
        <v>1534</v>
      </c>
      <c r="T22" s="75">
        <v>2101</v>
      </c>
      <c r="U22" s="75">
        <v>2355</v>
      </c>
      <c r="V22" s="75">
        <v>1998</v>
      </c>
      <c r="W22" s="75">
        <v>1518</v>
      </c>
      <c r="X22" s="75">
        <v>2835</v>
      </c>
      <c r="Y22" s="46">
        <v>3008</v>
      </c>
      <c r="Z22" s="42"/>
      <c r="AA22" s="42"/>
      <c r="AB22" s="42"/>
      <c r="AC22" s="42"/>
      <c r="AD22" s="42"/>
      <c r="AE22" s="42"/>
      <c r="AF22" s="42"/>
      <c r="AG22" s="42"/>
      <c r="AH22" s="42"/>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row>
    <row r="23" spans="1:95" ht="5.0999999999999996" customHeight="1">
      <c r="A23" s="44"/>
      <c r="B23" s="75"/>
      <c r="C23" s="75"/>
      <c r="D23" s="75"/>
      <c r="E23" s="75"/>
      <c r="F23" s="75"/>
      <c r="G23" s="75"/>
      <c r="H23" s="75"/>
      <c r="I23" s="75"/>
      <c r="J23" s="75"/>
      <c r="K23" s="75"/>
      <c r="L23" s="75"/>
      <c r="M23" s="75"/>
      <c r="N23" s="75"/>
      <c r="O23" s="75"/>
      <c r="P23" s="75"/>
      <c r="Q23" s="75"/>
      <c r="R23" s="75"/>
      <c r="S23" s="75"/>
      <c r="T23" s="75"/>
      <c r="U23" s="75"/>
      <c r="V23" s="75"/>
      <c r="W23" s="75"/>
      <c r="X23" s="75"/>
      <c r="Y23" s="46"/>
      <c r="Z23" s="42"/>
      <c r="AA23" s="42"/>
      <c r="AB23" s="42"/>
      <c r="AC23" s="42"/>
      <c r="AD23" s="42"/>
      <c r="AE23" s="42"/>
      <c r="AF23" s="42"/>
      <c r="AG23" s="42"/>
      <c r="AH23" s="42"/>
    </row>
    <row r="24" spans="1:95" s="25" customFormat="1" ht="15" customHeight="1">
      <c r="A24" s="26" t="s">
        <v>77</v>
      </c>
      <c r="B24" s="73">
        <v>261106</v>
      </c>
      <c r="C24" s="73">
        <v>265241</v>
      </c>
      <c r="D24" s="73">
        <v>269675</v>
      </c>
      <c r="E24" s="73">
        <v>274765</v>
      </c>
      <c r="F24" s="73">
        <v>272257</v>
      </c>
      <c r="G24" s="73">
        <v>274861</v>
      </c>
      <c r="H24" s="73">
        <v>279186</v>
      </c>
      <c r="I24" s="73">
        <v>284606</v>
      </c>
      <c r="J24" s="73">
        <v>285163</v>
      </c>
      <c r="K24" s="73">
        <v>288364</v>
      </c>
      <c r="L24" s="73">
        <v>289111</v>
      </c>
      <c r="M24" s="73">
        <v>292860</v>
      </c>
      <c r="N24" s="73">
        <v>301001</v>
      </c>
      <c r="O24" s="73">
        <v>307819</v>
      </c>
      <c r="P24" s="73">
        <v>316560</v>
      </c>
      <c r="Q24" s="73">
        <v>324024</v>
      </c>
      <c r="R24" s="73">
        <v>332905</v>
      </c>
      <c r="S24" s="73">
        <v>340542</v>
      </c>
      <c r="T24" s="73">
        <v>349569</v>
      </c>
      <c r="U24" s="73">
        <v>360803</v>
      </c>
      <c r="V24" s="73">
        <v>372673</v>
      </c>
      <c r="W24" s="73">
        <v>382390</v>
      </c>
      <c r="X24" s="73">
        <v>393720</v>
      </c>
      <c r="Y24" s="50">
        <v>403689</v>
      </c>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row>
    <row r="25" spans="1:95" ht="5.0999999999999996" customHeight="1">
      <c r="A25" s="44"/>
      <c r="B25" s="75"/>
      <c r="C25" s="75"/>
      <c r="D25" s="75"/>
      <c r="E25" s="75"/>
      <c r="F25" s="75"/>
      <c r="G25" s="75"/>
      <c r="H25" s="75"/>
      <c r="I25" s="75"/>
      <c r="J25" s="75"/>
      <c r="K25" s="75"/>
      <c r="L25" s="75"/>
      <c r="M25" s="75"/>
      <c r="N25" s="75"/>
      <c r="O25" s="75"/>
      <c r="P25" s="75"/>
      <c r="Q25" s="75"/>
      <c r="R25" s="75"/>
      <c r="S25" s="75"/>
      <c r="T25" s="75"/>
      <c r="U25" s="75"/>
      <c r="V25" s="75"/>
      <c r="W25" s="75"/>
      <c r="X25" s="75"/>
      <c r="Y25" s="46"/>
      <c r="Z25" s="42"/>
      <c r="AA25" s="42"/>
      <c r="AB25" s="42"/>
      <c r="AC25" s="42"/>
      <c r="AD25" s="42"/>
      <c r="AE25" s="42"/>
      <c r="AF25" s="42"/>
      <c r="AG25" s="42"/>
      <c r="AH25" s="42"/>
    </row>
    <row r="26" spans="1:95" s="25" customFormat="1" ht="15" customHeight="1">
      <c r="A26" s="26" t="s">
        <v>78</v>
      </c>
      <c r="B26" s="73">
        <v>53958</v>
      </c>
      <c r="C26" s="73">
        <v>54518</v>
      </c>
      <c r="D26" s="73">
        <v>52727</v>
      </c>
      <c r="E26" s="73">
        <v>49314</v>
      </c>
      <c r="F26" s="73">
        <v>52234</v>
      </c>
      <c r="G26" s="73">
        <v>53537</v>
      </c>
      <c r="H26" s="73">
        <v>54107</v>
      </c>
      <c r="I26" s="73">
        <v>53246</v>
      </c>
      <c r="J26" s="73">
        <v>45330</v>
      </c>
      <c r="K26" s="73">
        <v>47561.8</v>
      </c>
      <c r="L26" s="73">
        <v>50010</v>
      </c>
      <c r="M26" s="73">
        <v>54451</v>
      </c>
      <c r="N26" s="73">
        <v>49716</v>
      </c>
      <c r="O26" s="73">
        <v>53796</v>
      </c>
      <c r="P26" s="73">
        <v>56225</v>
      </c>
      <c r="Q26" s="73">
        <v>52241</v>
      </c>
      <c r="R26" s="73">
        <v>47886</v>
      </c>
      <c r="S26" s="73">
        <v>49461</v>
      </c>
      <c r="T26" s="73">
        <v>49614</v>
      </c>
      <c r="U26" s="73">
        <v>50338</v>
      </c>
      <c r="V26" s="73">
        <v>50284</v>
      </c>
      <c r="W26" s="73">
        <v>51251</v>
      </c>
      <c r="X26" s="73">
        <v>52495</v>
      </c>
      <c r="Y26" s="43">
        <v>57459</v>
      </c>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row>
    <row r="27" spans="1:95" s="41" customFormat="1" ht="15" customHeight="1">
      <c r="A27" s="48" t="s">
        <v>79</v>
      </c>
      <c r="B27" s="75">
        <v>40437</v>
      </c>
      <c r="C27" s="75">
        <v>41018</v>
      </c>
      <c r="D27" s="75">
        <v>41397</v>
      </c>
      <c r="E27" s="75">
        <v>38186</v>
      </c>
      <c r="F27" s="75">
        <v>38084</v>
      </c>
      <c r="G27" s="75">
        <v>38420</v>
      </c>
      <c r="H27" s="75">
        <v>38754</v>
      </c>
      <c r="I27" s="75">
        <v>38892</v>
      </c>
      <c r="J27" s="75">
        <v>39046</v>
      </c>
      <c r="K27" s="75">
        <v>41964.4</v>
      </c>
      <c r="L27" s="75">
        <v>44008</v>
      </c>
      <c r="M27" s="75">
        <v>48203</v>
      </c>
      <c r="N27" s="75">
        <v>49716</v>
      </c>
      <c r="O27" s="75">
        <v>53796</v>
      </c>
      <c r="P27" s="75">
        <v>56225</v>
      </c>
      <c r="Q27" s="75">
        <v>52241</v>
      </c>
      <c r="R27" s="75">
        <v>47886</v>
      </c>
      <c r="S27" s="75">
        <v>49461</v>
      </c>
      <c r="T27" s="75">
        <v>49614</v>
      </c>
      <c r="U27" s="75">
        <v>50338</v>
      </c>
      <c r="V27" s="75">
        <v>50284</v>
      </c>
      <c r="W27" s="75">
        <v>51251</v>
      </c>
      <c r="X27" s="75">
        <v>52495</v>
      </c>
      <c r="Y27" s="46">
        <v>57459</v>
      </c>
      <c r="Z27" s="42"/>
      <c r="AA27" s="42"/>
      <c r="AB27" s="42"/>
      <c r="AC27" s="42"/>
      <c r="AD27" s="42"/>
      <c r="AE27" s="42"/>
      <c r="AF27" s="42"/>
      <c r="AG27" s="42"/>
      <c r="AH27" s="42"/>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row>
    <row r="28" spans="1:95" s="41" customFormat="1" ht="15" customHeight="1">
      <c r="A28" s="48" t="s">
        <v>80</v>
      </c>
      <c r="B28" s="75">
        <v>13521</v>
      </c>
      <c r="C28" s="75">
        <v>13500</v>
      </c>
      <c r="D28" s="75">
        <v>11330</v>
      </c>
      <c r="E28" s="75">
        <v>11128</v>
      </c>
      <c r="F28" s="75">
        <v>14150</v>
      </c>
      <c r="G28" s="75">
        <v>15117</v>
      </c>
      <c r="H28" s="75">
        <v>15353</v>
      </c>
      <c r="I28" s="75">
        <v>14354</v>
      </c>
      <c r="J28" s="75">
        <v>6284</v>
      </c>
      <c r="K28" s="75">
        <v>5597.4</v>
      </c>
      <c r="L28" s="75">
        <v>6002</v>
      </c>
      <c r="M28" s="75">
        <v>6248</v>
      </c>
      <c r="N28" s="75">
        <v>0</v>
      </c>
      <c r="O28" s="75">
        <v>0</v>
      </c>
      <c r="P28" s="75">
        <v>0</v>
      </c>
      <c r="Q28" s="75">
        <v>0</v>
      </c>
      <c r="R28" s="75">
        <v>0</v>
      </c>
      <c r="S28" s="75">
        <v>0</v>
      </c>
      <c r="T28" s="75">
        <v>0</v>
      </c>
      <c r="U28" s="75">
        <v>0</v>
      </c>
      <c r="V28" s="75">
        <v>0</v>
      </c>
      <c r="W28" s="75">
        <v>0</v>
      </c>
      <c r="X28" s="75">
        <v>0</v>
      </c>
      <c r="Y28" s="46">
        <v>0</v>
      </c>
      <c r="Z28" s="42"/>
      <c r="AA28" s="42"/>
      <c r="AB28" s="42"/>
      <c r="AC28" s="42"/>
      <c r="AD28" s="42"/>
      <c r="AE28" s="42"/>
      <c r="AF28" s="42"/>
      <c r="AG28" s="42"/>
      <c r="AH28" s="42"/>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row>
    <row r="29" spans="1:95" ht="5.0999999999999996" customHeight="1">
      <c r="A29" s="44"/>
      <c r="B29" s="75"/>
      <c r="C29" s="75"/>
      <c r="D29" s="75"/>
      <c r="E29" s="75"/>
      <c r="F29" s="75"/>
      <c r="G29" s="75"/>
      <c r="H29" s="75"/>
      <c r="I29" s="75"/>
      <c r="J29" s="75"/>
      <c r="K29" s="75"/>
      <c r="L29" s="75"/>
      <c r="M29" s="75"/>
      <c r="N29" s="75"/>
      <c r="O29" s="75"/>
      <c r="P29" s="75"/>
      <c r="Q29" s="75"/>
      <c r="R29" s="75"/>
      <c r="S29" s="75"/>
      <c r="T29" s="75"/>
      <c r="U29" s="75"/>
      <c r="V29" s="75"/>
      <c r="W29" s="75"/>
      <c r="X29" s="75"/>
      <c r="Y29" s="46"/>
      <c r="Z29" s="42"/>
      <c r="AA29" s="42"/>
      <c r="AB29" s="42"/>
      <c r="AC29" s="42"/>
      <c r="AD29" s="42"/>
      <c r="AE29" s="42"/>
      <c r="AF29" s="42"/>
      <c r="AG29" s="42"/>
      <c r="AH29" s="42"/>
    </row>
    <row r="30" spans="1:95" s="25" customFormat="1" ht="15" customHeight="1">
      <c r="A30" s="26" t="s">
        <v>81</v>
      </c>
      <c r="B30" s="73">
        <v>157507</v>
      </c>
      <c r="C30" s="73">
        <v>163190</v>
      </c>
      <c r="D30" s="73">
        <v>163130</v>
      </c>
      <c r="E30" s="73">
        <v>170743</v>
      </c>
      <c r="F30" s="73">
        <v>172560</v>
      </c>
      <c r="G30" s="73">
        <v>161704</v>
      </c>
      <c r="H30" s="73">
        <v>154003</v>
      </c>
      <c r="I30" s="73">
        <v>145017</v>
      </c>
      <c r="J30" s="73">
        <v>142709</v>
      </c>
      <c r="K30" s="73">
        <v>134828</v>
      </c>
      <c r="L30" s="73">
        <v>148903</v>
      </c>
      <c r="M30" s="73">
        <v>166348</v>
      </c>
      <c r="N30" s="73">
        <v>182185</v>
      </c>
      <c r="O30" s="73">
        <v>195341</v>
      </c>
      <c r="P30" s="73">
        <v>214971</v>
      </c>
      <c r="Q30" s="73">
        <v>226815</v>
      </c>
      <c r="R30" s="73">
        <v>242411</v>
      </c>
      <c r="S30" s="73">
        <v>239361</v>
      </c>
      <c r="T30" s="73">
        <v>240457</v>
      </c>
      <c r="U30" s="73">
        <v>256325</v>
      </c>
      <c r="V30" s="73">
        <v>265101</v>
      </c>
      <c r="W30" s="73">
        <v>265891</v>
      </c>
      <c r="X30" s="73">
        <v>269409</v>
      </c>
      <c r="Y30" s="43">
        <v>270294</v>
      </c>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row>
    <row r="31" spans="1:95" s="41" customFormat="1" ht="15" customHeight="1">
      <c r="A31" s="48" t="s">
        <v>79</v>
      </c>
      <c r="B31" s="75">
        <v>153590</v>
      </c>
      <c r="C31" s="75">
        <v>159434</v>
      </c>
      <c r="D31" s="75">
        <v>159255</v>
      </c>
      <c r="E31" s="75">
        <v>167367</v>
      </c>
      <c r="F31" s="75">
        <v>160325</v>
      </c>
      <c r="G31" s="75">
        <v>149585</v>
      </c>
      <c r="H31" s="75">
        <v>142007</v>
      </c>
      <c r="I31" s="75">
        <v>133792</v>
      </c>
      <c r="J31" s="75">
        <v>130587</v>
      </c>
      <c r="K31" s="75">
        <v>124786</v>
      </c>
      <c r="L31" s="75">
        <v>138299</v>
      </c>
      <c r="M31" s="75">
        <v>155362</v>
      </c>
      <c r="N31" s="75">
        <v>170814</v>
      </c>
      <c r="O31" s="75">
        <v>182654</v>
      </c>
      <c r="P31" s="75">
        <v>201262</v>
      </c>
      <c r="Q31" s="75">
        <v>214424</v>
      </c>
      <c r="R31" s="75">
        <v>233600</v>
      </c>
      <c r="S31" s="75">
        <v>230932</v>
      </c>
      <c r="T31" s="75">
        <v>232637</v>
      </c>
      <c r="U31" s="75">
        <v>248956</v>
      </c>
      <c r="V31" s="75">
        <v>257579</v>
      </c>
      <c r="W31" s="75">
        <v>257200</v>
      </c>
      <c r="X31" s="75">
        <v>260795</v>
      </c>
      <c r="Y31" s="46">
        <v>260772</v>
      </c>
      <c r="Z31" s="42"/>
      <c r="AA31" s="42"/>
      <c r="AB31" s="42"/>
      <c r="AC31" s="42"/>
      <c r="AD31" s="42"/>
      <c r="AE31" s="42"/>
      <c r="AF31" s="42"/>
      <c r="AG31" s="42"/>
      <c r="AH31" s="42"/>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row>
    <row r="32" spans="1:95" s="41" customFormat="1" ht="15" customHeight="1">
      <c r="A32" s="48" t="s">
        <v>80</v>
      </c>
      <c r="B32" s="75">
        <v>3917</v>
      </c>
      <c r="C32" s="75">
        <v>3756</v>
      </c>
      <c r="D32" s="75">
        <v>3875</v>
      </c>
      <c r="E32" s="75">
        <v>3376</v>
      </c>
      <c r="F32" s="75">
        <v>12235</v>
      </c>
      <c r="G32" s="75">
        <v>12119</v>
      </c>
      <c r="H32" s="75">
        <v>11996</v>
      </c>
      <c r="I32" s="75">
        <v>11225</v>
      </c>
      <c r="J32" s="75">
        <v>12122</v>
      </c>
      <c r="K32" s="75">
        <v>10042</v>
      </c>
      <c r="L32" s="75">
        <v>10604</v>
      </c>
      <c r="M32" s="75">
        <v>10986</v>
      </c>
      <c r="N32" s="75">
        <v>11371</v>
      </c>
      <c r="O32" s="75">
        <v>12687</v>
      </c>
      <c r="P32" s="75">
        <v>13709</v>
      </c>
      <c r="Q32" s="75">
        <v>12391</v>
      </c>
      <c r="R32" s="75">
        <v>8811</v>
      </c>
      <c r="S32" s="75">
        <v>8429</v>
      </c>
      <c r="T32" s="75">
        <v>7820</v>
      </c>
      <c r="U32" s="75">
        <v>7369</v>
      </c>
      <c r="V32" s="75">
        <v>7522</v>
      </c>
      <c r="W32" s="75">
        <v>8691</v>
      </c>
      <c r="X32" s="75">
        <v>8614</v>
      </c>
      <c r="Y32" s="46">
        <v>9522</v>
      </c>
      <c r="Z32" s="42"/>
      <c r="AA32" s="42"/>
      <c r="AB32" s="42"/>
      <c r="AC32" s="42"/>
      <c r="AD32" s="42"/>
      <c r="AE32" s="42"/>
      <c r="AF32" s="42"/>
      <c r="AG32" s="42"/>
      <c r="AH32" s="42"/>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row>
    <row r="33" spans="1:95" ht="5.0999999999999996" customHeight="1">
      <c r="A33" s="44"/>
      <c r="B33" s="75"/>
      <c r="C33" s="75"/>
      <c r="D33" s="75"/>
      <c r="E33" s="75"/>
      <c r="F33" s="75"/>
      <c r="G33" s="75"/>
      <c r="H33" s="75"/>
      <c r="I33" s="75"/>
      <c r="J33" s="75"/>
      <c r="K33" s="75"/>
      <c r="L33" s="75"/>
      <c r="M33" s="75"/>
      <c r="N33" s="75"/>
      <c r="O33" s="75"/>
      <c r="P33" s="75"/>
      <c r="Q33" s="75"/>
      <c r="R33" s="75"/>
      <c r="S33" s="75"/>
      <c r="T33" s="75"/>
      <c r="U33" s="75"/>
      <c r="V33" s="75"/>
      <c r="W33" s="75"/>
      <c r="X33" s="75"/>
      <c r="Y33" s="46"/>
      <c r="Z33" s="42"/>
      <c r="AA33" s="42"/>
      <c r="AB33" s="42"/>
      <c r="AC33" s="42"/>
      <c r="AD33" s="42"/>
      <c r="AE33" s="42"/>
      <c r="AF33" s="42"/>
      <c r="AG33" s="42"/>
      <c r="AH33" s="42"/>
    </row>
    <row r="34" spans="1:95" s="25" customFormat="1" ht="15" customHeight="1">
      <c r="A34" s="26" t="s">
        <v>82</v>
      </c>
      <c r="B34" s="73">
        <v>4139</v>
      </c>
      <c r="C34" s="73">
        <v>4613</v>
      </c>
      <c r="D34" s="73">
        <v>4318</v>
      </c>
      <c r="E34" s="73">
        <v>712</v>
      </c>
      <c r="F34" s="73">
        <v>2980</v>
      </c>
      <c r="G34" s="73">
        <v>3855</v>
      </c>
      <c r="H34" s="73">
        <v>4784</v>
      </c>
      <c r="I34" s="73">
        <v>707</v>
      </c>
      <c r="J34" s="73">
        <v>5213</v>
      </c>
      <c r="K34" s="73">
        <v>7421</v>
      </c>
      <c r="L34" s="73">
        <v>6440</v>
      </c>
      <c r="M34" s="73">
        <v>722</v>
      </c>
      <c r="N34" s="73">
        <v>7665</v>
      </c>
      <c r="O34" s="73">
        <v>7800</v>
      </c>
      <c r="P34" s="73">
        <v>5957</v>
      </c>
      <c r="Q34" s="73">
        <v>729</v>
      </c>
      <c r="R34" s="73">
        <v>5649</v>
      </c>
      <c r="S34" s="73">
        <v>6310</v>
      </c>
      <c r="T34" s="73">
        <v>6171</v>
      </c>
      <c r="U34" s="73">
        <v>940</v>
      </c>
      <c r="V34" s="73">
        <v>5805.73</v>
      </c>
      <c r="W34" s="73">
        <v>6097</v>
      </c>
      <c r="X34" s="73">
        <v>7208</v>
      </c>
      <c r="Y34" s="43">
        <v>854</v>
      </c>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row>
    <row r="35" spans="1:95" ht="5.0999999999999996" customHeight="1">
      <c r="A35" s="44"/>
      <c r="B35" s="75"/>
      <c r="C35" s="75"/>
      <c r="D35" s="75"/>
      <c r="E35" s="75"/>
      <c r="F35" s="75"/>
      <c r="G35" s="75"/>
      <c r="H35" s="75"/>
      <c r="I35" s="75"/>
      <c r="J35" s="75"/>
      <c r="K35" s="75"/>
      <c r="L35" s="75"/>
      <c r="M35" s="75"/>
      <c r="N35" s="75"/>
      <c r="O35" s="75"/>
      <c r="P35" s="75"/>
      <c r="Q35" s="75"/>
      <c r="R35" s="75"/>
      <c r="S35" s="75"/>
      <c r="T35" s="75"/>
      <c r="U35" s="75"/>
      <c r="V35" s="75"/>
      <c r="W35" s="75"/>
      <c r="X35" s="75"/>
      <c r="Y35" s="46"/>
      <c r="Z35" s="42"/>
      <c r="AA35" s="42"/>
      <c r="AB35" s="42"/>
      <c r="AC35" s="42"/>
      <c r="AD35" s="42"/>
      <c r="AE35" s="42"/>
      <c r="AF35" s="42"/>
      <c r="AG35" s="42"/>
      <c r="AH35" s="42"/>
    </row>
    <row r="36" spans="1:95" s="25" customFormat="1" ht="15" customHeight="1">
      <c r="A36" s="26" t="s">
        <v>83</v>
      </c>
      <c r="B36" s="73">
        <v>59944</v>
      </c>
      <c r="C36" s="73">
        <v>57483</v>
      </c>
      <c r="D36" s="73">
        <v>55500</v>
      </c>
      <c r="E36" s="73">
        <v>53966</v>
      </c>
      <c r="F36" s="73">
        <v>60241</v>
      </c>
      <c r="G36" s="73">
        <v>54500</v>
      </c>
      <c r="H36" s="73">
        <v>53896</v>
      </c>
      <c r="I36" s="73">
        <v>49808</v>
      </c>
      <c r="J36" s="73">
        <v>54129</v>
      </c>
      <c r="K36" s="73">
        <v>58676</v>
      </c>
      <c r="L36" s="73">
        <v>57647</v>
      </c>
      <c r="M36" s="73">
        <v>51489</v>
      </c>
      <c r="N36" s="73">
        <v>58965</v>
      </c>
      <c r="O36" s="73">
        <v>62497</v>
      </c>
      <c r="P36" s="73">
        <v>62425</v>
      </c>
      <c r="Q36" s="73">
        <v>58595</v>
      </c>
      <c r="R36" s="73">
        <v>51123</v>
      </c>
      <c r="S36" s="73">
        <v>52225</v>
      </c>
      <c r="T36" s="73">
        <v>52733</v>
      </c>
      <c r="U36" s="73">
        <v>48751</v>
      </c>
      <c r="V36" s="73">
        <v>46976.88</v>
      </c>
      <c r="W36" s="73">
        <v>59186</v>
      </c>
      <c r="X36" s="73">
        <v>66273</v>
      </c>
      <c r="Y36" s="43">
        <v>78439</v>
      </c>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row>
    <row r="37" spans="1:95" s="41" customFormat="1" ht="15" customHeight="1">
      <c r="A37" s="48" t="s">
        <v>79</v>
      </c>
      <c r="B37" s="75">
        <v>26508</v>
      </c>
      <c r="C37" s="75">
        <v>26044</v>
      </c>
      <c r="D37" s="75">
        <v>25117</v>
      </c>
      <c r="E37" s="75">
        <v>24527</v>
      </c>
      <c r="F37" s="75">
        <v>24722</v>
      </c>
      <c r="G37" s="75">
        <v>26038</v>
      </c>
      <c r="H37" s="75">
        <v>26261</v>
      </c>
      <c r="I37" s="75">
        <v>25623</v>
      </c>
      <c r="J37" s="75">
        <v>25460</v>
      </c>
      <c r="K37" s="75">
        <v>25416</v>
      </c>
      <c r="L37" s="75">
        <v>24541</v>
      </c>
      <c r="M37" s="75">
        <v>25784</v>
      </c>
      <c r="N37" s="75">
        <v>36752</v>
      </c>
      <c r="O37" s="75">
        <v>37195</v>
      </c>
      <c r="P37" s="75">
        <v>37394</v>
      </c>
      <c r="Q37" s="75">
        <v>38086</v>
      </c>
      <c r="R37" s="75">
        <v>26099</v>
      </c>
      <c r="S37" s="75">
        <v>28909</v>
      </c>
      <c r="T37" s="75">
        <v>26078</v>
      </c>
      <c r="U37" s="75">
        <v>25933</v>
      </c>
      <c r="V37" s="75">
        <v>24489.879999999997</v>
      </c>
      <c r="W37" s="75">
        <v>25837</v>
      </c>
      <c r="X37" s="75">
        <v>28078</v>
      </c>
      <c r="Y37" s="46">
        <v>29383</v>
      </c>
      <c r="Z37" s="42"/>
      <c r="AA37" s="42"/>
      <c r="AB37" s="42"/>
      <c r="AC37" s="42"/>
      <c r="AD37" s="42"/>
      <c r="AE37" s="42"/>
      <c r="AF37" s="42"/>
      <c r="AG37" s="42"/>
      <c r="AH37" s="42"/>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row>
    <row r="38" spans="1:95" s="41" customFormat="1" ht="15" customHeight="1">
      <c r="A38" s="48" t="s">
        <v>80</v>
      </c>
      <c r="B38" s="75">
        <v>33436</v>
      </c>
      <c r="C38" s="75">
        <v>31439</v>
      </c>
      <c r="D38" s="75">
        <v>30383</v>
      </c>
      <c r="E38" s="75">
        <v>29439</v>
      </c>
      <c r="F38" s="75">
        <v>35519</v>
      </c>
      <c r="G38" s="75">
        <v>28462</v>
      </c>
      <c r="H38" s="75">
        <v>27635</v>
      </c>
      <c r="I38" s="75">
        <v>24185</v>
      </c>
      <c r="J38" s="75">
        <v>28669</v>
      </c>
      <c r="K38" s="75">
        <v>33260</v>
      </c>
      <c r="L38" s="75">
        <v>33106</v>
      </c>
      <c r="M38" s="75">
        <v>25705</v>
      </c>
      <c r="N38" s="75">
        <v>22213</v>
      </c>
      <c r="O38" s="75">
        <v>25302</v>
      </c>
      <c r="P38" s="75">
        <v>25031</v>
      </c>
      <c r="Q38" s="75">
        <v>20509</v>
      </c>
      <c r="R38" s="75">
        <v>25024</v>
      </c>
      <c r="S38" s="75">
        <v>23316</v>
      </c>
      <c r="T38" s="75">
        <v>26655</v>
      </c>
      <c r="U38" s="75">
        <v>22818</v>
      </c>
      <c r="V38" s="75">
        <v>22487</v>
      </c>
      <c r="W38" s="75">
        <v>33349</v>
      </c>
      <c r="X38" s="75">
        <v>38195</v>
      </c>
      <c r="Y38" s="46">
        <v>49056</v>
      </c>
      <c r="Z38" s="42"/>
      <c r="AA38" s="42"/>
      <c r="AB38" s="42"/>
      <c r="AC38" s="42"/>
      <c r="AD38" s="42"/>
      <c r="AE38" s="42"/>
      <c r="AF38" s="42"/>
      <c r="AG38" s="42"/>
      <c r="AH38" s="42"/>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row>
    <row r="39" spans="1:95" ht="5.0999999999999996" customHeight="1">
      <c r="A39" s="44"/>
      <c r="B39" s="75"/>
      <c r="C39" s="75"/>
      <c r="D39" s="75"/>
      <c r="E39" s="75"/>
      <c r="F39" s="75"/>
      <c r="G39" s="75"/>
      <c r="H39" s="75"/>
      <c r="I39" s="75"/>
      <c r="J39" s="75"/>
      <c r="K39" s="75"/>
      <c r="L39" s="75"/>
      <c r="M39" s="75"/>
      <c r="N39" s="75"/>
      <c r="O39" s="75"/>
      <c r="P39" s="75"/>
      <c r="Q39" s="75"/>
      <c r="R39" s="75"/>
      <c r="S39" s="75"/>
      <c r="T39" s="75"/>
      <c r="U39" s="75"/>
      <c r="V39" s="75"/>
      <c r="W39" s="75"/>
      <c r="X39" s="75"/>
      <c r="Y39" s="46"/>
      <c r="Z39" s="42"/>
      <c r="AA39" s="42"/>
      <c r="AB39" s="42"/>
      <c r="AC39" s="42"/>
      <c r="AD39" s="42"/>
      <c r="AE39" s="42"/>
      <c r="AF39" s="42"/>
      <c r="AG39" s="42"/>
      <c r="AH39" s="42"/>
    </row>
    <row r="40" spans="1:95" s="25" customFormat="1" ht="15" customHeight="1">
      <c r="A40" s="26" t="s">
        <v>84</v>
      </c>
      <c r="B40" s="73">
        <v>21733</v>
      </c>
      <c r="C40" s="73">
        <v>25937</v>
      </c>
      <c r="D40" s="73">
        <v>33495</v>
      </c>
      <c r="E40" s="73">
        <v>15489</v>
      </c>
      <c r="F40" s="73">
        <v>37930</v>
      </c>
      <c r="G40" s="73">
        <v>32646</v>
      </c>
      <c r="H40" s="73">
        <v>34439</v>
      </c>
      <c r="I40" s="73">
        <v>18758</v>
      </c>
      <c r="J40" s="73">
        <v>30808</v>
      </c>
      <c r="K40" s="73">
        <v>32999</v>
      </c>
      <c r="L40" s="73">
        <v>35631</v>
      </c>
      <c r="M40" s="73">
        <v>20215</v>
      </c>
      <c r="N40" s="73">
        <v>27423</v>
      </c>
      <c r="O40" s="73">
        <v>28340</v>
      </c>
      <c r="P40" s="73">
        <v>56712</v>
      </c>
      <c r="Q40" s="73">
        <v>23535</v>
      </c>
      <c r="R40" s="73">
        <v>25215</v>
      </c>
      <c r="S40" s="73">
        <v>22565</v>
      </c>
      <c r="T40" s="73">
        <v>22746</v>
      </c>
      <c r="U40" s="73">
        <v>19028</v>
      </c>
      <c r="V40" s="73">
        <v>24184.98</v>
      </c>
      <c r="W40" s="73">
        <v>28969</v>
      </c>
      <c r="X40" s="73">
        <v>27169</v>
      </c>
      <c r="Y40" s="43">
        <v>25122</v>
      </c>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row>
    <row r="41" spans="1:95" ht="5.0999999999999996" customHeight="1">
      <c r="A41" s="44"/>
      <c r="B41" s="75"/>
      <c r="C41" s="75"/>
      <c r="D41" s="75"/>
      <c r="E41" s="75"/>
      <c r="F41" s="75"/>
      <c r="G41" s="75"/>
      <c r="H41" s="75"/>
      <c r="I41" s="75"/>
      <c r="J41" s="75"/>
      <c r="K41" s="75"/>
      <c r="L41" s="75"/>
      <c r="M41" s="75"/>
      <c r="N41" s="75"/>
      <c r="O41" s="75"/>
      <c r="P41" s="75"/>
      <c r="Q41" s="75"/>
      <c r="R41" s="75"/>
      <c r="S41" s="75"/>
      <c r="T41" s="75"/>
      <c r="U41" s="75"/>
      <c r="V41" s="75"/>
      <c r="W41" s="75"/>
      <c r="X41" s="75"/>
      <c r="Y41" s="46"/>
      <c r="Z41" s="42"/>
      <c r="AA41" s="42"/>
      <c r="AB41" s="42"/>
      <c r="AC41" s="42"/>
      <c r="AD41" s="42"/>
      <c r="AE41" s="42"/>
      <c r="AF41" s="42"/>
      <c r="AG41" s="42"/>
      <c r="AH41" s="42"/>
    </row>
    <row r="42" spans="1:95" s="55" customFormat="1" ht="15" customHeight="1" thickBot="1">
      <c r="A42" s="51" t="s">
        <v>85</v>
      </c>
      <c r="B42" s="385">
        <v>266544</v>
      </c>
      <c r="C42" s="385">
        <v>250734</v>
      </c>
      <c r="D42" s="385">
        <v>231145</v>
      </c>
      <c r="E42" s="385">
        <v>216675</v>
      </c>
      <c r="F42" s="385">
        <v>232206</v>
      </c>
      <c r="G42" s="385">
        <v>236240</v>
      </c>
      <c r="H42" s="385">
        <v>281642</v>
      </c>
      <c r="I42" s="385">
        <v>262589</v>
      </c>
      <c r="J42" s="385">
        <v>280296</v>
      </c>
      <c r="K42" s="385">
        <v>268181</v>
      </c>
      <c r="L42" s="385">
        <v>273071</v>
      </c>
      <c r="M42" s="385">
        <v>255887</v>
      </c>
      <c r="N42" s="385">
        <v>259656</v>
      </c>
      <c r="O42" s="385">
        <v>244325</v>
      </c>
      <c r="P42" s="385">
        <v>295264</v>
      </c>
      <c r="Q42" s="385">
        <v>262280</v>
      </c>
      <c r="R42" s="385">
        <v>277752</v>
      </c>
      <c r="S42" s="385">
        <v>280170</v>
      </c>
      <c r="T42" s="385">
        <v>300288</v>
      </c>
      <c r="U42" s="385">
        <v>303757</v>
      </c>
      <c r="V42" s="385">
        <v>325784.96999999997</v>
      </c>
      <c r="W42" s="385">
        <v>341516</v>
      </c>
      <c r="X42" s="385">
        <v>332721</v>
      </c>
      <c r="Y42" s="53">
        <v>333081</v>
      </c>
      <c r="Z42" s="42"/>
      <c r="AA42" s="42"/>
      <c r="AB42" s="42"/>
      <c r="AC42" s="42"/>
      <c r="AD42" s="42"/>
      <c r="AE42" s="42"/>
      <c r="AF42" s="42"/>
      <c r="AG42" s="42"/>
      <c r="AH42" s="42"/>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row>
    <row r="43" spans="1:95" ht="12.9" customHeight="1" thickTop="1">
      <c r="A43" s="56"/>
    </row>
    <row r="44" spans="1:95" ht="12.9"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row>
    <row r="45" spans="1:95" ht="12.9" customHeight="1">
      <c r="A45" s="56"/>
    </row>
    <row r="46" spans="1:95" ht="12.9" customHeight="1">
      <c r="A46" s="56"/>
      <c r="B46" s="386"/>
      <c r="C46" s="386"/>
      <c r="D46" s="386"/>
      <c r="E46" s="386"/>
      <c r="F46" s="386"/>
      <c r="G46" s="386"/>
      <c r="H46" s="386"/>
      <c r="I46" s="386"/>
      <c r="J46" s="386"/>
      <c r="K46" s="386"/>
      <c r="L46" s="386"/>
      <c r="M46" s="386"/>
      <c r="N46" s="386"/>
      <c r="O46" s="386"/>
      <c r="P46" s="386"/>
      <c r="Q46" s="386"/>
      <c r="R46" s="386"/>
      <c r="S46" s="386"/>
      <c r="T46" s="386"/>
      <c r="U46" s="386"/>
      <c r="V46" s="386"/>
      <c r="W46" s="386"/>
      <c r="X46" s="386"/>
      <c r="Y46" s="58"/>
    </row>
    <row r="47" spans="1:95" ht="12.9" customHeight="1">
      <c r="A47" s="56"/>
      <c r="B47" s="387"/>
      <c r="C47" s="387"/>
      <c r="D47" s="387"/>
      <c r="E47" s="387"/>
      <c r="F47" s="387"/>
      <c r="G47" s="387"/>
      <c r="H47" s="387"/>
      <c r="I47" s="387"/>
      <c r="J47" s="387"/>
      <c r="K47" s="387"/>
      <c r="L47" s="387"/>
      <c r="M47" s="387"/>
      <c r="N47" s="387"/>
      <c r="O47" s="387"/>
      <c r="P47" s="387"/>
      <c r="Q47" s="387"/>
      <c r="R47" s="387"/>
      <c r="S47" s="387"/>
      <c r="T47" s="387"/>
      <c r="U47" s="387"/>
      <c r="V47" s="387"/>
      <c r="W47" s="387"/>
      <c r="X47" s="387"/>
    </row>
    <row r="48" spans="1:95" ht="12.9" customHeight="1">
      <c r="A48" s="59"/>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58"/>
    </row>
    <row r="49" spans="1:192" ht="12.9" customHeight="1">
      <c r="A49" s="56"/>
      <c r="B49" s="61"/>
      <c r="C49" s="61"/>
      <c r="D49" s="61"/>
      <c r="E49" s="61"/>
      <c r="F49" s="61"/>
      <c r="G49" s="61"/>
      <c r="H49" s="61"/>
      <c r="I49" s="61"/>
      <c r="J49" s="61"/>
      <c r="K49" s="61"/>
      <c r="L49" s="61"/>
      <c r="M49" s="61"/>
      <c r="N49" s="61"/>
      <c r="O49" s="61"/>
      <c r="P49" s="61"/>
      <c r="Q49" s="61"/>
      <c r="R49" s="61"/>
      <c r="S49" s="61"/>
      <c r="T49" s="61"/>
      <c r="U49" s="61"/>
      <c r="V49" s="61"/>
      <c r="W49" s="61"/>
      <c r="X49" s="61"/>
    </row>
    <row r="50" spans="1:192" ht="12.9" customHeight="1">
      <c r="A50" s="56"/>
      <c r="B50" s="61"/>
      <c r="C50" s="61"/>
      <c r="D50" s="61"/>
      <c r="E50" s="61"/>
      <c r="F50" s="61"/>
      <c r="G50" s="61"/>
      <c r="H50" s="61"/>
      <c r="I50" s="61"/>
      <c r="J50" s="61"/>
      <c r="K50" s="61"/>
      <c r="L50" s="61"/>
      <c r="M50" s="61"/>
      <c r="N50" s="61"/>
      <c r="O50" s="61"/>
      <c r="P50" s="61"/>
      <c r="Q50" s="61"/>
      <c r="R50" s="61"/>
      <c r="S50" s="61"/>
      <c r="T50" s="61"/>
      <c r="U50" s="61"/>
      <c r="V50" s="61"/>
      <c r="W50" s="61"/>
      <c r="X50" s="61"/>
    </row>
    <row r="51" spans="1:192" ht="12.9" customHeight="1">
      <c r="A51" s="56"/>
      <c r="B51" s="61"/>
      <c r="C51" s="61"/>
      <c r="D51" s="61"/>
      <c r="E51" s="61"/>
      <c r="F51" s="61"/>
      <c r="G51" s="61"/>
      <c r="H51" s="61"/>
      <c r="I51" s="61"/>
      <c r="J51" s="61"/>
      <c r="K51" s="61"/>
      <c r="L51" s="61"/>
      <c r="M51" s="61"/>
      <c r="N51" s="61"/>
      <c r="O51" s="61"/>
      <c r="P51" s="61"/>
      <c r="Q51" s="61"/>
      <c r="R51" s="61"/>
      <c r="S51" s="61"/>
      <c r="T51" s="61"/>
      <c r="U51" s="61"/>
      <c r="V51" s="61"/>
      <c r="W51" s="61"/>
      <c r="X51" s="61"/>
    </row>
    <row r="52" spans="1:192" ht="12.9" customHeight="1">
      <c r="A52" s="56"/>
      <c r="B52" s="61"/>
      <c r="C52" s="61"/>
      <c r="D52" s="61"/>
      <c r="E52" s="61"/>
      <c r="F52" s="61"/>
      <c r="G52" s="61"/>
      <c r="H52" s="61"/>
      <c r="I52" s="61"/>
      <c r="J52" s="61"/>
      <c r="K52" s="61"/>
      <c r="L52" s="61"/>
      <c r="M52" s="61"/>
      <c r="N52" s="61"/>
      <c r="O52" s="61"/>
      <c r="P52" s="61"/>
      <c r="Q52" s="61"/>
      <c r="R52" s="61"/>
      <c r="S52" s="61"/>
      <c r="T52" s="61"/>
      <c r="U52" s="61"/>
      <c r="V52" s="61"/>
      <c r="W52" s="61"/>
      <c r="X52" s="61"/>
    </row>
    <row r="53" spans="1:192" ht="12.9" customHeight="1">
      <c r="A53" s="56"/>
    </row>
    <row r="54" spans="1:192" ht="12.9" customHeight="1">
      <c r="A54" s="56"/>
      <c r="B54" s="60"/>
      <c r="C54" s="60"/>
      <c r="D54" s="60"/>
      <c r="E54" s="60"/>
      <c r="F54" s="60"/>
      <c r="G54" s="60"/>
      <c r="H54" s="60"/>
      <c r="I54" s="60"/>
      <c r="J54" s="60"/>
      <c r="K54" s="60"/>
      <c r="L54" s="60"/>
      <c r="M54" s="60"/>
      <c r="N54" s="60"/>
      <c r="O54" s="60"/>
      <c r="P54" s="60"/>
      <c r="Q54" s="60"/>
      <c r="R54" s="60"/>
      <c r="S54" s="60"/>
      <c r="T54" s="60"/>
      <c r="U54" s="60"/>
      <c r="V54" s="60"/>
      <c r="W54" s="60"/>
      <c r="X54" s="60"/>
      <c r="Y54" s="60"/>
    </row>
    <row r="55" spans="1:192" s="57" customFormat="1" ht="12.9" customHeight="1">
      <c r="A55" s="56"/>
      <c r="B55" s="61"/>
      <c r="C55" s="61"/>
      <c r="D55" s="61"/>
      <c r="E55" s="61"/>
      <c r="F55" s="61"/>
      <c r="G55" s="61"/>
      <c r="H55" s="61"/>
      <c r="I55" s="61"/>
      <c r="J55" s="61"/>
      <c r="K55" s="61"/>
      <c r="L55" s="61"/>
      <c r="M55" s="61"/>
      <c r="N55" s="61"/>
      <c r="O55" s="61"/>
      <c r="P55" s="61"/>
      <c r="Q55" s="61"/>
      <c r="R55" s="61"/>
      <c r="S55" s="61"/>
      <c r="T55" s="61"/>
      <c r="U55" s="61"/>
      <c r="V55" s="61"/>
      <c r="W55" s="61"/>
      <c r="X55" s="61"/>
      <c r="Y55" s="61"/>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row>
    <row r="56" spans="1:192" s="57" customFormat="1" ht="12.9" customHeight="1">
      <c r="A56" s="56"/>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c r="GA56" s="47"/>
      <c r="GB56" s="47"/>
      <c r="GC56" s="47"/>
      <c r="GD56" s="47"/>
      <c r="GE56" s="47"/>
      <c r="GF56" s="47"/>
      <c r="GG56" s="47"/>
      <c r="GH56" s="47"/>
      <c r="GI56" s="47"/>
      <c r="GJ56" s="47"/>
    </row>
    <row r="57" spans="1:192" s="57" customFormat="1" ht="12.9" customHeight="1">
      <c r="A57" s="56"/>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row>
    <row r="58" spans="1:192" s="57" customFormat="1" ht="12.9" customHeight="1">
      <c r="A58" s="56"/>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c r="FB58" s="47"/>
      <c r="FC58" s="47"/>
      <c r="FD58" s="47"/>
      <c r="FE58" s="47"/>
      <c r="FF58" s="47"/>
      <c r="FG58" s="47"/>
      <c r="FH58" s="47"/>
      <c r="FI58" s="47"/>
      <c r="FJ58" s="47"/>
      <c r="FK58" s="47"/>
      <c r="FL58" s="47"/>
      <c r="FM58" s="47"/>
      <c r="FN58" s="47"/>
      <c r="FO58" s="47"/>
      <c r="FP58" s="47"/>
      <c r="FQ58" s="47"/>
      <c r="FR58" s="47"/>
      <c r="FS58" s="47"/>
      <c r="FT58" s="47"/>
      <c r="FU58" s="47"/>
      <c r="FV58" s="47"/>
      <c r="FW58" s="47"/>
      <c r="FX58" s="47"/>
      <c r="FY58" s="47"/>
      <c r="FZ58" s="47"/>
      <c r="GA58" s="47"/>
      <c r="GB58" s="47"/>
      <c r="GC58" s="47"/>
      <c r="GD58" s="47"/>
      <c r="GE58" s="47"/>
      <c r="GF58" s="47"/>
      <c r="GG58" s="47"/>
      <c r="GH58" s="47"/>
      <c r="GI58" s="47"/>
      <c r="GJ58" s="47"/>
    </row>
    <row r="59" spans="1:192" s="57" customFormat="1" ht="12.9" customHeight="1">
      <c r="A59" s="56"/>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row>
    <row r="60" spans="1:192" s="57" customFormat="1" ht="12.9" customHeight="1">
      <c r="A60" s="56"/>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c r="GA60" s="47"/>
      <c r="GB60" s="47"/>
      <c r="GC60" s="47"/>
      <c r="GD60" s="47"/>
      <c r="GE60" s="47"/>
      <c r="GF60" s="47"/>
      <c r="GG60" s="47"/>
      <c r="GH60" s="47"/>
      <c r="GI60" s="47"/>
      <c r="GJ60" s="47"/>
    </row>
    <row r="61" spans="1:192" s="57" customFormat="1" ht="12.9" customHeight="1">
      <c r="A61" s="56"/>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c r="GA61" s="47"/>
      <c r="GB61" s="47"/>
      <c r="GC61" s="47"/>
      <c r="GD61" s="47"/>
      <c r="GE61" s="47"/>
      <c r="GF61" s="47"/>
      <c r="GG61" s="47"/>
      <c r="GH61" s="47"/>
      <c r="GI61" s="47"/>
      <c r="GJ61" s="47"/>
    </row>
    <row r="62" spans="1:192" s="57" customFormat="1" ht="12.9" customHeight="1">
      <c r="A62" s="56"/>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c r="GD62" s="47"/>
      <c r="GE62" s="47"/>
      <c r="GF62" s="47"/>
      <c r="GG62" s="47"/>
      <c r="GH62" s="47"/>
      <c r="GI62" s="47"/>
      <c r="GJ62" s="47"/>
    </row>
    <row r="63" spans="1:192" s="57" customFormat="1" ht="12.9" customHeight="1">
      <c r="A63" s="56"/>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row>
    <row r="64" spans="1:192" s="57" customFormat="1" ht="12.9" customHeight="1">
      <c r="A64" s="56"/>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row>
    <row r="65" spans="1:192" s="57" customFormat="1" ht="11.1" customHeight="1">
      <c r="A65" s="56"/>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row>
    <row r="66" spans="1:192" s="57" customFormat="1" ht="11.1" customHeight="1">
      <c r="A66" s="56"/>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row>
    <row r="67" spans="1:192" s="57" customFormat="1" ht="11.1" customHeight="1">
      <c r="A67" s="56"/>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row>
    <row r="68" spans="1:192" s="57" customFormat="1" ht="11.1" customHeight="1">
      <c r="A68" s="56"/>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row>
    <row r="69" spans="1:192" s="57" customFormat="1" ht="11.1" customHeight="1">
      <c r="A69" s="56"/>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row>
    <row r="70" spans="1:192" s="57" customFormat="1" ht="11.1" customHeight="1">
      <c r="A70" s="56"/>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row>
    <row r="71" spans="1:192" s="57" customFormat="1" ht="11.1" customHeight="1">
      <c r="A71" s="59"/>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row>
    <row r="72" spans="1:192" s="57" customFormat="1" ht="11.1" customHeight="1">
      <c r="A72" s="59"/>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row>
    <row r="73" spans="1:192" s="57" customFormat="1" ht="11.1" customHeight="1">
      <c r="A73" s="56"/>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row>
    <row r="74" spans="1:192" s="57" customFormat="1" ht="11.1" customHeight="1">
      <c r="A74" s="56"/>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row>
    <row r="75" spans="1:192" s="57" customFormat="1" ht="11.1" customHeight="1">
      <c r="A75" s="56"/>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row>
    <row r="76" spans="1:192" s="57" customFormat="1" ht="11.1" customHeight="1">
      <c r="A76" s="56"/>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row>
    <row r="77" spans="1:192" s="57" customFormat="1" ht="11.1" customHeight="1">
      <c r="A77" s="56"/>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row>
    <row r="78" spans="1:192" s="57" customFormat="1" ht="11.1" customHeight="1">
      <c r="A78" s="59"/>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row>
    <row r="79" spans="1:192" s="57" customFormat="1" ht="11.1" customHeight="1">
      <c r="A79" s="56"/>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row>
    <row r="80" spans="1:192" s="57" customFormat="1" ht="11.1" customHeight="1">
      <c r="A80" s="59"/>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row>
    <row r="81" spans="1:192" s="57" customFormat="1" ht="11.1" customHeight="1">
      <c r="A81" s="56"/>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row>
    <row r="82" spans="1:192" s="57" customFormat="1" ht="11.1" customHeight="1">
      <c r="A82" s="62"/>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row>
    <row r="83" spans="1:192" s="57" customFormat="1" ht="11.1" customHeight="1">
      <c r="A83" s="56"/>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row>
    <row r="84" spans="1:192" s="57" customFormat="1" ht="11.1" customHeight="1">
      <c r="A84" s="62"/>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row>
    <row r="85" spans="1:192" s="57" customFormat="1" ht="11.1" customHeight="1">
      <c r="A85" s="62"/>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row>
    <row r="86" spans="1:192" s="57" customFormat="1" ht="11.1" customHeight="1">
      <c r="A86" s="59"/>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row>
  </sheetData>
  <hyperlinks>
    <hyperlink ref="Y6" location="'Index - Descontinued'!A1" display="Index" xr:uid="{4ED7805B-9383-4980-8228-DD6DF1E00102}"/>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9061-D298-4977-977C-F93C6C5CE343}">
  <sheetPr>
    <tabColor rgb="FFC00000"/>
  </sheetPr>
  <dimension ref="A1:GH39"/>
  <sheetViews>
    <sheetView showGridLines="0" zoomScaleNormal="100" zoomScaleSheetLayoutView="100" workbookViewId="0">
      <pane xSplit="1" ySplit="8" topLeftCell="S12" activePane="bottomRight" state="frozen"/>
      <selection pane="topRight"/>
      <selection pane="bottomLeft"/>
      <selection pane="bottomRight"/>
    </sheetView>
  </sheetViews>
  <sheetFormatPr defaultColWidth="11" defaultRowHeight="11.4"/>
  <cols>
    <col min="1" max="1" width="65.77734375" style="169" bestFit="1" customWidth="1"/>
    <col min="2" max="2" width="8.77734375" style="169" bestFit="1" customWidth="1"/>
    <col min="3" max="24" width="9.33203125" style="169" customWidth="1"/>
    <col min="25" max="25" width="9.33203125" style="166" customWidth="1"/>
    <col min="26" max="16384" width="11" style="171"/>
  </cols>
  <sheetData>
    <row r="1" spans="1:190" s="148" customFormat="1" ht="15" customHeight="1">
      <c r="A1" s="143"/>
      <c r="B1" s="19"/>
      <c r="C1" s="19"/>
      <c r="D1" s="19"/>
      <c r="E1" s="19"/>
      <c r="F1" s="19"/>
      <c r="G1" s="19"/>
      <c r="H1" s="19"/>
      <c r="I1" s="19"/>
      <c r="J1" s="19"/>
      <c r="K1" s="19"/>
      <c r="L1" s="19"/>
      <c r="M1" s="19"/>
      <c r="N1" s="19"/>
      <c r="O1" s="19"/>
      <c r="P1" s="19"/>
      <c r="Q1" s="19"/>
      <c r="R1" s="19"/>
      <c r="S1" s="19"/>
      <c r="T1" s="19"/>
      <c r="U1" s="19"/>
      <c r="V1" s="19"/>
      <c r="W1" s="19"/>
      <c r="X1" s="19"/>
      <c r="Y1" s="19"/>
      <c r="Z1" s="19"/>
      <c r="AA1" s="145"/>
      <c r="AB1" s="19"/>
      <c r="AC1" s="145"/>
      <c r="AD1" s="19"/>
      <c r="AE1" s="145"/>
      <c r="AF1" s="19"/>
      <c r="AG1" s="145"/>
      <c r="AH1" s="19"/>
      <c r="AI1" s="145"/>
      <c r="AJ1" s="19"/>
      <c r="AK1" s="145"/>
      <c r="AL1" s="19"/>
      <c r="AM1" s="145"/>
      <c r="AN1" s="19"/>
      <c r="AO1" s="145"/>
      <c r="AP1" s="19"/>
      <c r="AQ1" s="145"/>
      <c r="AR1" s="19"/>
      <c r="AS1" s="145"/>
      <c r="AT1" s="19"/>
      <c r="AU1" s="145"/>
      <c r="AV1" s="19"/>
      <c r="AW1" s="145"/>
      <c r="AX1" s="147"/>
      <c r="AY1" s="147"/>
      <c r="AZ1" s="19"/>
      <c r="BA1" s="145"/>
      <c r="BB1" s="146"/>
      <c r="BC1" s="146"/>
      <c r="BD1" s="146"/>
      <c r="BE1" s="146"/>
      <c r="BF1" s="146"/>
      <c r="BG1" s="145"/>
      <c r="BH1" s="146"/>
      <c r="BI1" s="145"/>
      <c r="BJ1" s="146"/>
      <c r="BK1" s="146"/>
      <c r="BL1" s="146"/>
      <c r="BM1" s="143"/>
      <c r="BN1" s="143"/>
      <c r="BO1" s="19"/>
      <c r="BP1" s="145"/>
      <c r="BQ1" s="19"/>
      <c r="BR1" s="145"/>
      <c r="BS1" s="19"/>
      <c r="BT1" s="145"/>
      <c r="BU1" s="19"/>
      <c r="BV1" s="145"/>
      <c r="BW1" s="19"/>
      <c r="BX1" s="145"/>
      <c r="BY1" s="19"/>
      <c r="BZ1" s="145"/>
      <c r="CA1" s="19"/>
      <c r="CB1" s="145"/>
      <c r="CC1" s="19"/>
      <c r="CD1" s="145"/>
      <c r="CE1" s="19"/>
      <c r="CF1" s="145"/>
      <c r="CG1" s="19"/>
      <c r="CH1" s="145"/>
      <c r="CI1" s="19"/>
      <c r="CJ1" s="145"/>
      <c r="CK1" s="19"/>
      <c r="CL1" s="145"/>
      <c r="CM1" s="19"/>
      <c r="CN1" s="145"/>
      <c r="CO1" s="19"/>
      <c r="CP1" s="145"/>
      <c r="CQ1" s="19"/>
      <c r="CR1" s="145"/>
      <c r="CS1" s="19"/>
      <c r="CT1" s="145"/>
      <c r="CU1" s="19"/>
      <c r="CV1" s="145"/>
      <c r="CW1" s="19"/>
      <c r="CX1" s="145"/>
      <c r="CY1" s="19"/>
      <c r="CZ1" s="145"/>
      <c r="DA1" s="19"/>
      <c r="DB1" s="145"/>
      <c r="DC1" s="147"/>
      <c r="DD1" s="147"/>
      <c r="DE1" s="19"/>
      <c r="DF1" s="145"/>
      <c r="DG1" s="146"/>
      <c r="DH1" s="146"/>
      <c r="DI1" s="146"/>
      <c r="DJ1" s="146"/>
      <c r="DK1" s="146"/>
      <c r="DL1" s="145"/>
      <c r="DM1" s="146"/>
      <c r="DN1" s="145"/>
      <c r="DO1" s="146"/>
      <c r="DP1" s="146"/>
      <c r="DQ1" s="146"/>
      <c r="DR1" s="143"/>
      <c r="DS1" s="143"/>
      <c r="DT1" s="19"/>
      <c r="DU1" s="145"/>
      <c r="DV1" s="19"/>
      <c r="DW1" s="145"/>
      <c r="DX1" s="19"/>
      <c r="DY1" s="145"/>
      <c r="DZ1" s="19"/>
      <c r="EA1" s="145"/>
      <c r="EB1" s="19"/>
      <c r="EC1" s="145"/>
      <c r="ED1" s="19"/>
      <c r="EE1" s="145"/>
      <c r="EF1" s="19"/>
      <c r="EG1" s="145"/>
      <c r="EH1" s="19"/>
      <c r="EI1" s="145"/>
      <c r="EJ1" s="19"/>
      <c r="EK1" s="145"/>
      <c r="EL1" s="19"/>
      <c r="EM1" s="145"/>
      <c r="EN1" s="19"/>
      <c r="EO1" s="145"/>
      <c r="EP1" s="19"/>
      <c r="EQ1" s="145"/>
      <c r="ER1" s="19"/>
      <c r="ES1" s="145"/>
      <c r="ET1" s="19"/>
      <c r="EU1" s="145"/>
      <c r="EV1" s="19"/>
      <c r="EW1" s="145"/>
      <c r="EX1" s="19"/>
      <c r="EY1" s="145"/>
      <c r="EZ1" s="19"/>
      <c r="FA1" s="145"/>
      <c r="FB1" s="19"/>
      <c r="FC1" s="145"/>
      <c r="FD1" s="19"/>
      <c r="FE1" s="145"/>
      <c r="FF1" s="19"/>
      <c r="FG1" s="145"/>
      <c r="FH1" s="147"/>
      <c r="FI1" s="147"/>
      <c r="FJ1" s="19"/>
      <c r="FK1" s="145"/>
      <c r="FL1" s="146"/>
      <c r="FM1" s="146"/>
      <c r="FN1" s="146"/>
      <c r="FO1" s="146"/>
      <c r="FP1" s="146"/>
      <c r="FQ1" s="145"/>
      <c r="FR1" s="146"/>
      <c r="FS1" s="145"/>
      <c r="FT1" s="146"/>
      <c r="FU1" s="146"/>
      <c r="FV1" s="146"/>
      <c r="FW1" s="143"/>
      <c r="FX1" s="143"/>
      <c r="FY1" s="19"/>
      <c r="FZ1" s="145"/>
      <c r="GA1" s="19"/>
      <c r="GB1" s="145"/>
      <c r="GC1" s="19"/>
      <c r="GD1" s="145"/>
      <c r="GE1" s="19"/>
      <c r="GF1" s="145"/>
      <c r="GG1" s="19"/>
      <c r="GH1" s="145"/>
    </row>
    <row r="2" spans="1:190" s="148"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45"/>
      <c r="AB2" s="19"/>
      <c r="AC2" s="145"/>
      <c r="AD2" s="19"/>
      <c r="AE2" s="145"/>
      <c r="AF2" s="19"/>
      <c r="AG2" s="145"/>
      <c r="AH2" s="19"/>
      <c r="AI2" s="145"/>
      <c r="AJ2" s="19"/>
      <c r="AK2" s="145"/>
      <c r="AL2" s="19"/>
      <c r="AM2" s="145"/>
      <c r="AN2" s="19"/>
      <c r="AO2" s="145"/>
      <c r="AP2" s="19"/>
      <c r="AQ2" s="145"/>
      <c r="AR2" s="19"/>
      <c r="AS2" s="145"/>
      <c r="AT2" s="19"/>
      <c r="AU2" s="145"/>
      <c r="AV2" s="19"/>
      <c r="AW2" s="145"/>
      <c r="AX2" s="147"/>
      <c r="AY2" s="147"/>
      <c r="AZ2" s="19"/>
      <c r="BA2" s="145"/>
      <c r="BB2" s="146"/>
      <c r="BC2" s="146"/>
      <c r="BD2" s="146"/>
      <c r="BE2" s="146"/>
      <c r="BF2" s="146"/>
      <c r="BG2" s="145"/>
      <c r="BH2" s="146"/>
      <c r="BI2" s="145"/>
      <c r="BJ2" s="146"/>
      <c r="BK2" s="146"/>
      <c r="BL2" s="146"/>
      <c r="BM2" s="143"/>
      <c r="BN2" s="143"/>
      <c r="BO2" s="19"/>
      <c r="BP2" s="145"/>
      <c r="BQ2" s="19"/>
      <c r="BR2" s="145"/>
      <c r="BS2" s="19"/>
      <c r="BT2" s="145"/>
      <c r="BU2" s="19"/>
      <c r="BV2" s="145"/>
      <c r="BW2" s="19"/>
      <c r="BX2" s="145"/>
      <c r="BY2" s="19"/>
      <c r="BZ2" s="145"/>
      <c r="CA2" s="19"/>
      <c r="CB2" s="145"/>
      <c r="CC2" s="19"/>
      <c r="CD2" s="145"/>
      <c r="CE2" s="19"/>
      <c r="CF2" s="145"/>
      <c r="CG2" s="19"/>
      <c r="CH2" s="145"/>
      <c r="CI2" s="19"/>
      <c r="CJ2" s="145"/>
      <c r="CK2" s="19"/>
      <c r="CL2" s="145"/>
      <c r="CM2" s="19"/>
      <c r="CN2" s="145"/>
      <c r="CO2" s="19"/>
      <c r="CP2" s="145"/>
      <c r="CQ2" s="19"/>
      <c r="CR2" s="145"/>
      <c r="CS2" s="19"/>
      <c r="CT2" s="145"/>
      <c r="CU2" s="19"/>
      <c r="CV2" s="145"/>
      <c r="CW2" s="19"/>
      <c r="CX2" s="145"/>
      <c r="CY2" s="19"/>
      <c r="CZ2" s="145"/>
      <c r="DA2" s="19"/>
      <c r="DB2" s="145"/>
      <c r="DC2" s="147"/>
      <c r="DD2" s="147"/>
      <c r="DE2" s="19"/>
      <c r="DF2" s="145"/>
      <c r="DG2" s="146"/>
      <c r="DH2" s="146"/>
      <c r="DI2" s="146"/>
      <c r="DJ2" s="146"/>
      <c r="DK2" s="146"/>
      <c r="DL2" s="145"/>
      <c r="DM2" s="146"/>
      <c r="DN2" s="145"/>
      <c r="DO2" s="146"/>
      <c r="DP2" s="146"/>
      <c r="DQ2" s="146"/>
      <c r="DR2" s="143"/>
      <c r="DS2" s="143"/>
      <c r="DT2" s="19"/>
      <c r="DU2" s="145"/>
      <c r="DV2" s="19"/>
      <c r="DW2" s="145"/>
      <c r="DX2" s="19"/>
      <c r="DY2" s="145"/>
      <c r="DZ2" s="19"/>
      <c r="EA2" s="145"/>
      <c r="EB2" s="19"/>
      <c r="EC2" s="145"/>
      <c r="ED2" s="19"/>
      <c r="EE2" s="145"/>
      <c r="EF2" s="19"/>
      <c r="EG2" s="145"/>
      <c r="EH2" s="19"/>
      <c r="EI2" s="145"/>
      <c r="EJ2" s="19"/>
      <c r="EK2" s="145"/>
      <c r="EL2" s="19"/>
      <c r="EM2" s="145"/>
      <c r="EN2" s="19"/>
      <c r="EO2" s="145"/>
      <c r="EP2" s="19"/>
      <c r="EQ2" s="145"/>
      <c r="ER2" s="19"/>
      <c r="ES2" s="145"/>
      <c r="ET2" s="19"/>
      <c r="EU2" s="145"/>
      <c r="EV2" s="19"/>
      <c r="EW2" s="145"/>
      <c r="EX2" s="19"/>
      <c r="EY2" s="145"/>
      <c r="EZ2" s="19"/>
      <c r="FA2" s="145"/>
      <c r="FB2" s="19"/>
      <c r="FC2" s="145"/>
      <c r="FD2" s="19"/>
      <c r="FE2" s="145"/>
      <c r="FF2" s="19"/>
      <c r="FG2" s="145"/>
      <c r="FH2" s="147"/>
      <c r="FI2" s="147"/>
      <c r="FJ2" s="19"/>
      <c r="FK2" s="145"/>
      <c r="FL2" s="146"/>
      <c r="FM2" s="146"/>
      <c r="FN2" s="146"/>
      <c r="FO2" s="146"/>
      <c r="FP2" s="146"/>
      <c r="FQ2" s="145"/>
      <c r="FR2" s="146"/>
      <c r="FS2" s="145"/>
      <c r="FT2" s="146"/>
      <c r="FU2" s="146"/>
      <c r="FV2" s="146"/>
      <c r="FW2" s="143"/>
      <c r="FX2" s="143"/>
      <c r="FY2" s="19"/>
      <c r="FZ2" s="145"/>
      <c r="GA2" s="19"/>
      <c r="GB2" s="145"/>
      <c r="GC2" s="19"/>
      <c r="GD2" s="145"/>
      <c r="GE2" s="19"/>
      <c r="GF2" s="145"/>
      <c r="GG2" s="19"/>
      <c r="GH2" s="145"/>
    </row>
    <row r="3" spans="1:190" s="148"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45"/>
      <c r="AB3" s="19"/>
      <c r="AC3" s="145"/>
      <c r="AD3" s="19"/>
      <c r="AE3" s="145"/>
      <c r="AF3" s="19"/>
      <c r="AG3" s="145"/>
      <c r="AH3" s="19"/>
      <c r="AI3" s="145"/>
      <c r="AJ3" s="19"/>
      <c r="AK3" s="145"/>
      <c r="AL3" s="19"/>
      <c r="AM3" s="145"/>
      <c r="AN3" s="19"/>
      <c r="AO3" s="145"/>
      <c r="AP3" s="19"/>
      <c r="AQ3" s="145"/>
      <c r="AR3" s="19"/>
      <c r="AS3" s="145"/>
      <c r="AT3" s="19"/>
      <c r="AU3" s="145"/>
      <c r="AV3" s="19"/>
      <c r="AW3" s="145"/>
      <c r="AX3" s="147"/>
      <c r="AY3" s="147"/>
      <c r="AZ3" s="19"/>
      <c r="BA3" s="145"/>
      <c r="BB3" s="146"/>
      <c r="BC3" s="146"/>
      <c r="BD3" s="146"/>
      <c r="BE3" s="146"/>
      <c r="BF3" s="146"/>
      <c r="BG3" s="145"/>
      <c r="BH3" s="146"/>
      <c r="BI3" s="145"/>
      <c r="BJ3" s="146"/>
      <c r="BK3" s="146"/>
      <c r="BL3" s="146"/>
      <c r="BM3" s="143"/>
      <c r="BN3" s="143"/>
      <c r="BO3" s="19"/>
      <c r="BP3" s="145"/>
      <c r="BQ3" s="19"/>
      <c r="BR3" s="145"/>
      <c r="BS3" s="19"/>
      <c r="BT3" s="145"/>
      <c r="BU3" s="19"/>
      <c r="BV3" s="145"/>
      <c r="BW3" s="19"/>
      <c r="BX3" s="145"/>
      <c r="BY3" s="19"/>
      <c r="BZ3" s="145"/>
      <c r="CA3" s="19"/>
      <c r="CB3" s="145"/>
      <c r="CC3" s="19"/>
      <c r="CD3" s="145"/>
      <c r="CE3" s="19"/>
      <c r="CF3" s="145"/>
      <c r="CG3" s="19"/>
      <c r="CH3" s="145"/>
      <c r="CI3" s="19"/>
      <c r="CJ3" s="145"/>
      <c r="CK3" s="19"/>
      <c r="CL3" s="145"/>
      <c r="CM3" s="19"/>
      <c r="CN3" s="145"/>
      <c r="CO3" s="19"/>
      <c r="CP3" s="145"/>
      <c r="CQ3" s="19"/>
      <c r="CR3" s="145"/>
      <c r="CS3" s="19"/>
      <c r="CT3" s="145"/>
      <c r="CU3" s="19"/>
      <c r="CV3" s="145"/>
      <c r="CW3" s="19"/>
      <c r="CX3" s="145"/>
      <c r="CY3" s="19"/>
      <c r="CZ3" s="145"/>
      <c r="DA3" s="19"/>
      <c r="DB3" s="145"/>
      <c r="DC3" s="147"/>
      <c r="DD3" s="147"/>
      <c r="DE3" s="19"/>
      <c r="DF3" s="145"/>
      <c r="DG3" s="146"/>
      <c r="DH3" s="146"/>
      <c r="DI3" s="146"/>
      <c r="DJ3" s="146"/>
      <c r="DK3" s="146"/>
      <c r="DL3" s="145"/>
      <c r="DM3" s="146"/>
      <c r="DN3" s="145"/>
      <c r="DO3" s="146"/>
      <c r="DP3" s="146"/>
      <c r="DQ3" s="146"/>
      <c r="DR3" s="143"/>
      <c r="DS3" s="143"/>
      <c r="DT3" s="19"/>
      <c r="DU3" s="145"/>
      <c r="DV3" s="19"/>
      <c r="DW3" s="145"/>
      <c r="DX3" s="19"/>
      <c r="DY3" s="145"/>
      <c r="DZ3" s="19"/>
      <c r="EA3" s="145"/>
      <c r="EB3" s="19"/>
      <c r="EC3" s="145"/>
      <c r="ED3" s="19"/>
      <c r="EE3" s="145"/>
      <c r="EF3" s="19"/>
      <c r="EG3" s="145"/>
      <c r="EH3" s="19"/>
      <c r="EI3" s="145"/>
      <c r="EJ3" s="19"/>
      <c r="EK3" s="145"/>
      <c r="EL3" s="19"/>
      <c r="EM3" s="145"/>
      <c r="EN3" s="19"/>
      <c r="EO3" s="145"/>
      <c r="EP3" s="19"/>
      <c r="EQ3" s="145"/>
      <c r="ER3" s="19"/>
      <c r="ES3" s="145"/>
      <c r="ET3" s="19"/>
      <c r="EU3" s="145"/>
      <c r="EV3" s="19"/>
      <c r="EW3" s="145"/>
      <c r="EX3" s="19"/>
      <c r="EY3" s="145"/>
      <c r="EZ3" s="19"/>
      <c r="FA3" s="145"/>
      <c r="FB3" s="19"/>
      <c r="FC3" s="145"/>
      <c r="FD3" s="19"/>
      <c r="FE3" s="145"/>
      <c r="FF3" s="19"/>
      <c r="FG3" s="145"/>
      <c r="FH3" s="147"/>
      <c r="FI3" s="147"/>
      <c r="FJ3" s="19"/>
      <c r="FK3" s="145"/>
      <c r="FL3" s="146"/>
      <c r="FM3" s="146"/>
      <c r="FN3" s="146"/>
      <c r="FO3" s="146"/>
      <c r="FP3" s="146"/>
      <c r="FQ3" s="145"/>
      <c r="FR3" s="146"/>
      <c r="FS3" s="145"/>
      <c r="FT3" s="146"/>
      <c r="FU3" s="146"/>
      <c r="FV3" s="146"/>
      <c r="FW3" s="143"/>
      <c r="FX3" s="143"/>
      <c r="FY3" s="19"/>
      <c r="FZ3" s="145"/>
      <c r="GA3" s="19"/>
      <c r="GB3" s="145"/>
      <c r="GC3" s="19"/>
      <c r="GD3" s="145"/>
      <c r="GE3" s="19"/>
      <c r="GF3" s="145"/>
      <c r="GG3" s="19"/>
      <c r="GH3" s="145"/>
    </row>
    <row r="4" spans="1:190" s="148" customFormat="1" ht="15" customHeight="1">
      <c r="A4" s="149"/>
      <c r="B4" s="27"/>
      <c r="C4" s="27"/>
      <c r="D4" s="27"/>
      <c r="E4" s="27"/>
      <c r="F4" s="27"/>
      <c r="G4" s="27"/>
      <c r="H4" s="27"/>
      <c r="I4" s="27"/>
      <c r="J4" s="27"/>
      <c r="K4" s="27"/>
      <c r="L4" s="27"/>
      <c r="M4" s="27"/>
      <c r="N4" s="27"/>
      <c r="O4" s="27"/>
      <c r="P4" s="27"/>
      <c r="Q4" s="27"/>
      <c r="R4" s="27"/>
      <c r="S4" s="27"/>
      <c r="T4" s="27"/>
      <c r="U4" s="27"/>
      <c r="V4" s="27"/>
      <c r="W4" s="27"/>
      <c r="X4" s="27"/>
      <c r="Y4" s="66"/>
    </row>
    <row r="5" spans="1:190" s="148" customFormat="1" ht="15" customHeight="1" thickBot="1">
      <c r="A5" s="151" t="s">
        <v>501</v>
      </c>
      <c r="B5" s="389"/>
      <c r="C5" s="389"/>
      <c r="D5" s="389"/>
      <c r="E5" s="389"/>
      <c r="F5" s="389"/>
      <c r="G5" s="389"/>
      <c r="H5" s="389"/>
      <c r="I5" s="389"/>
      <c r="J5" s="389"/>
      <c r="K5" s="389"/>
      <c r="L5" s="389"/>
      <c r="M5" s="389"/>
      <c r="N5" s="389"/>
      <c r="O5" s="389"/>
      <c r="P5" s="389"/>
      <c r="Q5" s="389"/>
      <c r="R5" s="389"/>
      <c r="S5" s="389"/>
      <c r="T5" s="389"/>
      <c r="U5" s="389"/>
      <c r="V5" s="389"/>
      <c r="W5" s="389"/>
      <c r="X5" s="389"/>
      <c r="Y5" s="55"/>
    </row>
    <row r="6" spans="1:190" s="153" customFormat="1" ht="15" customHeight="1" thickTop="1">
      <c r="B6" s="31"/>
      <c r="C6" s="31"/>
      <c r="D6" s="31"/>
      <c r="E6" s="31"/>
      <c r="F6" s="31"/>
      <c r="G6" s="31"/>
      <c r="H6" s="31"/>
      <c r="I6" s="31"/>
      <c r="J6" s="31"/>
      <c r="K6" s="31"/>
      <c r="L6" s="31"/>
      <c r="M6" s="31"/>
      <c r="N6" s="31"/>
      <c r="O6" s="31"/>
      <c r="P6" s="31"/>
      <c r="Q6" s="31"/>
      <c r="R6" s="31"/>
      <c r="S6" s="31"/>
      <c r="T6" s="31"/>
      <c r="U6" s="31"/>
      <c r="V6" s="31"/>
      <c r="W6" s="31"/>
      <c r="X6" s="31"/>
      <c r="Y6" s="31" t="s">
        <v>59</v>
      </c>
    </row>
    <row r="7" spans="1:190" s="155" customFormat="1" ht="15" customHeight="1">
      <c r="A7" s="154"/>
      <c r="B7" s="325" t="s">
        <v>135</v>
      </c>
      <c r="C7" s="325" t="s">
        <v>136</v>
      </c>
      <c r="D7" s="325" t="s">
        <v>137</v>
      </c>
      <c r="E7" s="325" t="s">
        <v>138</v>
      </c>
      <c r="F7" s="325" t="s">
        <v>139</v>
      </c>
      <c r="G7" s="325" t="s">
        <v>140</v>
      </c>
      <c r="H7" s="325" t="s">
        <v>141</v>
      </c>
      <c r="I7" s="325" t="s">
        <v>142</v>
      </c>
      <c r="J7" s="325" t="s">
        <v>143</v>
      </c>
      <c r="K7" s="325" t="s">
        <v>144</v>
      </c>
      <c r="L7" s="325" t="s">
        <v>145</v>
      </c>
      <c r="M7" s="325" t="s">
        <v>146</v>
      </c>
      <c r="N7" s="325" t="s">
        <v>147</v>
      </c>
      <c r="O7" s="325" t="s">
        <v>148</v>
      </c>
      <c r="P7" s="325" t="s">
        <v>149</v>
      </c>
      <c r="Q7" s="325" t="s">
        <v>150</v>
      </c>
      <c r="R7" s="325" t="s">
        <v>151</v>
      </c>
      <c r="S7" s="325" t="s">
        <v>152</v>
      </c>
      <c r="T7" s="325" t="s">
        <v>153</v>
      </c>
      <c r="U7" s="325" t="s">
        <v>154</v>
      </c>
      <c r="V7" s="325" t="s">
        <v>155</v>
      </c>
      <c r="W7" s="325" t="s">
        <v>156</v>
      </c>
      <c r="X7" s="325" t="s">
        <v>157</v>
      </c>
      <c r="Y7" s="325" t="s">
        <v>158</v>
      </c>
    </row>
    <row r="8" spans="1:190" s="148" customFormat="1" ht="15" customHeight="1">
      <c r="A8" s="390" t="s">
        <v>502</v>
      </c>
      <c r="B8" s="391"/>
      <c r="C8" s="391"/>
      <c r="D8" s="391"/>
      <c r="E8" s="391"/>
      <c r="F8" s="391"/>
      <c r="G8" s="391"/>
      <c r="H8" s="391"/>
      <c r="I8" s="391"/>
      <c r="J8" s="391"/>
      <c r="K8" s="391"/>
      <c r="L8" s="391"/>
      <c r="M8" s="391"/>
      <c r="N8" s="391"/>
      <c r="O8" s="391"/>
      <c r="P8" s="391"/>
      <c r="Q8" s="391"/>
      <c r="R8" s="391"/>
      <c r="S8" s="391"/>
      <c r="T8" s="391"/>
      <c r="U8" s="391"/>
      <c r="V8" s="391"/>
      <c r="W8" s="391"/>
      <c r="X8" s="391"/>
      <c r="Y8" s="38"/>
    </row>
    <row r="9" spans="1:190" ht="5.0999999999999996" customHeight="1">
      <c r="A9" s="392"/>
      <c r="B9" s="392"/>
      <c r="C9" s="392"/>
      <c r="D9" s="392"/>
      <c r="E9" s="392"/>
      <c r="F9" s="392"/>
      <c r="G9" s="392"/>
      <c r="H9" s="392"/>
      <c r="I9" s="392"/>
      <c r="J9" s="392"/>
      <c r="K9" s="392"/>
      <c r="L9" s="392"/>
      <c r="M9" s="392"/>
      <c r="N9" s="392"/>
      <c r="O9" s="392"/>
      <c r="P9" s="392"/>
      <c r="Q9" s="392"/>
      <c r="R9" s="392"/>
      <c r="S9" s="392"/>
      <c r="T9" s="392"/>
      <c r="U9" s="392"/>
      <c r="V9" s="392"/>
      <c r="W9" s="392"/>
      <c r="X9" s="392"/>
      <c r="Y9" s="39"/>
    </row>
    <row r="10" spans="1:190" s="148" customFormat="1" ht="12">
      <c r="A10" s="149" t="s">
        <v>503</v>
      </c>
      <c r="B10" s="73">
        <v>18068</v>
      </c>
      <c r="C10" s="73">
        <v>15448</v>
      </c>
      <c r="D10" s="73">
        <v>16550</v>
      </c>
      <c r="E10" s="73">
        <v>19202</v>
      </c>
      <c r="F10" s="73">
        <v>23365</v>
      </c>
      <c r="G10" s="73">
        <v>22183</v>
      </c>
      <c r="H10" s="73">
        <v>25971</v>
      </c>
      <c r="I10" s="73">
        <v>23598</v>
      </c>
      <c r="J10" s="73">
        <v>25406</v>
      </c>
      <c r="K10" s="73">
        <v>24473</v>
      </c>
      <c r="L10" s="73">
        <v>27520</v>
      </c>
      <c r="M10" s="73">
        <v>20704</v>
      </c>
      <c r="N10" s="73">
        <v>18928</v>
      </c>
      <c r="O10" s="73">
        <v>23906</v>
      </c>
      <c r="P10" s="73">
        <v>17741</v>
      </c>
      <c r="Q10" s="73">
        <v>19847</v>
      </c>
      <c r="R10" s="73">
        <v>19885</v>
      </c>
      <c r="S10" s="73">
        <v>19414</v>
      </c>
      <c r="T10" s="73">
        <v>17786</v>
      </c>
      <c r="U10" s="73">
        <v>16346</v>
      </c>
      <c r="V10" s="73">
        <v>18561</v>
      </c>
      <c r="W10" s="73">
        <v>17999</v>
      </c>
      <c r="X10" s="73">
        <v>16891</v>
      </c>
      <c r="Y10" s="43">
        <v>19118</v>
      </c>
    </row>
    <row r="11" spans="1:190" s="148" customFormat="1" ht="15" customHeight="1">
      <c r="A11" s="149" t="s">
        <v>504</v>
      </c>
      <c r="B11" s="73">
        <v>1297621</v>
      </c>
      <c r="C11" s="73">
        <v>1323550</v>
      </c>
      <c r="D11" s="73">
        <v>1309806</v>
      </c>
      <c r="E11" s="73">
        <v>1302835</v>
      </c>
      <c r="F11" s="73">
        <v>1362950</v>
      </c>
      <c r="G11" s="73">
        <v>1448459</v>
      </c>
      <c r="H11" s="73">
        <v>1536430</v>
      </c>
      <c r="I11" s="73">
        <v>1526365</v>
      </c>
      <c r="J11" s="73">
        <v>1543588</v>
      </c>
      <c r="K11" s="73">
        <v>1556181</v>
      </c>
      <c r="L11" s="73">
        <v>1595758</v>
      </c>
      <c r="M11" s="73">
        <v>1581507</v>
      </c>
      <c r="N11" s="73">
        <v>1611732</v>
      </c>
      <c r="O11" s="73">
        <v>1638270</v>
      </c>
      <c r="P11" s="73">
        <v>1779144</v>
      </c>
      <c r="Q11" s="73">
        <v>1716046</v>
      </c>
      <c r="R11" s="73">
        <v>1750733</v>
      </c>
      <c r="S11" s="73">
        <v>1769596</v>
      </c>
      <c r="T11" s="73">
        <v>1814492</v>
      </c>
      <c r="U11" s="73">
        <v>1839983</v>
      </c>
      <c r="V11" s="73">
        <v>1868480</v>
      </c>
      <c r="W11" s="73">
        <v>1910874</v>
      </c>
      <c r="X11" s="73">
        <v>1929167</v>
      </c>
      <c r="Y11" s="43">
        <v>1970247</v>
      </c>
    </row>
    <row r="12" spans="1:190" ht="15" customHeight="1">
      <c r="A12" s="163" t="s">
        <v>505</v>
      </c>
      <c r="B12" s="75">
        <v>110669</v>
      </c>
      <c r="C12" s="75">
        <v>106140</v>
      </c>
      <c r="D12" s="75">
        <v>70698</v>
      </c>
      <c r="E12" s="75">
        <v>58214</v>
      </c>
      <c r="F12" s="75">
        <v>89628</v>
      </c>
      <c r="G12" s="75">
        <v>155555</v>
      </c>
      <c r="H12" s="75">
        <v>220624</v>
      </c>
      <c r="I12" s="75">
        <v>190587</v>
      </c>
      <c r="J12" s="75">
        <v>133913</v>
      </c>
      <c r="K12" s="75">
        <v>116543</v>
      </c>
      <c r="L12" s="75">
        <v>106433</v>
      </c>
      <c r="M12" s="75">
        <v>82924</v>
      </c>
      <c r="N12" s="75">
        <v>124243</v>
      </c>
      <c r="O12" s="75">
        <v>103400</v>
      </c>
      <c r="P12" s="75">
        <v>153770</v>
      </c>
      <c r="Q12" s="75">
        <v>121997</v>
      </c>
      <c r="R12" s="75">
        <v>188331</v>
      </c>
      <c r="S12" s="75">
        <v>176767</v>
      </c>
      <c r="T12" s="75">
        <v>236964</v>
      </c>
      <c r="U12" s="75">
        <v>204614</v>
      </c>
      <c r="V12" s="75">
        <v>223568</v>
      </c>
      <c r="W12" s="75">
        <v>212945</v>
      </c>
      <c r="X12" s="75">
        <v>211397</v>
      </c>
      <c r="Y12" s="46">
        <v>198559</v>
      </c>
    </row>
    <row r="13" spans="1:190" ht="15" customHeight="1">
      <c r="A13" s="163" t="s">
        <v>506</v>
      </c>
      <c r="B13" s="75">
        <v>86647</v>
      </c>
      <c r="C13" s="75">
        <v>86862</v>
      </c>
      <c r="D13" s="75">
        <v>86347</v>
      </c>
      <c r="E13" s="75">
        <v>90622</v>
      </c>
      <c r="F13" s="75">
        <v>65896</v>
      </c>
      <c r="G13" s="75">
        <v>80972</v>
      </c>
      <c r="H13" s="75">
        <v>81310</v>
      </c>
      <c r="I13" s="75">
        <v>83759</v>
      </c>
      <c r="J13" s="75">
        <v>83855</v>
      </c>
      <c r="K13" s="75">
        <v>85381</v>
      </c>
      <c r="L13" s="75">
        <v>88007</v>
      </c>
      <c r="M13" s="75">
        <v>87363</v>
      </c>
      <c r="N13" s="75">
        <v>84569</v>
      </c>
      <c r="O13" s="75">
        <v>85451</v>
      </c>
      <c r="P13" s="75">
        <v>114280</v>
      </c>
      <c r="Q13" s="75">
        <v>101973</v>
      </c>
      <c r="R13" s="75">
        <v>103691</v>
      </c>
      <c r="S13" s="75">
        <v>117876</v>
      </c>
      <c r="T13" s="75">
        <v>119166</v>
      </c>
      <c r="U13" s="75">
        <v>133722</v>
      </c>
      <c r="V13" s="75">
        <v>124265</v>
      </c>
      <c r="W13" s="75">
        <v>129625</v>
      </c>
      <c r="X13" s="75">
        <v>123720</v>
      </c>
      <c r="Y13" s="46">
        <v>127086</v>
      </c>
    </row>
    <row r="14" spans="1:190" ht="15" customHeight="1">
      <c r="A14" s="163" t="s">
        <v>507</v>
      </c>
      <c r="B14" s="75">
        <v>613495</v>
      </c>
      <c r="C14" s="75">
        <v>626587</v>
      </c>
      <c r="D14" s="75">
        <v>634387</v>
      </c>
      <c r="E14" s="75">
        <v>643275</v>
      </c>
      <c r="F14" s="75">
        <v>631004</v>
      </c>
      <c r="G14" s="75">
        <v>641649</v>
      </c>
      <c r="H14" s="75">
        <v>649799</v>
      </c>
      <c r="I14" s="75">
        <v>667722</v>
      </c>
      <c r="J14" s="75">
        <v>704498</v>
      </c>
      <c r="K14" s="75">
        <v>717652</v>
      </c>
      <c r="L14" s="75">
        <v>728682</v>
      </c>
      <c r="M14" s="75">
        <v>725981</v>
      </c>
      <c r="N14" s="75">
        <v>702028</v>
      </c>
      <c r="O14" s="75">
        <v>730769</v>
      </c>
      <c r="P14" s="75">
        <v>753652</v>
      </c>
      <c r="Q14" s="75">
        <v>763292</v>
      </c>
      <c r="R14" s="75">
        <v>730525</v>
      </c>
      <c r="S14" s="75">
        <v>768684</v>
      </c>
      <c r="T14" s="75">
        <v>754299</v>
      </c>
      <c r="U14" s="75">
        <v>808992</v>
      </c>
      <c r="V14" s="75">
        <v>803665</v>
      </c>
      <c r="W14" s="75">
        <v>821947</v>
      </c>
      <c r="X14" s="75">
        <v>819436</v>
      </c>
      <c r="Y14" s="46">
        <v>839191</v>
      </c>
    </row>
    <row r="15" spans="1:190" ht="15" customHeight="1">
      <c r="A15" s="163" t="s">
        <v>508</v>
      </c>
      <c r="B15" s="75">
        <v>16815</v>
      </c>
      <c r="C15" s="75">
        <v>23525</v>
      </c>
      <c r="D15" s="75">
        <v>14693</v>
      </c>
      <c r="E15" s="75">
        <v>14229</v>
      </c>
      <c r="F15" s="75">
        <v>25715</v>
      </c>
      <c r="G15" s="75">
        <v>27689</v>
      </c>
      <c r="H15" s="75">
        <v>33261</v>
      </c>
      <c r="I15" s="75">
        <v>25745</v>
      </c>
      <c r="J15" s="75">
        <v>31298</v>
      </c>
      <c r="K15" s="75">
        <v>31864</v>
      </c>
      <c r="L15" s="75">
        <v>37937</v>
      </c>
      <c r="M15" s="75">
        <v>24000</v>
      </c>
      <c r="N15" s="75">
        <v>25765</v>
      </c>
      <c r="O15" s="75">
        <v>25158</v>
      </c>
      <c r="P15" s="75">
        <v>21081</v>
      </c>
      <c r="Q15" s="75">
        <v>16591</v>
      </c>
      <c r="R15" s="75">
        <v>28207</v>
      </c>
      <c r="S15" s="75">
        <v>23513</v>
      </c>
      <c r="T15" s="75">
        <v>22870</v>
      </c>
      <c r="U15" s="75">
        <v>15492</v>
      </c>
      <c r="V15" s="75">
        <v>24593</v>
      </c>
      <c r="W15" s="75">
        <v>21152</v>
      </c>
      <c r="X15" s="75">
        <v>17637</v>
      </c>
      <c r="Y15" s="46">
        <v>22121</v>
      </c>
    </row>
    <row r="16" spans="1:190" ht="15" customHeight="1">
      <c r="A16" s="163" t="s">
        <v>509</v>
      </c>
      <c r="B16" s="75">
        <v>354621</v>
      </c>
      <c r="C16" s="75">
        <v>361389</v>
      </c>
      <c r="D16" s="75">
        <v>372441</v>
      </c>
      <c r="E16" s="75">
        <v>376681</v>
      </c>
      <c r="F16" s="75">
        <v>405932</v>
      </c>
      <c r="G16" s="75">
        <v>421795</v>
      </c>
      <c r="H16" s="75">
        <v>432915</v>
      </c>
      <c r="I16" s="75">
        <v>446010</v>
      </c>
      <c r="J16" s="75">
        <v>460236</v>
      </c>
      <c r="K16" s="75">
        <v>465923</v>
      </c>
      <c r="L16" s="75">
        <v>492152</v>
      </c>
      <c r="M16" s="75">
        <v>509941</v>
      </c>
      <c r="N16" s="75">
        <v>514785</v>
      </c>
      <c r="O16" s="75">
        <v>527781</v>
      </c>
      <c r="P16" s="75">
        <v>539085</v>
      </c>
      <c r="Q16" s="75">
        <v>542758</v>
      </c>
      <c r="R16" s="75">
        <v>536255</v>
      </c>
      <c r="S16" s="75">
        <v>519506</v>
      </c>
      <c r="T16" s="75">
        <v>525446</v>
      </c>
      <c r="U16" s="75">
        <v>525968</v>
      </c>
      <c r="V16" s="75">
        <v>533188</v>
      </c>
      <c r="W16" s="75">
        <v>557546</v>
      </c>
      <c r="X16" s="75">
        <v>576898</v>
      </c>
      <c r="Y16" s="46">
        <v>598221</v>
      </c>
    </row>
    <row r="17" spans="1:25" ht="15" customHeight="1">
      <c r="A17" s="163" t="s">
        <v>510</v>
      </c>
      <c r="B17" s="75">
        <v>115374</v>
      </c>
      <c r="C17" s="75">
        <v>119047</v>
      </c>
      <c r="D17" s="75">
        <v>131240</v>
      </c>
      <c r="E17" s="75">
        <v>119814</v>
      </c>
      <c r="F17" s="75">
        <v>144775</v>
      </c>
      <c r="G17" s="75">
        <v>120799</v>
      </c>
      <c r="H17" s="75">
        <v>118521</v>
      </c>
      <c r="I17" s="75">
        <v>112542</v>
      </c>
      <c r="J17" s="75">
        <v>129788</v>
      </c>
      <c r="K17" s="75">
        <v>138818</v>
      </c>
      <c r="L17" s="75">
        <v>142547</v>
      </c>
      <c r="M17" s="75">
        <v>151298</v>
      </c>
      <c r="N17" s="75">
        <v>160342</v>
      </c>
      <c r="O17" s="75">
        <v>165711</v>
      </c>
      <c r="P17" s="75">
        <v>197276</v>
      </c>
      <c r="Q17" s="75">
        <v>169435</v>
      </c>
      <c r="R17" s="75">
        <v>163724</v>
      </c>
      <c r="S17" s="75">
        <v>163250</v>
      </c>
      <c r="T17" s="75">
        <v>155747</v>
      </c>
      <c r="U17" s="75">
        <v>151194</v>
      </c>
      <c r="V17" s="75">
        <v>159200</v>
      </c>
      <c r="W17" s="75">
        <v>167658</v>
      </c>
      <c r="X17" s="75">
        <v>180079</v>
      </c>
      <c r="Y17" s="46">
        <v>185069</v>
      </c>
    </row>
    <row r="18" spans="1:25" s="148" customFormat="1" ht="15" customHeight="1">
      <c r="A18" s="149" t="s">
        <v>511</v>
      </c>
      <c r="B18" s="73">
        <v>2123</v>
      </c>
      <c r="C18" s="73">
        <v>2439</v>
      </c>
      <c r="D18" s="73">
        <v>2601</v>
      </c>
      <c r="E18" s="73">
        <v>2857</v>
      </c>
      <c r="F18" s="73">
        <v>2956</v>
      </c>
      <c r="G18" s="73">
        <v>2983</v>
      </c>
      <c r="H18" s="73">
        <v>2772</v>
      </c>
      <c r="I18" s="73">
        <v>2646</v>
      </c>
      <c r="J18" s="73">
        <v>2657</v>
      </c>
      <c r="K18" s="73">
        <v>2742</v>
      </c>
      <c r="L18" s="73">
        <v>3089</v>
      </c>
      <c r="M18" s="73">
        <v>3284</v>
      </c>
      <c r="N18" s="73">
        <v>3275</v>
      </c>
      <c r="O18" s="73">
        <v>3362</v>
      </c>
      <c r="P18" s="73">
        <v>3488</v>
      </c>
      <c r="Q18" s="73">
        <v>3574</v>
      </c>
      <c r="R18" s="73">
        <v>3655</v>
      </c>
      <c r="S18" s="73">
        <v>3620</v>
      </c>
      <c r="T18" s="73">
        <v>3964</v>
      </c>
      <c r="U18" s="73">
        <v>4394</v>
      </c>
      <c r="V18" s="73">
        <v>4798</v>
      </c>
      <c r="W18" s="73">
        <v>5155</v>
      </c>
      <c r="X18" s="73">
        <v>5646</v>
      </c>
      <c r="Y18" s="43">
        <v>6235</v>
      </c>
    </row>
    <row r="19" spans="1:25" s="148" customFormat="1" ht="15" customHeight="1">
      <c r="A19" s="149" t="s">
        <v>512</v>
      </c>
      <c r="B19" s="73">
        <v>-36987</v>
      </c>
      <c r="C19" s="73">
        <v>-36860</v>
      </c>
      <c r="D19" s="73">
        <v>-36142</v>
      </c>
      <c r="E19" s="73">
        <v>-36796</v>
      </c>
      <c r="F19" s="73">
        <v>-40466</v>
      </c>
      <c r="G19" s="73">
        <v>-43209</v>
      </c>
      <c r="H19" s="73">
        <v>-44894</v>
      </c>
      <c r="I19" s="73">
        <v>-45339</v>
      </c>
      <c r="J19" s="73">
        <v>-46030</v>
      </c>
      <c r="K19" s="73">
        <v>-44401</v>
      </c>
      <c r="L19" s="73">
        <v>-44624</v>
      </c>
      <c r="M19" s="73">
        <v>-45236</v>
      </c>
      <c r="N19" s="73">
        <v>-47149</v>
      </c>
      <c r="O19" s="73">
        <v>-48790</v>
      </c>
      <c r="P19" s="73">
        <v>-50334</v>
      </c>
      <c r="Q19" s="73">
        <v>-57741</v>
      </c>
      <c r="R19" s="73">
        <v>-60032</v>
      </c>
      <c r="S19" s="73">
        <v>-60196</v>
      </c>
      <c r="T19" s="73">
        <v>-59137</v>
      </c>
      <c r="U19" s="73">
        <v>-53901</v>
      </c>
      <c r="V19" s="73">
        <v>-51643</v>
      </c>
      <c r="W19" s="73">
        <v>-48508</v>
      </c>
      <c r="X19" s="73">
        <v>-48486</v>
      </c>
      <c r="Y19" s="43">
        <v>-48275</v>
      </c>
    </row>
    <row r="20" spans="1:25" ht="15" customHeight="1">
      <c r="A20" s="163" t="s">
        <v>509</v>
      </c>
      <c r="B20" s="75">
        <v>-34727</v>
      </c>
      <c r="C20" s="75">
        <v>-34751</v>
      </c>
      <c r="D20" s="75">
        <v>-33483</v>
      </c>
      <c r="E20" s="75">
        <v>-33562</v>
      </c>
      <c r="F20" s="75">
        <v>-36763</v>
      </c>
      <c r="G20" s="75">
        <v>-40707</v>
      </c>
      <c r="H20" s="75">
        <v>-42014</v>
      </c>
      <c r="I20" s="75">
        <v>-42358</v>
      </c>
      <c r="J20" s="75">
        <v>-43157</v>
      </c>
      <c r="K20" s="75">
        <v>-41479</v>
      </c>
      <c r="L20" s="75">
        <v>-41882</v>
      </c>
      <c r="M20" s="75">
        <v>-42350</v>
      </c>
      <c r="N20" s="75">
        <v>-44234</v>
      </c>
      <c r="O20" s="75">
        <v>-46249</v>
      </c>
      <c r="P20" s="75">
        <v>-48162</v>
      </c>
      <c r="Q20" s="75">
        <v>-51704</v>
      </c>
      <c r="R20" s="75">
        <v>-53618</v>
      </c>
      <c r="S20" s="75">
        <v>-53836</v>
      </c>
      <c r="T20" s="75">
        <v>-53105</v>
      </c>
      <c r="U20" s="75">
        <v>-50225</v>
      </c>
      <c r="V20" s="75">
        <v>-48417</v>
      </c>
      <c r="W20" s="75">
        <v>-46182</v>
      </c>
      <c r="X20" s="75">
        <v>-46335</v>
      </c>
      <c r="Y20" s="104">
        <v>-46234</v>
      </c>
    </row>
    <row r="21" spans="1:25" ht="15" customHeight="1">
      <c r="A21" s="163" t="s">
        <v>513</v>
      </c>
      <c r="B21" s="75">
        <v>-133</v>
      </c>
      <c r="C21" s="75">
        <v>-149</v>
      </c>
      <c r="D21" s="75">
        <v>-146</v>
      </c>
      <c r="E21" s="75">
        <v>-160</v>
      </c>
      <c r="F21" s="75">
        <v>-149</v>
      </c>
      <c r="G21" s="75">
        <v>-108</v>
      </c>
      <c r="H21" s="75">
        <v>-58</v>
      </c>
      <c r="I21" s="75">
        <v>-70</v>
      </c>
      <c r="J21" s="75">
        <v>-68</v>
      </c>
      <c r="K21" s="75">
        <v>-61</v>
      </c>
      <c r="L21" s="75">
        <v>-63</v>
      </c>
      <c r="M21" s="75">
        <v>-58</v>
      </c>
      <c r="N21" s="75">
        <v>-52</v>
      </c>
      <c r="O21" s="75">
        <v>-50</v>
      </c>
      <c r="P21" s="75">
        <v>-45</v>
      </c>
      <c r="Q21" s="75">
        <v>-46</v>
      </c>
      <c r="R21" s="75">
        <v>-46</v>
      </c>
      <c r="S21" s="75">
        <v>-42</v>
      </c>
      <c r="T21" s="75">
        <v>-44</v>
      </c>
      <c r="U21" s="75">
        <v>-46</v>
      </c>
      <c r="V21" s="75">
        <v>-46</v>
      </c>
      <c r="W21" s="75">
        <v>-50</v>
      </c>
      <c r="X21" s="75">
        <v>-52</v>
      </c>
      <c r="Y21" s="46">
        <v>-54</v>
      </c>
    </row>
    <row r="22" spans="1:25" ht="15" customHeight="1">
      <c r="A22" s="163" t="s">
        <v>514</v>
      </c>
      <c r="B22" s="75">
        <v>-2127</v>
      </c>
      <c r="C22" s="75">
        <v>-1960</v>
      </c>
      <c r="D22" s="75">
        <v>-2513</v>
      </c>
      <c r="E22" s="75">
        <v>-3074</v>
      </c>
      <c r="F22" s="75">
        <v>-3554</v>
      </c>
      <c r="G22" s="75">
        <v>-2394</v>
      </c>
      <c r="H22" s="75">
        <v>-2822</v>
      </c>
      <c r="I22" s="75">
        <v>-2911</v>
      </c>
      <c r="J22" s="75">
        <v>-2805</v>
      </c>
      <c r="K22" s="75">
        <v>-2861</v>
      </c>
      <c r="L22" s="75">
        <v>-2679</v>
      </c>
      <c r="M22" s="75">
        <v>-2828</v>
      </c>
      <c r="N22" s="75">
        <v>-2863</v>
      </c>
      <c r="O22" s="75">
        <v>-2491</v>
      </c>
      <c r="P22" s="75">
        <v>-2127</v>
      </c>
      <c r="Q22" s="75">
        <v>-5991</v>
      </c>
      <c r="R22" s="75">
        <v>-6368</v>
      </c>
      <c r="S22" s="75">
        <v>-6318</v>
      </c>
      <c r="T22" s="75">
        <v>-5988</v>
      </c>
      <c r="U22" s="75">
        <v>-3630</v>
      </c>
      <c r="V22" s="75">
        <v>-3180</v>
      </c>
      <c r="W22" s="75">
        <v>-2276</v>
      </c>
      <c r="X22" s="75">
        <v>-2099</v>
      </c>
      <c r="Y22" s="46">
        <v>-1987</v>
      </c>
    </row>
    <row r="23" spans="1:25" s="148" customFormat="1" ht="15" customHeight="1">
      <c r="A23" s="149" t="s">
        <v>515</v>
      </c>
      <c r="B23" s="73">
        <v>55418</v>
      </c>
      <c r="C23" s="73">
        <v>56510</v>
      </c>
      <c r="D23" s="73">
        <v>58419</v>
      </c>
      <c r="E23" s="73">
        <v>68088</v>
      </c>
      <c r="F23" s="73">
        <v>85168</v>
      </c>
      <c r="G23" s="73">
        <v>89823</v>
      </c>
      <c r="H23" s="73">
        <v>89850</v>
      </c>
      <c r="I23" s="73">
        <v>85734</v>
      </c>
      <c r="J23" s="73">
        <v>87050</v>
      </c>
      <c r="K23" s="73">
        <v>85144</v>
      </c>
      <c r="L23" s="73">
        <v>86395</v>
      </c>
      <c r="M23" s="73">
        <v>86458</v>
      </c>
      <c r="N23" s="73">
        <v>87478</v>
      </c>
      <c r="O23" s="73">
        <v>90621</v>
      </c>
      <c r="P23" s="73">
        <v>91088</v>
      </c>
      <c r="Q23" s="73">
        <v>92061</v>
      </c>
      <c r="R23" s="73">
        <v>95074</v>
      </c>
      <c r="S23" s="73">
        <v>95551</v>
      </c>
      <c r="T23" s="73">
        <v>99268</v>
      </c>
      <c r="U23" s="73">
        <v>99849</v>
      </c>
      <c r="V23" s="73">
        <v>103139</v>
      </c>
      <c r="W23" s="73">
        <v>105886</v>
      </c>
      <c r="X23" s="73">
        <v>106429</v>
      </c>
      <c r="Y23" s="43">
        <v>110893</v>
      </c>
    </row>
    <row r="24" spans="1:25" s="148" customFormat="1" ht="15" customHeight="1">
      <c r="A24" s="149" t="s">
        <v>516</v>
      </c>
      <c r="B24" s="73">
        <v>2026</v>
      </c>
      <c r="C24" s="73">
        <v>1966</v>
      </c>
      <c r="D24" s="73">
        <v>2020</v>
      </c>
      <c r="E24" s="73">
        <v>2035</v>
      </c>
      <c r="F24" s="73">
        <v>1974</v>
      </c>
      <c r="G24" s="73">
        <v>1295</v>
      </c>
      <c r="H24" s="73">
        <v>1321</v>
      </c>
      <c r="I24" s="73">
        <v>1786</v>
      </c>
      <c r="J24" s="73">
        <v>1787</v>
      </c>
      <c r="K24" s="73">
        <v>1792</v>
      </c>
      <c r="L24" s="73">
        <v>2091</v>
      </c>
      <c r="M24" s="73">
        <v>2379</v>
      </c>
      <c r="N24" s="73">
        <v>2850</v>
      </c>
      <c r="O24" s="73">
        <v>2958</v>
      </c>
      <c r="P24" s="73">
        <v>2997</v>
      </c>
      <c r="Q24" s="73">
        <v>3560</v>
      </c>
      <c r="R24" s="73">
        <v>3672</v>
      </c>
      <c r="S24" s="73">
        <v>3954</v>
      </c>
      <c r="T24" s="73">
        <v>4021</v>
      </c>
      <c r="U24" s="73">
        <v>3895</v>
      </c>
      <c r="V24" s="73">
        <v>3878</v>
      </c>
      <c r="W24" s="73">
        <v>3950</v>
      </c>
      <c r="X24" s="73">
        <v>5131</v>
      </c>
      <c r="Y24" s="43">
        <v>5339</v>
      </c>
    </row>
    <row r="25" spans="1:25" s="148" customFormat="1" ht="15" customHeight="1">
      <c r="A25" s="149" t="s">
        <v>517</v>
      </c>
      <c r="B25" s="73">
        <v>18641</v>
      </c>
      <c r="C25" s="73">
        <v>19119</v>
      </c>
      <c r="D25" s="73">
        <v>19466</v>
      </c>
      <c r="E25" s="73">
        <v>20688</v>
      </c>
      <c r="F25" s="73">
        <v>21310</v>
      </c>
      <c r="G25" s="73">
        <v>21580</v>
      </c>
      <c r="H25" s="73">
        <v>21737</v>
      </c>
      <c r="I25" s="73">
        <v>21838</v>
      </c>
      <c r="J25" s="73">
        <v>21890</v>
      </c>
      <c r="K25" s="73">
        <v>21658</v>
      </c>
      <c r="L25" s="73">
        <v>21545</v>
      </c>
      <c r="M25" s="73">
        <v>21648</v>
      </c>
      <c r="N25" s="73">
        <v>22660</v>
      </c>
      <c r="O25" s="73">
        <v>21353</v>
      </c>
      <c r="P25" s="73">
        <v>21629</v>
      </c>
      <c r="Q25" s="73">
        <v>21814</v>
      </c>
      <c r="R25" s="73">
        <v>21727</v>
      </c>
      <c r="S25" s="73">
        <v>21434</v>
      </c>
      <c r="T25" s="73">
        <v>21109</v>
      </c>
      <c r="U25" s="73">
        <v>21649</v>
      </c>
      <c r="V25" s="73">
        <v>21683</v>
      </c>
      <c r="W25" s="73">
        <v>22895</v>
      </c>
      <c r="X25" s="73">
        <v>22591</v>
      </c>
      <c r="Y25" s="50">
        <v>22958</v>
      </c>
    </row>
    <row r="26" spans="1:25" s="148" customFormat="1" ht="15" customHeight="1">
      <c r="A26" s="149" t="s">
        <v>518</v>
      </c>
      <c r="B26" s="73">
        <v>35895</v>
      </c>
      <c r="C26" s="73">
        <v>36562</v>
      </c>
      <c r="D26" s="73">
        <v>37634</v>
      </c>
      <c r="E26" s="73">
        <v>36705</v>
      </c>
      <c r="F26" s="73">
        <v>37461</v>
      </c>
      <c r="G26" s="73">
        <v>38377</v>
      </c>
      <c r="H26" s="73">
        <v>38501</v>
      </c>
      <c r="I26" s="73">
        <v>40471</v>
      </c>
      <c r="J26" s="73">
        <v>40967</v>
      </c>
      <c r="K26" s="73">
        <v>41656</v>
      </c>
      <c r="L26" s="73">
        <v>43142</v>
      </c>
      <c r="M26" s="73">
        <v>42513</v>
      </c>
      <c r="N26" s="73">
        <v>43025</v>
      </c>
      <c r="O26" s="73">
        <v>42680</v>
      </c>
      <c r="P26" s="73">
        <v>44093</v>
      </c>
      <c r="Q26" s="73">
        <v>47546</v>
      </c>
      <c r="R26" s="73">
        <v>47403</v>
      </c>
      <c r="S26" s="73">
        <v>48209</v>
      </c>
      <c r="T26" s="73">
        <v>49269</v>
      </c>
      <c r="U26" s="73">
        <v>52658</v>
      </c>
      <c r="V26" s="73">
        <v>52465</v>
      </c>
      <c r="W26" s="73">
        <v>53795</v>
      </c>
      <c r="X26" s="73">
        <v>57994</v>
      </c>
      <c r="Y26" s="50">
        <v>58952</v>
      </c>
    </row>
    <row r="27" spans="1:25" s="148" customFormat="1" ht="15" customHeight="1">
      <c r="A27" s="149" t="s">
        <v>519</v>
      </c>
      <c r="B27" s="73">
        <v>-27335</v>
      </c>
      <c r="C27" s="73">
        <v>-28836</v>
      </c>
      <c r="D27" s="73">
        <v>-30476</v>
      </c>
      <c r="E27" s="73">
        <v>-31748</v>
      </c>
      <c r="F27" s="73">
        <v>-32977</v>
      </c>
      <c r="G27" s="73">
        <v>-34609</v>
      </c>
      <c r="H27" s="73">
        <v>-35488</v>
      </c>
      <c r="I27" s="73">
        <v>-36257</v>
      </c>
      <c r="J27" s="73">
        <v>-37527</v>
      </c>
      <c r="K27" s="73">
        <v>-38470</v>
      </c>
      <c r="L27" s="73">
        <v>-39588</v>
      </c>
      <c r="M27" s="73">
        <v>-39106</v>
      </c>
      <c r="N27" s="73">
        <v>-38965</v>
      </c>
      <c r="O27" s="73">
        <v>-38899</v>
      </c>
      <c r="P27" s="73">
        <v>-40182</v>
      </c>
      <c r="Q27" s="73">
        <v>-41417</v>
      </c>
      <c r="R27" s="73">
        <v>-40236</v>
      </c>
      <c r="S27" s="73">
        <v>-41517</v>
      </c>
      <c r="T27" s="73">
        <v>-42653</v>
      </c>
      <c r="U27" s="73">
        <v>-44095</v>
      </c>
      <c r="V27" s="73">
        <v>-44060</v>
      </c>
      <c r="W27" s="73">
        <v>-45714</v>
      </c>
      <c r="X27" s="73">
        <v>-47849</v>
      </c>
      <c r="Y27" s="50">
        <v>-48604</v>
      </c>
    </row>
    <row r="28" spans="1:25" ht="15" customHeight="1">
      <c r="A28" s="163" t="s">
        <v>520</v>
      </c>
      <c r="B28" s="75">
        <v>-9611</v>
      </c>
      <c r="C28" s="75">
        <v>-9874</v>
      </c>
      <c r="D28" s="75">
        <v>-10194</v>
      </c>
      <c r="E28" s="75">
        <v>-10527</v>
      </c>
      <c r="F28" s="75">
        <v>-10968</v>
      </c>
      <c r="G28" s="75">
        <v>-11456</v>
      </c>
      <c r="H28" s="75">
        <v>-11750</v>
      </c>
      <c r="I28" s="75">
        <v>-11896</v>
      </c>
      <c r="J28" s="75">
        <v>-11912</v>
      </c>
      <c r="K28" s="75">
        <v>-11870</v>
      </c>
      <c r="L28" s="75">
        <v>-12134</v>
      </c>
      <c r="M28" s="75">
        <v>-12268</v>
      </c>
      <c r="N28" s="75">
        <v>-12599</v>
      </c>
      <c r="O28" s="75">
        <v>-12666</v>
      </c>
      <c r="P28" s="75">
        <v>-13041</v>
      </c>
      <c r="Q28" s="75">
        <v>-13621</v>
      </c>
      <c r="R28" s="75">
        <v>-13280</v>
      </c>
      <c r="S28" s="75">
        <v>-13504</v>
      </c>
      <c r="T28" s="75">
        <v>-13541</v>
      </c>
      <c r="U28" s="75">
        <v>-13794</v>
      </c>
      <c r="V28" s="75">
        <v>-14067</v>
      </c>
      <c r="W28" s="75">
        <v>-14555</v>
      </c>
      <c r="X28" s="75">
        <v>-14834</v>
      </c>
      <c r="Y28" s="46">
        <v>-15054</v>
      </c>
    </row>
    <row r="29" spans="1:25" ht="15" customHeight="1">
      <c r="A29" s="163" t="s">
        <v>521</v>
      </c>
      <c r="B29" s="75">
        <v>-17724</v>
      </c>
      <c r="C29" s="75">
        <v>-18962</v>
      </c>
      <c r="D29" s="75">
        <v>-20282</v>
      </c>
      <c r="E29" s="75">
        <v>-21221</v>
      </c>
      <c r="F29" s="75">
        <v>-22009</v>
      </c>
      <c r="G29" s="75">
        <v>-23153</v>
      </c>
      <c r="H29" s="75">
        <v>-23738</v>
      </c>
      <c r="I29" s="75">
        <v>-24361</v>
      </c>
      <c r="J29" s="75">
        <v>-25615</v>
      </c>
      <c r="K29" s="75">
        <v>-26600</v>
      </c>
      <c r="L29" s="75">
        <v>-27454</v>
      </c>
      <c r="M29" s="75">
        <v>-26838</v>
      </c>
      <c r="N29" s="75">
        <v>-26366</v>
      </c>
      <c r="O29" s="75">
        <v>-26233</v>
      </c>
      <c r="P29" s="75">
        <v>-27141</v>
      </c>
      <c r="Q29" s="75">
        <v>-27796</v>
      </c>
      <c r="R29" s="75">
        <v>-26956</v>
      </c>
      <c r="S29" s="75">
        <v>-28013</v>
      </c>
      <c r="T29" s="75">
        <v>-29112</v>
      </c>
      <c r="U29" s="75">
        <v>-30301</v>
      </c>
      <c r="V29" s="75">
        <v>-29993</v>
      </c>
      <c r="W29" s="75">
        <v>-31159</v>
      </c>
      <c r="X29" s="75">
        <v>-33015</v>
      </c>
      <c r="Y29" s="46">
        <v>-33550</v>
      </c>
    </row>
    <row r="30" spans="1:25" s="148" customFormat="1" ht="15" customHeight="1">
      <c r="A30" s="149" t="s">
        <v>522</v>
      </c>
      <c r="B30" s="73">
        <v>24759</v>
      </c>
      <c r="C30" s="73">
        <v>24345</v>
      </c>
      <c r="D30" s="73">
        <v>26742</v>
      </c>
      <c r="E30" s="73">
        <v>27400</v>
      </c>
      <c r="F30" s="73">
        <v>26955</v>
      </c>
      <c r="G30" s="73">
        <v>27202</v>
      </c>
      <c r="H30" s="73">
        <v>26110</v>
      </c>
      <c r="I30" s="73">
        <v>27583</v>
      </c>
      <c r="J30" s="73">
        <v>26287</v>
      </c>
      <c r="K30" s="73">
        <v>25319</v>
      </c>
      <c r="L30" s="73">
        <v>24046</v>
      </c>
      <c r="M30" s="73">
        <v>24905</v>
      </c>
      <c r="N30" s="73">
        <v>24064</v>
      </c>
      <c r="O30" s="73">
        <v>25634</v>
      </c>
      <c r="P30" s="73">
        <v>25014</v>
      </c>
      <c r="Q30" s="73">
        <v>27959</v>
      </c>
      <c r="R30" s="73">
        <v>25019</v>
      </c>
      <c r="S30" s="73">
        <v>26690</v>
      </c>
      <c r="T30" s="73">
        <v>25752</v>
      </c>
      <c r="U30" s="73">
        <v>25875</v>
      </c>
      <c r="V30" s="73">
        <v>25263</v>
      </c>
      <c r="W30" s="73">
        <v>30514</v>
      </c>
      <c r="X30" s="73">
        <v>32106</v>
      </c>
      <c r="Y30" s="50">
        <v>33228</v>
      </c>
    </row>
    <row r="31" spans="1:25" s="148" customFormat="1" ht="15" customHeight="1">
      <c r="A31" s="149" t="s">
        <v>523</v>
      </c>
      <c r="B31" s="73">
        <v>-1800</v>
      </c>
      <c r="C31" s="73">
        <v>-1949</v>
      </c>
      <c r="D31" s="73">
        <v>-1956</v>
      </c>
      <c r="E31" s="73">
        <v>-1961</v>
      </c>
      <c r="F31" s="73">
        <v>-2338</v>
      </c>
      <c r="G31" s="73">
        <v>-2677</v>
      </c>
      <c r="H31" s="73">
        <v>-2623</v>
      </c>
      <c r="I31" s="73">
        <v>-3621</v>
      </c>
      <c r="J31" s="73">
        <v>-3456</v>
      </c>
      <c r="K31" s="73">
        <v>-3341</v>
      </c>
      <c r="L31" s="73">
        <v>-3206</v>
      </c>
      <c r="M31" s="73">
        <v>-3839</v>
      </c>
      <c r="N31" s="73">
        <v>-3475</v>
      </c>
      <c r="O31" s="73">
        <v>-3315</v>
      </c>
      <c r="P31" s="73">
        <v>-3047</v>
      </c>
      <c r="Q31" s="73">
        <v>-3002</v>
      </c>
      <c r="R31" s="73">
        <v>-2873</v>
      </c>
      <c r="S31" s="73">
        <v>-2736</v>
      </c>
      <c r="T31" s="73">
        <v>-2574</v>
      </c>
      <c r="U31" s="73">
        <v>-2601</v>
      </c>
      <c r="V31" s="73">
        <v>-2487</v>
      </c>
      <c r="W31" s="73">
        <v>-2328</v>
      </c>
      <c r="X31" s="73">
        <v>-2260</v>
      </c>
      <c r="Y31" s="50">
        <v>-2170</v>
      </c>
    </row>
    <row r="32" spans="1:25" ht="5.0999999999999996" customHeight="1">
      <c r="A32" s="393"/>
      <c r="B32" s="75"/>
      <c r="C32" s="75"/>
      <c r="D32" s="75"/>
      <c r="E32" s="75"/>
      <c r="F32" s="75"/>
      <c r="G32" s="75"/>
      <c r="H32" s="75"/>
      <c r="I32" s="75"/>
      <c r="J32" s="75"/>
      <c r="K32" s="75"/>
      <c r="L32" s="75"/>
      <c r="M32" s="75"/>
      <c r="N32" s="75"/>
      <c r="O32" s="75"/>
      <c r="P32" s="75"/>
      <c r="Q32" s="75"/>
      <c r="R32" s="75"/>
      <c r="S32" s="75"/>
      <c r="T32" s="75"/>
      <c r="U32" s="75"/>
      <c r="V32" s="75"/>
      <c r="W32" s="75"/>
      <c r="X32" s="75"/>
    </row>
    <row r="33" spans="1:25" s="148" customFormat="1" ht="15" customHeight="1" thickBot="1">
      <c r="A33" s="394" t="s">
        <v>524</v>
      </c>
      <c r="B33" s="53">
        <v>1388429</v>
      </c>
      <c r="C33" s="53">
        <v>1412294</v>
      </c>
      <c r="D33" s="53">
        <v>1404664</v>
      </c>
      <c r="E33" s="53">
        <v>1409305</v>
      </c>
      <c r="F33" s="53">
        <v>1486358</v>
      </c>
      <c r="G33" s="53">
        <v>1571407</v>
      </c>
      <c r="H33" s="53">
        <v>1659687</v>
      </c>
      <c r="I33" s="53">
        <v>1644804</v>
      </c>
      <c r="J33" s="53">
        <v>1662619</v>
      </c>
      <c r="K33" s="53">
        <v>1672753</v>
      </c>
      <c r="L33" s="53">
        <v>1716168</v>
      </c>
      <c r="M33" s="53">
        <v>1695217</v>
      </c>
      <c r="N33" s="53">
        <v>1724422</v>
      </c>
      <c r="O33" s="53">
        <v>1757780</v>
      </c>
      <c r="P33" s="53">
        <v>1891631</v>
      </c>
      <c r="Q33" s="53">
        <v>1830247</v>
      </c>
      <c r="R33" s="53">
        <v>1864026</v>
      </c>
      <c r="S33" s="53">
        <v>1884020</v>
      </c>
      <c r="T33" s="53">
        <v>1931295</v>
      </c>
      <c r="U33" s="53">
        <v>1964052</v>
      </c>
      <c r="V33" s="53">
        <v>2000076</v>
      </c>
      <c r="W33" s="53">
        <v>2054518</v>
      </c>
      <c r="X33" s="53">
        <v>2077359</v>
      </c>
      <c r="Y33" s="53">
        <v>2127922</v>
      </c>
    </row>
    <row r="34" spans="1:25" ht="12.6" thickTop="1">
      <c r="A34" s="395"/>
      <c r="B34" s="395"/>
      <c r="C34" s="395"/>
      <c r="D34" s="395"/>
      <c r="E34" s="395"/>
      <c r="F34" s="395"/>
      <c r="G34" s="395"/>
      <c r="H34" s="395"/>
      <c r="I34" s="395"/>
      <c r="J34" s="395"/>
      <c r="K34" s="395"/>
      <c r="L34" s="395"/>
      <c r="M34" s="395"/>
      <c r="N34" s="395"/>
      <c r="O34" s="395"/>
      <c r="P34" s="395"/>
      <c r="Q34" s="395"/>
      <c r="R34" s="395"/>
      <c r="S34" s="395"/>
      <c r="T34" s="395"/>
      <c r="U34" s="395"/>
      <c r="V34" s="395"/>
      <c r="W34" s="395"/>
      <c r="X34" s="395"/>
    </row>
    <row r="35" spans="1:25" ht="35.1" customHeight="1">
      <c r="A35" s="396" t="s">
        <v>525</v>
      </c>
      <c r="B35" s="197"/>
      <c r="C35" s="197"/>
      <c r="D35" s="197"/>
      <c r="E35" s="197"/>
      <c r="F35" s="197"/>
      <c r="G35" s="197"/>
      <c r="H35" s="197"/>
      <c r="I35" s="197"/>
      <c r="J35" s="197"/>
      <c r="K35" s="197"/>
      <c r="L35" s="197"/>
      <c r="M35" s="197"/>
      <c r="N35" s="197"/>
      <c r="O35" s="197"/>
      <c r="P35" s="197"/>
      <c r="Q35" s="197"/>
      <c r="R35" s="197"/>
      <c r="S35" s="197"/>
      <c r="T35" s="197"/>
      <c r="U35" s="197"/>
      <c r="V35" s="197"/>
      <c r="W35" s="197"/>
      <c r="X35" s="197"/>
    </row>
    <row r="36" spans="1:25" ht="22.8">
      <c r="A36" s="259" t="s">
        <v>526</v>
      </c>
    </row>
    <row r="39" spans="1:25">
      <c r="Y39" s="169"/>
    </row>
  </sheetData>
  <hyperlinks>
    <hyperlink ref="Y6" location="'Index - Descontinued'!A1" display="Index" xr:uid="{4B432923-87F3-4CFB-91D9-038E57CD6072}"/>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3C49-BE59-4E68-9650-5E79D31561BA}">
  <sheetPr>
    <tabColor rgb="FFC00000"/>
  </sheetPr>
  <dimension ref="A1:GJ37"/>
  <sheetViews>
    <sheetView showGridLines="0" zoomScaleNormal="100" workbookViewId="0">
      <pane xSplit="1" ySplit="9" topLeftCell="S10" activePane="bottomRight" state="frozen"/>
      <selection pane="topRight"/>
      <selection pane="bottomLeft"/>
      <selection pane="bottomRight"/>
    </sheetView>
  </sheetViews>
  <sheetFormatPr defaultColWidth="11" defaultRowHeight="11.4"/>
  <cols>
    <col min="1" max="1" width="65.77734375" style="277" bestFit="1" customWidth="1"/>
    <col min="2" max="4" width="8.77734375" style="277" bestFit="1" customWidth="1"/>
    <col min="5" max="5" width="9" style="277" bestFit="1" customWidth="1"/>
    <col min="6" max="25" width="8.77734375" style="277" bestFit="1" customWidth="1"/>
    <col min="26" max="16384" width="11" style="41"/>
  </cols>
  <sheetData>
    <row r="1" spans="1:192"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20"/>
      <c r="AA1" s="21"/>
      <c r="AB1" s="20"/>
      <c r="AC1" s="21"/>
      <c r="AD1" s="20"/>
      <c r="AE1" s="21"/>
      <c r="AF1" s="20"/>
      <c r="AG1" s="21"/>
      <c r="AH1" s="20"/>
      <c r="AI1" s="21"/>
      <c r="AJ1" s="20"/>
      <c r="AK1" s="21"/>
      <c r="AL1" s="20"/>
      <c r="AM1" s="21"/>
      <c r="AN1" s="20"/>
      <c r="AO1" s="21"/>
      <c r="AP1" s="20"/>
      <c r="AQ1" s="21"/>
      <c r="AR1" s="20"/>
      <c r="AS1" s="21"/>
      <c r="AT1" s="20"/>
      <c r="AU1" s="21"/>
      <c r="AV1" s="20"/>
      <c r="AW1" s="21"/>
      <c r="AX1" s="20"/>
      <c r="AY1" s="21"/>
      <c r="AZ1" s="22"/>
      <c r="BA1" s="22"/>
      <c r="BB1" s="20"/>
      <c r="BC1" s="21"/>
      <c r="BD1" s="23"/>
      <c r="BE1" s="23"/>
      <c r="BF1" s="23"/>
      <c r="BG1" s="23"/>
      <c r="BH1" s="23"/>
      <c r="BI1" s="21"/>
      <c r="BJ1" s="23"/>
      <c r="BK1" s="21"/>
      <c r="BL1" s="23"/>
      <c r="BM1" s="23"/>
      <c r="BN1" s="23"/>
      <c r="BO1" s="24"/>
      <c r="BP1" s="24"/>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2"/>
      <c r="DF1" s="22"/>
      <c r="DG1" s="20"/>
      <c r="DH1" s="21"/>
      <c r="DI1" s="23"/>
      <c r="DJ1" s="23"/>
      <c r="DK1" s="23"/>
      <c r="DL1" s="23"/>
      <c r="DM1" s="23"/>
      <c r="DN1" s="21"/>
      <c r="DO1" s="23"/>
      <c r="DP1" s="21"/>
      <c r="DQ1" s="23"/>
      <c r="DR1" s="23"/>
      <c r="DS1" s="23"/>
      <c r="DT1" s="24"/>
      <c r="DU1" s="24"/>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2"/>
      <c r="FK1" s="22"/>
      <c r="FL1" s="20"/>
      <c r="FM1" s="21"/>
      <c r="FN1" s="23"/>
      <c r="FO1" s="23"/>
      <c r="FP1" s="23"/>
      <c r="FQ1" s="23"/>
      <c r="FR1" s="23"/>
      <c r="FS1" s="21"/>
      <c r="FT1" s="23"/>
      <c r="FU1" s="21"/>
      <c r="FV1" s="23"/>
      <c r="FW1" s="23"/>
      <c r="FX1" s="23"/>
      <c r="FY1" s="24"/>
      <c r="FZ1" s="24"/>
      <c r="GA1" s="20"/>
      <c r="GB1" s="21"/>
      <c r="GC1" s="20"/>
      <c r="GD1" s="21"/>
      <c r="GE1" s="20"/>
      <c r="GF1" s="21"/>
      <c r="GG1" s="20"/>
      <c r="GH1" s="21"/>
      <c r="GI1" s="20"/>
      <c r="GJ1" s="21"/>
    </row>
    <row r="2" spans="1:192"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20"/>
      <c r="AA2" s="21"/>
      <c r="AB2" s="20"/>
      <c r="AC2" s="21"/>
      <c r="AD2" s="20"/>
      <c r="AE2" s="21"/>
      <c r="AF2" s="20"/>
      <c r="AG2" s="21"/>
      <c r="AH2" s="20"/>
      <c r="AI2" s="21"/>
      <c r="AJ2" s="20"/>
      <c r="AK2" s="21"/>
      <c r="AL2" s="20"/>
      <c r="AM2" s="21"/>
      <c r="AN2" s="20"/>
      <c r="AO2" s="21"/>
      <c r="AP2" s="20"/>
      <c r="AQ2" s="21"/>
      <c r="AR2" s="20"/>
      <c r="AS2" s="21"/>
      <c r="AT2" s="20"/>
      <c r="AU2" s="21"/>
      <c r="AV2" s="20"/>
      <c r="AW2" s="21"/>
      <c r="AX2" s="20"/>
      <c r="AY2" s="21"/>
      <c r="AZ2" s="22"/>
      <c r="BA2" s="22"/>
      <c r="BB2" s="20"/>
      <c r="BC2" s="21"/>
      <c r="BD2" s="23"/>
      <c r="BE2" s="23"/>
      <c r="BF2" s="23"/>
      <c r="BG2" s="23"/>
      <c r="BH2" s="23"/>
      <c r="BI2" s="21"/>
      <c r="BJ2" s="23"/>
      <c r="BK2" s="21"/>
      <c r="BL2" s="23"/>
      <c r="BM2" s="23"/>
      <c r="BN2" s="23"/>
      <c r="BO2" s="24"/>
      <c r="BP2" s="24"/>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2"/>
      <c r="DF2" s="22"/>
      <c r="DG2" s="20"/>
      <c r="DH2" s="21"/>
      <c r="DI2" s="23"/>
      <c r="DJ2" s="23"/>
      <c r="DK2" s="23"/>
      <c r="DL2" s="23"/>
      <c r="DM2" s="23"/>
      <c r="DN2" s="21"/>
      <c r="DO2" s="23"/>
      <c r="DP2" s="21"/>
      <c r="DQ2" s="23"/>
      <c r="DR2" s="23"/>
      <c r="DS2" s="23"/>
      <c r="DT2" s="24"/>
      <c r="DU2" s="24"/>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2"/>
      <c r="FK2" s="22"/>
      <c r="FL2" s="20"/>
      <c r="FM2" s="21"/>
      <c r="FN2" s="23"/>
      <c r="FO2" s="23"/>
      <c r="FP2" s="23"/>
      <c r="FQ2" s="23"/>
      <c r="FR2" s="23"/>
      <c r="FS2" s="21"/>
      <c r="FT2" s="23"/>
      <c r="FU2" s="21"/>
      <c r="FV2" s="23"/>
      <c r="FW2" s="23"/>
      <c r="FX2" s="23"/>
      <c r="FY2" s="24"/>
      <c r="FZ2" s="24"/>
      <c r="GA2" s="20"/>
      <c r="GB2" s="21"/>
      <c r="GC2" s="20"/>
      <c r="GD2" s="21"/>
      <c r="GE2" s="20"/>
      <c r="GF2" s="21"/>
      <c r="GG2" s="20"/>
      <c r="GH2" s="21"/>
      <c r="GI2" s="20"/>
      <c r="GJ2" s="21"/>
    </row>
    <row r="3" spans="1:192"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20"/>
      <c r="AA3" s="21"/>
      <c r="AB3" s="20"/>
      <c r="AC3" s="21"/>
      <c r="AD3" s="20"/>
      <c r="AE3" s="21"/>
      <c r="AF3" s="20"/>
      <c r="AG3" s="21"/>
      <c r="AH3" s="20"/>
      <c r="AI3" s="21"/>
      <c r="AJ3" s="20"/>
      <c r="AK3" s="21"/>
      <c r="AL3" s="20"/>
      <c r="AM3" s="21"/>
      <c r="AN3" s="20"/>
      <c r="AO3" s="21"/>
      <c r="AP3" s="20"/>
      <c r="AQ3" s="21"/>
      <c r="AR3" s="20"/>
      <c r="AS3" s="21"/>
      <c r="AT3" s="20"/>
      <c r="AU3" s="21"/>
      <c r="AV3" s="20"/>
      <c r="AW3" s="21"/>
      <c r="AX3" s="20"/>
      <c r="AY3" s="21"/>
      <c r="AZ3" s="22"/>
      <c r="BA3" s="22"/>
      <c r="BB3" s="20"/>
      <c r="BC3" s="21"/>
      <c r="BD3" s="23"/>
      <c r="BE3" s="23"/>
      <c r="BF3" s="23"/>
      <c r="BG3" s="23"/>
      <c r="BH3" s="23"/>
      <c r="BI3" s="21"/>
      <c r="BJ3" s="23"/>
      <c r="BK3" s="21"/>
      <c r="BL3" s="23"/>
      <c r="BM3" s="23"/>
      <c r="BN3" s="23"/>
      <c r="BO3" s="24"/>
      <c r="BP3" s="24"/>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2"/>
      <c r="DF3" s="22"/>
      <c r="DG3" s="20"/>
      <c r="DH3" s="21"/>
      <c r="DI3" s="23"/>
      <c r="DJ3" s="23"/>
      <c r="DK3" s="23"/>
      <c r="DL3" s="23"/>
      <c r="DM3" s="23"/>
      <c r="DN3" s="21"/>
      <c r="DO3" s="23"/>
      <c r="DP3" s="21"/>
      <c r="DQ3" s="23"/>
      <c r="DR3" s="23"/>
      <c r="DS3" s="23"/>
      <c r="DT3" s="24"/>
      <c r="DU3" s="24"/>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2"/>
      <c r="FK3" s="22"/>
      <c r="FL3" s="20"/>
      <c r="FM3" s="21"/>
      <c r="FN3" s="23"/>
      <c r="FO3" s="23"/>
      <c r="FP3" s="23"/>
      <c r="FQ3" s="23"/>
      <c r="FR3" s="23"/>
      <c r="FS3" s="21"/>
      <c r="FT3" s="23"/>
      <c r="FU3" s="21"/>
      <c r="FV3" s="23"/>
      <c r="FW3" s="23"/>
      <c r="FX3" s="23"/>
      <c r="FY3" s="24"/>
      <c r="FZ3" s="24"/>
      <c r="GA3" s="20"/>
      <c r="GB3" s="21"/>
      <c r="GC3" s="20"/>
      <c r="GD3" s="21"/>
      <c r="GE3" s="20"/>
      <c r="GF3" s="21"/>
      <c r="GG3" s="20"/>
      <c r="GH3" s="21"/>
      <c r="GI3" s="20"/>
      <c r="GJ3" s="21"/>
    </row>
    <row r="4" spans="1:192" s="25" customFormat="1" ht="15" customHeight="1">
      <c r="A4" s="26"/>
      <c r="B4" s="27"/>
      <c r="C4" s="27"/>
      <c r="D4" s="27"/>
      <c r="E4" s="27"/>
      <c r="F4" s="27"/>
      <c r="G4" s="27"/>
      <c r="H4" s="27"/>
      <c r="I4" s="27"/>
      <c r="J4" s="27"/>
      <c r="K4" s="27"/>
      <c r="L4" s="27"/>
      <c r="M4" s="27"/>
      <c r="N4" s="27"/>
      <c r="O4" s="27"/>
      <c r="P4" s="27"/>
      <c r="Q4" s="27"/>
      <c r="R4" s="27"/>
      <c r="S4" s="27"/>
      <c r="T4" s="27"/>
      <c r="U4" s="27"/>
      <c r="V4" s="27"/>
      <c r="W4" s="27"/>
      <c r="X4" s="27"/>
      <c r="Y4" s="27"/>
    </row>
    <row r="5" spans="1:192" s="25" customFormat="1" ht="15" customHeight="1" thickBot="1">
      <c r="A5" s="151" t="s">
        <v>501</v>
      </c>
      <c r="B5" s="29"/>
      <c r="C5" s="29"/>
      <c r="D5" s="29"/>
      <c r="E5" s="29"/>
      <c r="F5" s="29"/>
      <c r="G5" s="29"/>
      <c r="H5" s="29"/>
      <c r="I5" s="29"/>
      <c r="J5" s="29"/>
      <c r="K5" s="29"/>
      <c r="L5" s="29"/>
      <c r="M5" s="29"/>
      <c r="N5" s="29"/>
      <c r="O5" s="29"/>
      <c r="P5" s="29"/>
      <c r="Q5" s="29"/>
      <c r="R5" s="29"/>
      <c r="S5" s="29"/>
      <c r="T5" s="29"/>
      <c r="U5" s="29"/>
      <c r="V5" s="29"/>
      <c r="W5" s="29"/>
      <c r="X5" s="29"/>
      <c r="Y5" s="29"/>
    </row>
    <row r="6" spans="1:192" s="25" customFormat="1" ht="15" customHeight="1" thickTop="1">
      <c r="A6" s="272"/>
      <c r="B6" s="31"/>
      <c r="C6" s="31"/>
      <c r="D6" s="31"/>
      <c r="E6" s="31"/>
      <c r="F6" s="31"/>
      <c r="G6" s="31"/>
      <c r="H6" s="31"/>
      <c r="I6" s="31"/>
      <c r="J6" s="31"/>
      <c r="K6" s="31"/>
      <c r="L6" s="31"/>
      <c r="M6" s="31"/>
      <c r="N6" s="31"/>
      <c r="O6" s="31"/>
      <c r="P6" s="31"/>
      <c r="Q6" s="31"/>
      <c r="R6" s="31"/>
      <c r="S6" s="31"/>
      <c r="T6" s="31"/>
      <c r="U6" s="31"/>
      <c r="V6" s="31"/>
      <c r="W6" s="31"/>
      <c r="X6" s="31"/>
      <c r="Y6" s="31" t="s">
        <v>59</v>
      </c>
    </row>
    <row r="7" spans="1:192" s="36" customFormat="1" ht="15" customHeight="1">
      <c r="A7" s="34"/>
      <c r="B7" s="35" t="s">
        <v>135</v>
      </c>
      <c r="C7" s="35" t="s">
        <v>136</v>
      </c>
      <c r="D7" s="35" t="s">
        <v>137</v>
      </c>
      <c r="E7" s="325" t="s">
        <v>138</v>
      </c>
      <c r="F7" s="325" t="s">
        <v>139</v>
      </c>
      <c r="G7" s="325" t="s">
        <v>140</v>
      </c>
      <c r="H7" s="325" t="s">
        <v>141</v>
      </c>
      <c r="I7" s="325" t="s">
        <v>142</v>
      </c>
      <c r="J7" s="325" t="s">
        <v>143</v>
      </c>
      <c r="K7" s="325" t="s">
        <v>144</v>
      </c>
      <c r="L7" s="325" t="s">
        <v>145</v>
      </c>
      <c r="M7" s="325" t="s">
        <v>146</v>
      </c>
      <c r="N7" s="325" t="s">
        <v>147</v>
      </c>
      <c r="O7" s="325" t="s">
        <v>148</v>
      </c>
      <c r="P7" s="325" t="s">
        <v>149</v>
      </c>
      <c r="Q7" s="325" t="s">
        <v>150</v>
      </c>
      <c r="R7" s="325" t="s">
        <v>151</v>
      </c>
      <c r="S7" s="325" t="s">
        <v>152</v>
      </c>
      <c r="T7" s="325" t="s">
        <v>153</v>
      </c>
      <c r="U7" s="325" t="s">
        <v>154</v>
      </c>
      <c r="V7" s="325" t="s">
        <v>155</v>
      </c>
      <c r="W7" s="325" t="s">
        <v>156</v>
      </c>
      <c r="X7" s="325" t="s">
        <v>157</v>
      </c>
      <c r="Y7" s="35" t="s">
        <v>158</v>
      </c>
    </row>
    <row r="8" spans="1:192" s="25" customFormat="1" ht="15" customHeight="1">
      <c r="A8" s="37" t="s">
        <v>527</v>
      </c>
      <c r="B8" s="38"/>
      <c r="C8" s="38"/>
      <c r="D8" s="38"/>
      <c r="E8" s="38"/>
      <c r="F8" s="38"/>
      <c r="G8" s="38"/>
      <c r="H8" s="38"/>
      <c r="I8" s="38"/>
      <c r="J8" s="38"/>
      <c r="K8" s="38"/>
      <c r="L8" s="38"/>
      <c r="M8" s="38"/>
      <c r="N8" s="38"/>
      <c r="O8" s="38"/>
      <c r="P8" s="38"/>
      <c r="Q8" s="38"/>
      <c r="R8" s="38"/>
      <c r="S8" s="38"/>
      <c r="T8" s="38"/>
      <c r="U8" s="38"/>
      <c r="V8" s="38"/>
      <c r="W8" s="38"/>
      <c r="X8" s="38"/>
      <c r="Y8" s="38"/>
    </row>
    <row r="9" spans="1:192"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row>
    <row r="10" spans="1:192" s="25" customFormat="1" ht="15" customHeight="1">
      <c r="A10" s="26" t="s">
        <v>528</v>
      </c>
      <c r="B10" s="73">
        <v>938459</v>
      </c>
      <c r="C10" s="73">
        <v>942762</v>
      </c>
      <c r="D10" s="73">
        <v>926568</v>
      </c>
      <c r="E10" s="73">
        <v>925321</v>
      </c>
      <c r="F10" s="73">
        <v>1013847</v>
      </c>
      <c r="G10" s="73">
        <v>1084595</v>
      </c>
      <c r="H10" s="73">
        <v>1164279</v>
      </c>
      <c r="I10" s="73">
        <v>1137526</v>
      </c>
      <c r="J10" s="73">
        <v>1154771</v>
      </c>
      <c r="K10" s="73">
        <v>1151260</v>
      </c>
      <c r="L10" s="73">
        <v>1200042</v>
      </c>
      <c r="M10" s="73">
        <v>1179489</v>
      </c>
      <c r="N10" s="73">
        <v>1191102</v>
      </c>
      <c r="O10" s="73">
        <v>1215206</v>
      </c>
      <c r="P10" s="73">
        <v>1336012</v>
      </c>
      <c r="Q10" s="73">
        <v>1274272</v>
      </c>
      <c r="R10" s="73">
        <v>1300528</v>
      </c>
      <c r="S10" s="73">
        <v>1307331</v>
      </c>
      <c r="T10" s="73">
        <v>1342641</v>
      </c>
      <c r="U10" s="73">
        <v>1364374</v>
      </c>
      <c r="V10" s="73">
        <v>1388402</v>
      </c>
      <c r="W10" s="73">
        <v>1432841</v>
      </c>
      <c r="X10" s="73">
        <v>1435047</v>
      </c>
      <c r="Y10" s="43">
        <v>1482705</v>
      </c>
      <c r="Z10" s="397"/>
    </row>
    <row r="11" spans="1:192" ht="15" customHeight="1">
      <c r="A11" s="48" t="s">
        <v>529</v>
      </c>
      <c r="B11" s="75">
        <v>328146</v>
      </c>
      <c r="C11" s="75">
        <v>309924</v>
      </c>
      <c r="D11" s="75">
        <v>288480</v>
      </c>
      <c r="E11" s="75">
        <v>272794</v>
      </c>
      <c r="F11" s="75">
        <v>294878</v>
      </c>
      <c r="G11" s="75">
        <v>293042</v>
      </c>
      <c r="H11" s="75">
        <v>337766</v>
      </c>
      <c r="I11" s="75">
        <v>314826</v>
      </c>
      <c r="J11" s="75">
        <v>338186</v>
      </c>
      <c r="K11" s="75">
        <v>331216</v>
      </c>
      <c r="L11" s="75">
        <v>336296</v>
      </c>
      <c r="M11" s="75">
        <v>313540</v>
      </c>
      <c r="N11" s="75">
        <v>321966</v>
      </c>
      <c r="O11" s="75">
        <v>309552</v>
      </c>
      <c r="P11" s="75">
        <v>360529</v>
      </c>
      <c r="Q11" s="75">
        <v>323616</v>
      </c>
      <c r="R11" s="75">
        <v>331229</v>
      </c>
      <c r="S11" s="75">
        <v>334960</v>
      </c>
      <c r="T11" s="75">
        <v>356125</v>
      </c>
      <c r="U11" s="75">
        <v>356366</v>
      </c>
      <c r="V11" s="75">
        <v>375745</v>
      </c>
      <c r="W11" s="75">
        <v>403555</v>
      </c>
      <c r="X11" s="75">
        <v>403253</v>
      </c>
      <c r="Y11" s="46">
        <v>415948</v>
      </c>
      <c r="Z11" s="397"/>
    </row>
    <row r="12" spans="1:192" ht="15" customHeight="1">
      <c r="A12" s="48" t="s">
        <v>530</v>
      </c>
      <c r="B12" s="75">
        <v>325016</v>
      </c>
      <c r="C12" s="75">
        <v>330367</v>
      </c>
      <c r="D12" s="75">
        <v>337070</v>
      </c>
      <c r="E12" s="75">
        <v>366795</v>
      </c>
      <c r="F12" s="75">
        <v>399776</v>
      </c>
      <c r="G12" s="75">
        <v>493571</v>
      </c>
      <c r="H12" s="75">
        <v>524312</v>
      </c>
      <c r="I12" s="75">
        <v>548924</v>
      </c>
      <c r="J12" s="75">
        <v>539166</v>
      </c>
      <c r="K12" s="75">
        <v>546117</v>
      </c>
      <c r="L12" s="75">
        <v>562789</v>
      </c>
      <c r="M12" s="75">
        <v>572790</v>
      </c>
      <c r="N12" s="75">
        <v>547887</v>
      </c>
      <c r="O12" s="75">
        <v>567575</v>
      </c>
      <c r="P12" s="75">
        <v>590739</v>
      </c>
      <c r="Q12" s="75">
        <v>593186</v>
      </c>
      <c r="R12" s="75">
        <v>589001</v>
      </c>
      <c r="S12" s="75">
        <v>591747</v>
      </c>
      <c r="T12" s="75">
        <v>612915</v>
      </c>
      <c r="U12" s="75">
        <v>623804</v>
      </c>
      <c r="V12" s="75">
        <v>608644</v>
      </c>
      <c r="W12" s="75">
        <v>618551</v>
      </c>
      <c r="X12" s="75">
        <v>615149</v>
      </c>
      <c r="Y12" s="46">
        <v>647309</v>
      </c>
      <c r="Z12" s="397"/>
    </row>
    <row r="13" spans="1:192" ht="15" customHeight="1">
      <c r="A13" s="48" t="s">
        <v>531</v>
      </c>
      <c r="B13" s="75">
        <v>157507</v>
      </c>
      <c r="C13" s="75">
        <v>163190</v>
      </c>
      <c r="D13" s="75">
        <v>163130</v>
      </c>
      <c r="E13" s="75">
        <v>170743</v>
      </c>
      <c r="F13" s="75">
        <v>172560</v>
      </c>
      <c r="G13" s="75">
        <v>161704</v>
      </c>
      <c r="H13" s="75">
        <v>154003</v>
      </c>
      <c r="I13" s="75">
        <v>145017</v>
      </c>
      <c r="J13" s="75">
        <v>142709</v>
      </c>
      <c r="K13" s="75">
        <v>134828</v>
      </c>
      <c r="L13" s="75">
        <v>148903</v>
      </c>
      <c r="M13" s="75">
        <v>166348</v>
      </c>
      <c r="N13" s="75">
        <v>182185</v>
      </c>
      <c r="O13" s="75">
        <v>195341</v>
      </c>
      <c r="P13" s="75">
        <v>214971</v>
      </c>
      <c r="Q13" s="75">
        <v>226815</v>
      </c>
      <c r="R13" s="75">
        <v>242411</v>
      </c>
      <c r="S13" s="75">
        <v>239361</v>
      </c>
      <c r="T13" s="75">
        <v>240457</v>
      </c>
      <c r="U13" s="75">
        <v>256325</v>
      </c>
      <c r="V13" s="75">
        <v>265101</v>
      </c>
      <c r="W13" s="75">
        <v>265891</v>
      </c>
      <c r="X13" s="75">
        <v>269409</v>
      </c>
      <c r="Y13" s="46">
        <v>270294</v>
      </c>
      <c r="Z13" s="397"/>
    </row>
    <row r="14" spans="1:192" ht="15" customHeight="1">
      <c r="A14" s="48" t="s">
        <v>532</v>
      </c>
      <c r="B14" s="75">
        <v>53958</v>
      </c>
      <c r="C14" s="75">
        <v>54518</v>
      </c>
      <c r="D14" s="75">
        <v>52727</v>
      </c>
      <c r="E14" s="75">
        <v>49314</v>
      </c>
      <c r="F14" s="75">
        <v>52234</v>
      </c>
      <c r="G14" s="75">
        <v>53537</v>
      </c>
      <c r="H14" s="75">
        <v>54107</v>
      </c>
      <c r="I14" s="75">
        <v>53246</v>
      </c>
      <c r="J14" s="75">
        <v>45330</v>
      </c>
      <c r="K14" s="75">
        <v>47562</v>
      </c>
      <c r="L14" s="75">
        <v>50010</v>
      </c>
      <c r="M14" s="75">
        <v>54451</v>
      </c>
      <c r="N14" s="75">
        <v>49716</v>
      </c>
      <c r="O14" s="75">
        <v>53796</v>
      </c>
      <c r="P14" s="75">
        <v>56225</v>
      </c>
      <c r="Q14" s="75">
        <v>52241</v>
      </c>
      <c r="R14" s="75">
        <v>47886</v>
      </c>
      <c r="S14" s="75">
        <v>49461</v>
      </c>
      <c r="T14" s="75">
        <v>49614</v>
      </c>
      <c r="U14" s="75">
        <v>50338</v>
      </c>
      <c r="V14" s="75">
        <v>50284</v>
      </c>
      <c r="W14" s="75">
        <v>51251</v>
      </c>
      <c r="X14" s="75">
        <v>52495</v>
      </c>
      <c r="Y14" s="46">
        <v>57459</v>
      </c>
      <c r="Z14" s="397"/>
    </row>
    <row r="15" spans="1:192" ht="15" customHeight="1">
      <c r="A15" s="48" t="s">
        <v>508</v>
      </c>
      <c r="B15" s="75">
        <v>17993</v>
      </c>
      <c r="C15" s="75">
        <v>24809</v>
      </c>
      <c r="D15" s="75">
        <v>16057</v>
      </c>
      <c r="E15" s="75">
        <v>13826</v>
      </c>
      <c r="F15" s="75">
        <v>22483</v>
      </c>
      <c r="G15" s="75">
        <v>20193</v>
      </c>
      <c r="H15" s="75">
        <v>24346</v>
      </c>
      <c r="I15" s="75">
        <v>17408</v>
      </c>
      <c r="J15" s="75">
        <v>21056</v>
      </c>
      <c r="K15" s="75">
        <v>21031</v>
      </c>
      <c r="L15" s="75">
        <v>28218</v>
      </c>
      <c r="M15" s="75">
        <v>13287</v>
      </c>
      <c r="N15" s="75">
        <v>19071</v>
      </c>
      <c r="O15" s="75">
        <v>17061</v>
      </c>
      <c r="P15" s="75">
        <v>14765</v>
      </c>
      <c r="Q15" s="75">
        <v>11536</v>
      </c>
      <c r="R15" s="75">
        <v>24043</v>
      </c>
      <c r="S15" s="75">
        <v>21856</v>
      </c>
      <c r="T15" s="75">
        <v>19936</v>
      </c>
      <c r="U15" s="75">
        <v>13835</v>
      </c>
      <c r="V15" s="75">
        <v>24972</v>
      </c>
      <c r="W15" s="75">
        <v>19643</v>
      </c>
      <c r="X15" s="75">
        <v>15646</v>
      </c>
      <c r="Y15" s="46">
        <v>15355</v>
      </c>
      <c r="Z15" s="397"/>
    </row>
    <row r="16" spans="1:192" ht="15" customHeight="1">
      <c r="A16" s="48" t="s">
        <v>533</v>
      </c>
      <c r="B16" s="75">
        <v>55839</v>
      </c>
      <c r="C16" s="75">
        <v>59954</v>
      </c>
      <c r="D16" s="75">
        <v>69104</v>
      </c>
      <c r="E16" s="75">
        <v>51849</v>
      </c>
      <c r="F16" s="75">
        <v>71916</v>
      </c>
      <c r="G16" s="75">
        <v>62548</v>
      </c>
      <c r="H16" s="75">
        <v>69745</v>
      </c>
      <c r="I16" s="75">
        <v>58105</v>
      </c>
      <c r="J16" s="75">
        <v>68324</v>
      </c>
      <c r="K16" s="75">
        <v>70506</v>
      </c>
      <c r="L16" s="75">
        <v>73826</v>
      </c>
      <c r="M16" s="75">
        <v>59073</v>
      </c>
      <c r="N16" s="75">
        <v>70277</v>
      </c>
      <c r="O16" s="75">
        <v>71881</v>
      </c>
      <c r="P16" s="75">
        <v>98783</v>
      </c>
      <c r="Q16" s="75">
        <v>66878</v>
      </c>
      <c r="R16" s="75">
        <v>65958</v>
      </c>
      <c r="S16" s="75">
        <v>69946</v>
      </c>
      <c r="T16" s="75">
        <v>63594</v>
      </c>
      <c r="U16" s="75">
        <v>63706</v>
      </c>
      <c r="V16" s="75">
        <v>63655</v>
      </c>
      <c r="W16" s="75">
        <v>73949</v>
      </c>
      <c r="X16" s="75">
        <v>79095</v>
      </c>
      <c r="Y16" s="46">
        <v>76340</v>
      </c>
      <c r="Z16" s="397"/>
    </row>
    <row r="17" spans="1:26" s="25" customFormat="1" ht="15" customHeight="1">
      <c r="A17" s="26" t="s">
        <v>534</v>
      </c>
      <c r="B17" s="73">
        <v>290277</v>
      </c>
      <c r="C17" s="73">
        <v>295694</v>
      </c>
      <c r="D17" s="73">
        <v>299372</v>
      </c>
      <c r="E17" s="73">
        <v>312280</v>
      </c>
      <c r="F17" s="73">
        <v>308003</v>
      </c>
      <c r="G17" s="73">
        <v>312224</v>
      </c>
      <c r="H17" s="73">
        <v>316650</v>
      </c>
      <c r="I17" s="73">
        <v>321428</v>
      </c>
      <c r="J17" s="73">
        <v>321000</v>
      </c>
      <c r="K17" s="73">
        <v>324727</v>
      </c>
      <c r="L17" s="73">
        <v>325546</v>
      </c>
      <c r="M17" s="73">
        <v>330730</v>
      </c>
      <c r="N17" s="73">
        <v>337667</v>
      </c>
      <c r="O17" s="73">
        <v>345419</v>
      </c>
      <c r="P17" s="73">
        <v>353219</v>
      </c>
      <c r="Q17" s="73">
        <v>361249</v>
      </c>
      <c r="R17" s="73">
        <v>367029</v>
      </c>
      <c r="S17" s="73">
        <v>373789</v>
      </c>
      <c r="T17" s="73">
        <v>382141</v>
      </c>
      <c r="U17" s="73">
        <v>396849</v>
      </c>
      <c r="V17" s="73">
        <v>407166</v>
      </c>
      <c r="W17" s="73">
        <v>416550</v>
      </c>
      <c r="X17" s="73">
        <v>428198</v>
      </c>
      <c r="Y17" s="43">
        <v>439148</v>
      </c>
      <c r="Z17" s="397"/>
    </row>
    <row r="18" spans="1:26" ht="15" customHeight="1">
      <c r="A18" s="48" t="s">
        <v>535</v>
      </c>
      <c r="B18" s="75">
        <v>261106</v>
      </c>
      <c r="C18" s="75">
        <v>265241</v>
      </c>
      <c r="D18" s="75">
        <v>269675</v>
      </c>
      <c r="E18" s="75">
        <v>274765</v>
      </c>
      <c r="F18" s="75">
        <v>272257</v>
      </c>
      <c r="G18" s="75">
        <v>274861</v>
      </c>
      <c r="H18" s="75">
        <v>279186</v>
      </c>
      <c r="I18" s="75">
        <v>284606</v>
      </c>
      <c r="J18" s="75">
        <v>285163</v>
      </c>
      <c r="K18" s="75">
        <v>288364</v>
      </c>
      <c r="L18" s="75">
        <v>289111</v>
      </c>
      <c r="M18" s="75">
        <v>292860</v>
      </c>
      <c r="N18" s="75">
        <v>301001</v>
      </c>
      <c r="O18" s="75">
        <v>307819</v>
      </c>
      <c r="P18" s="75">
        <v>316560</v>
      </c>
      <c r="Q18" s="75">
        <v>324024</v>
      </c>
      <c r="R18" s="75">
        <v>332905</v>
      </c>
      <c r="S18" s="75">
        <v>340542</v>
      </c>
      <c r="T18" s="75">
        <v>349569</v>
      </c>
      <c r="U18" s="75">
        <v>360803</v>
      </c>
      <c r="V18" s="75">
        <v>372673</v>
      </c>
      <c r="W18" s="75">
        <v>382390</v>
      </c>
      <c r="X18" s="75">
        <v>393720</v>
      </c>
      <c r="Y18" s="46">
        <v>403689</v>
      </c>
      <c r="Z18" s="397"/>
    </row>
    <row r="19" spans="1:26" ht="15" customHeight="1">
      <c r="A19" s="48" t="s">
        <v>536</v>
      </c>
      <c r="B19" s="75">
        <v>29171</v>
      </c>
      <c r="C19" s="75">
        <v>30453</v>
      </c>
      <c r="D19" s="75">
        <v>29697</v>
      </c>
      <c r="E19" s="75">
        <v>37515</v>
      </c>
      <c r="F19" s="75">
        <v>35746</v>
      </c>
      <c r="G19" s="75">
        <v>37363</v>
      </c>
      <c r="H19" s="75">
        <v>37464</v>
      </c>
      <c r="I19" s="75">
        <v>36822</v>
      </c>
      <c r="J19" s="75">
        <v>35837</v>
      </c>
      <c r="K19" s="75">
        <v>36363</v>
      </c>
      <c r="L19" s="75">
        <v>36435</v>
      </c>
      <c r="M19" s="75">
        <v>37870</v>
      </c>
      <c r="N19" s="75">
        <v>36666</v>
      </c>
      <c r="O19" s="75">
        <v>37600</v>
      </c>
      <c r="P19" s="75">
        <v>36659</v>
      </c>
      <c r="Q19" s="75">
        <v>37225</v>
      </c>
      <c r="R19" s="75">
        <v>34124</v>
      </c>
      <c r="S19" s="75">
        <v>33247</v>
      </c>
      <c r="T19" s="75">
        <v>32572</v>
      </c>
      <c r="U19" s="75">
        <v>36046</v>
      </c>
      <c r="V19" s="75">
        <v>34493</v>
      </c>
      <c r="W19" s="75">
        <v>34160</v>
      </c>
      <c r="X19" s="75">
        <v>34478</v>
      </c>
      <c r="Y19" s="46">
        <v>35459</v>
      </c>
      <c r="Z19" s="397"/>
    </row>
    <row r="20" spans="1:26" s="25" customFormat="1" ht="15" customHeight="1">
      <c r="A20" s="26" t="s">
        <v>537</v>
      </c>
      <c r="B20" s="73">
        <v>4887</v>
      </c>
      <c r="C20" s="73">
        <v>7161</v>
      </c>
      <c r="D20" s="73">
        <v>8180</v>
      </c>
      <c r="E20" s="73">
        <v>8107</v>
      </c>
      <c r="F20" s="73">
        <v>5174</v>
      </c>
      <c r="G20" s="73">
        <v>7536</v>
      </c>
      <c r="H20" s="73">
        <v>7032</v>
      </c>
      <c r="I20" s="73">
        <v>7993</v>
      </c>
      <c r="J20" s="73">
        <v>6413</v>
      </c>
      <c r="K20" s="73">
        <v>7345</v>
      </c>
      <c r="L20" s="73">
        <v>6046</v>
      </c>
      <c r="M20" s="73">
        <v>5681</v>
      </c>
      <c r="N20" s="73">
        <v>5686</v>
      </c>
      <c r="O20" s="73">
        <v>6012</v>
      </c>
      <c r="P20" s="73">
        <v>6222</v>
      </c>
      <c r="Q20" s="73">
        <v>5779</v>
      </c>
      <c r="R20" s="73">
        <v>6074</v>
      </c>
      <c r="S20" s="73">
        <v>6151</v>
      </c>
      <c r="T20" s="73">
        <v>7145</v>
      </c>
      <c r="U20" s="73">
        <v>5338</v>
      </c>
      <c r="V20" s="73">
        <v>5348</v>
      </c>
      <c r="W20" s="73">
        <v>5617</v>
      </c>
      <c r="X20" s="73">
        <v>5201</v>
      </c>
      <c r="Y20" s="43">
        <v>4719</v>
      </c>
      <c r="Z20" s="397"/>
    </row>
    <row r="21" spans="1:26" s="25" customFormat="1" ht="15" customHeight="1">
      <c r="A21" s="26" t="s">
        <v>538</v>
      </c>
      <c r="B21" s="73">
        <v>26363</v>
      </c>
      <c r="C21" s="73">
        <v>31261</v>
      </c>
      <c r="D21" s="73">
        <v>30447</v>
      </c>
      <c r="E21" s="73">
        <v>28062</v>
      </c>
      <c r="F21" s="73">
        <v>27959</v>
      </c>
      <c r="G21" s="73">
        <v>30066</v>
      </c>
      <c r="H21" s="73">
        <v>32421</v>
      </c>
      <c r="I21" s="73">
        <v>32459</v>
      </c>
      <c r="J21" s="73">
        <v>34453</v>
      </c>
      <c r="K21" s="73">
        <v>41308</v>
      </c>
      <c r="L21" s="73">
        <v>35315</v>
      </c>
      <c r="M21" s="73">
        <v>30552</v>
      </c>
      <c r="N21" s="73">
        <v>37225</v>
      </c>
      <c r="O21" s="73">
        <v>36818</v>
      </c>
      <c r="P21" s="73">
        <v>37689</v>
      </c>
      <c r="Q21" s="73">
        <v>32936</v>
      </c>
      <c r="R21" s="73">
        <v>33240</v>
      </c>
      <c r="S21" s="73">
        <v>35571</v>
      </c>
      <c r="T21" s="73">
        <v>36656</v>
      </c>
      <c r="U21" s="73">
        <v>34514</v>
      </c>
      <c r="V21" s="73">
        <v>36849</v>
      </c>
      <c r="W21" s="73">
        <v>37726</v>
      </c>
      <c r="X21" s="73">
        <v>43819</v>
      </c>
      <c r="Y21" s="43">
        <v>38689</v>
      </c>
      <c r="Z21" s="397"/>
    </row>
    <row r="22" spans="1:26" s="25" customFormat="1" ht="15" customHeight="1">
      <c r="A22" s="26" t="s">
        <v>539</v>
      </c>
      <c r="B22" s="73">
        <v>1259986</v>
      </c>
      <c r="C22" s="73">
        <v>1276878</v>
      </c>
      <c r="D22" s="73">
        <v>1264567</v>
      </c>
      <c r="E22" s="73">
        <v>1273770</v>
      </c>
      <c r="F22" s="73">
        <v>1354983</v>
      </c>
      <c r="G22" s="73">
        <v>1434421</v>
      </c>
      <c r="H22" s="73">
        <v>1520382</v>
      </c>
      <c r="I22" s="73">
        <v>1499406</v>
      </c>
      <c r="J22" s="73">
        <v>1516637</v>
      </c>
      <c r="K22" s="73">
        <v>1524640</v>
      </c>
      <c r="L22" s="73">
        <v>1566949</v>
      </c>
      <c r="M22" s="73">
        <v>1546452</v>
      </c>
      <c r="N22" s="73">
        <v>1571680</v>
      </c>
      <c r="O22" s="73">
        <v>1603455</v>
      </c>
      <c r="P22" s="73">
        <v>1733142</v>
      </c>
      <c r="Q22" s="73">
        <v>1674236</v>
      </c>
      <c r="R22" s="73">
        <v>1706870</v>
      </c>
      <c r="S22" s="73">
        <v>1722842</v>
      </c>
      <c r="T22" s="73">
        <v>1768583</v>
      </c>
      <c r="U22" s="73">
        <v>1801075</v>
      </c>
      <c r="V22" s="73">
        <v>1837765</v>
      </c>
      <c r="W22" s="73">
        <v>1892734</v>
      </c>
      <c r="X22" s="73">
        <v>1912265</v>
      </c>
      <c r="Y22" s="43">
        <v>1965261</v>
      </c>
      <c r="Z22" s="397"/>
    </row>
    <row r="23" spans="1:26" s="25" customFormat="1" ht="15" customHeight="1">
      <c r="A23" s="327" t="s">
        <v>540</v>
      </c>
      <c r="B23" s="73"/>
      <c r="C23" s="73"/>
      <c r="D23" s="73"/>
      <c r="E23" s="73"/>
      <c r="F23" s="73"/>
      <c r="G23" s="73"/>
      <c r="H23" s="73"/>
      <c r="I23" s="73"/>
      <c r="J23" s="73"/>
      <c r="K23" s="73"/>
      <c r="L23" s="73"/>
      <c r="M23" s="73"/>
      <c r="N23" s="73"/>
      <c r="O23" s="73"/>
      <c r="P23" s="73"/>
      <c r="Q23" s="73"/>
      <c r="R23" s="73"/>
      <c r="S23" s="73"/>
      <c r="T23" s="73"/>
      <c r="U23" s="73"/>
      <c r="V23" s="73"/>
      <c r="W23" s="73"/>
      <c r="X23" s="73"/>
      <c r="Y23" s="43"/>
      <c r="Z23" s="397"/>
    </row>
    <row r="24" spans="1:26" ht="15" customHeight="1">
      <c r="A24" s="48" t="s">
        <v>541</v>
      </c>
      <c r="B24" s="75">
        <v>75100</v>
      </c>
      <c r="C24" s="75">
        <v>75100</v>
      </c>
      <c r="D24" s="75">
        <v>75100</v>
      </c>
      <c r="E24" s="75">
        <v>75100</v>
      </c>
      <c r="F24" s="75">
        <v>79100</v>
      </c>
      <c r="G24" s="75">
        <v>79100</v>
      </c>
      <c r="H24" s="75">
        <v>79100</v>
      </c>
      <c r="I24" s="75">
        <v>79100</v>
      </c>
      <c r="J24" s="75">
        <v>83100</v>
      </c>
      <c r="K24" s="75">
        <v>83100</v>
      </c>
      <c r="L24" s="75">
        <v>83100</v>
      </c>
      <c r="M24" s="75">
        <v>83100</v>
      </c>
      <c r="N24" s="75">
        <v>87100</v>
      </c>
      <c r="O24" s="75">
        <v>87100</v>
      </c>
      <c r="P24" s="75">
        <v>87100</v>
      </c>
      <c r="Q24" s="75">
        <v>87100</v>
      </c>
      <c r="R24" s="75">
        <v>87100</v>
      </c>
      <c r="S24" s="75">
        <v>87100</v>
      </c>
      <c r="T24" s="75">
        <v>87100</v>
      </c>
      <c r="U24" s="75">
        <v>87100</v>
      </c>
      <c r="V24" s="75">
        <v>87100</v>
      </c>
      <c r="W24" s="75">
        <v>87100</v>
      </c>
      <c r="X24" s="75">
        <v>87100</v>
      </c>
      <c r="Y24" s="46">
        <v>87100</v>
      </c>
      <c r="Z24" s="397"/>
    </row>
    <row r="25" spans="1:26" ht="15" customHeight="1">
      <c r="A25" s="48" t="s">
        <v>542</v>
      </c>
      <c r="B25" s="75">
        <v>-441</v>
      </c>
      <c r="C25" s="75">
        <v>-441</v>
      </c>
      <c r="D25" s="75">
        <v>-441</v>
      </c>
      <c r="E25" s="75">
        <v>-441</v>
      </c>
      <c r="F25" s="75">
        <v>-441</v>
      </c>
      <c r="G25" s="75">
        <v>-441</v>
      </c>
      <c r="H25" s="75">
        <v>-441</v>
      </c>
      <c r="I25" s="75">
        <v>-441</v>
      </c>
      <c r="J25" s="75">
        <v>0</v>
      </c>
      <c r="K25" s="75">
        <v>-226</v>
      </c>
      <c r="L25" s="75">
        <v>-667</v>
      </c>
      <c r="M25" s="75">
        <v>-667</v>
      </c>
      <c r="N25" s="75">
        <v>0</v>
      </c>
      <c r="O25" s="75">
        <v>0</v>
      </c>
      <c r="P25" s="75">
        <v>0</v>
      </c>
      <c r="Q25" s="75">
        <v>-224</v>
      </c>
      <c r="R25" s="75">
        <v>-224</v>
      </c>
      <c r="S25" s="75">
        <v>0</v>
      </c>
      <c r="T25" s="75">
        <v>0</v>
      </c>
      <c r="U25" s="75">
        <v>0</v>
      </c>
      <c r="V25" s="75">
        <v>-293</v>
      </c>
      <c r="W25" s="75">
        <v>-443</v>
      </c>
      <c r="X25" s="75">
        <v>-443</v>
      </c>
      <c r="Y25" s="46">
        <v>-569</v>
      </c>
      <c r="Z25" s="397"/>
    </row>
    <row r="26" spans="1:26" ht="15" customHeight="1">
      <c r="A26" s="48" t="s">
        <v>543</v>
      </c>
      <c r="B26" s="75">
        <v>11</v>
      </c>
      <c r="C26" s="75">
        <v>11</v>
      </c>
      <c r="D26" s="75">
        <v>11</v>
      </c>
      <c r="E26" s="75">
        <v>11</v>
      </c>
      <c r="F26" s="75">
        <v>11</v>
      </c>
      <c r="G26" s="75">
        <v>11</v>
      </c>
      <c r="H26" s="75">
        <v>11</v>
      </c>
      <c r="I26" s="75">
        <v>11</v>
      </c>
      <c r="J26" s="75">
        <v>11</v>
      </c>
      <c r="K26" s="75">
        <v>11</v>
      </c>
      <c r="L26" s="75">
        <v>11</v>
      </c>
      <c r="M26" s="75">
        <v>11</v>
      </c>
      <c r="N26" s="75">
        <v>11</v>
      </c>
      <c r="O26" s="75">
        <v>11</v>
      </c>
      <c r="P26" s="75">
        <v>11</v>
      </c>
      <c r="Q26" s="75">
        <v>11</v>
      </c>
      <c r="R26" s="75">
        <v>11</v>
      </c>
      <c r="S26" s="75">
        <v>11</v>
      </c>
      <c r="T26" s="75">
        <v>11</v>
      </c>
      <c r="U26" s="75">
        <v>11</v>
      </c>
      <c r="V26" s="75">
        <v>11</v>
      </c>
      <c r="W26" s="75">
        <v>11</v>
      </c>
      <c r="X26" s="75">
        <v>11</v>
      </c>
      <c r="Y26" s="46">
        <v>11</v>
      </c>
      <c r="Z26" s="397"/>
    </row>
    <row r="27" spans="1:26" ht="15" customHeight="1">
      <c r="A27" s="48" t="s">
        <v>544</v>
      </c>
      <c r="B27" s="75">
        <v>49447</v>
      </c>
      <c r="C27" s="75">
        <v>53411</v>
      </c>
      <c r="D27" s="75">
        <v>57230</v>
      </c>
      <c r="E27" s="75">
        <v>52408</v>
      </c>
      <c r="F27" s="75">
        <v>50599</v>
      </c>
      <c r="G27" s="75">
        <v>52986</v>
      </c>
      <c r="H27" s="75">
        <v>55775</v>
      </c>
      <c r="I27" s="75">
        <v>59407</v>
      </c>
      <c r="J27" s="75">
        <v>59055</v>
      </c>
      <c r="K27" s="75">
        <v>61100</v>
      </c>
      <c r="L27" s="75">
        <v>67222</v>
      </c>
      <c r="M27" s="75">
        <v>67672</v>
      </c>
      <c r="N27" s="75">
        <v>67681</v>
      </c>
      <c r="O27" s="75">
        <v>72324</v>
      </c>
      <c r="P27" s="75">
        <v>74889</v>
      </c>
      <c r="Q27" s="75">
        <v>73564</v>
      </c>
      <c r="R27" s="75">
        <v>74967</v>
      </c>
      <c r="S27" s="75">
        <v>76365</v>
      </c>
      <c r="T27" s="75">
        <v>78150</v>
      </c>
      <c r="U27" s="75">
        <v>77151</v>
      </c>
      <c r="V27" s="75">
        <v>78746</v>
      </c>
      <c r="W27" s="75">
        <v>80753</v>
      </c>
      <c r="X27" s="75">
        <v>83129</v>
      </c>
      <c r="Y27" s="46">
        <v>84953</v>
      </c>
      <c r="Z27" s="397"/>
    </row>
    <row r="28" spans="1:26" ht="15" customHeight="1">
      <c r="A28" s="48" t="s">
        <v>545</v>
      </c>
      <c r="B28" s="75">
        <v>2556</v>
      </c>
      <c r="C28" s="75">
        <v>5555</v>
      </c>
      <c r="D28" s="75">
        <v>6412</v>
      </c>
      <c r="E28" s="75">
        <v>6645</v>
      </c>
      <c r="F28" s="75">
        <v>279</v>
      </c>
      <c r="G28" s="75">
        <v>3478</v>
      </c>
      <c r="H28" s="75">
        <v>3016</v>
      </c>
      <c r="I28" s="75">
        <v>5626</v>
      </c>
      <c r="J28" s="75">
        <v>2074</v>
      </c>
      <c r="K28" s="75">
        <v>2503</v>
      </c>
      <c r="L28" s="75">
        <v>-2060</v>
      </c>
      <c r="M28" s="75">
        <v>-2995</v>
      </c>
      <c r="N28" s="75">
        <v>-3694</v>
      </c>
      <c r="O28" s="75">
        <v>-6731</v>
      </c>
      <c r="P28" s="75">
        <v>-5116</v>
      </c>
      <c r="Q28" s="75">
        <v>-6188</v>
      </c>
      <c r="R28" s="75">
        <v>-6533</v>
      </c>
      <c r="S28" s="75">
        <v>-4159</v>
      </c>
      <c r="T28" s="75">
        <v>-4460</v>
      </c>
      <c r="U28" s="75">
        <v>-3080</v>
      </c>
      <c r="V28" s="75">
        <v>-5001</v>
      </c>
      <c r="W28" s="75">
        <v>-7336</v>
      </c>
      <c r="X28" s="75">
        <v>-6866</v>
      </c>
      <c r="Y28" s="46">
        <v>-11009</v>
      </c>
      <c r="Z28" s="397"/>
    </row>
    <row r="29" spans="1:26" s="25" customFormat="1" ht="15" customHeight="1">
      <c r="A29" s="26" t="s">
        <v>546</v>
      </c>
      <c r="B29" s="398">
        <v>126673</v>
      </c>
      <c r="C29" s="398">
        <v>133636</v>
      </c>
      <c r="D29" s="398">
        <v>138312</v>
      </c>
      <c r="E29" s="398">
        <v>133723</v>
      </c>
      <c r="F29" s="398">
        <v>129548</v>
      </c>
      <c r="G29" s="398">
        <v>135134</v>
      </c>
      <c r="H29" s="398">
        <v>137461</v>
      </c>
      <c r="I29" s="398">
        <v>143703</v>
      </c>
      <c r="J29" s="398">
        <v>144240</v>
      </c>
      <c r="K29" s="398">
        <v>146488</v>
      </c>
      <c r="L29" s="398">
        <v>147606</v>
      </c>
      <c r="M29" s="398">
        <v>147121</v>
      </c>
      <c r="N29" s="398">
        <v>151099</v>
      </c>
      <c r="O29" s="398">
        <v>152704</v>
      </c>
      <c r="P29" s="398">
        <v>156884</v>
      </c>
      <c r="Q29" s="398">
        <v>154263</v>
      </c>
      <c r="R29" s="398">
        <v>155321</v>
      </c>
      <c r="S29" s="398">
        <v>159317</v>
      </c>
      <c r="T29" s="398">
        <v>160801</v>
      </c>
      <c r="U29" s="398">
        <v>161182</v>
      </c>
      <c r="V29" s="398">
        <v>160563</v>
      </c>
      <c r="W29" s="398">
        <v>160086</v>
      </c>
      <c r="X29" s="398">
        <v>162931</v>
      </c>
      <c r="Y29" s="50">
        <v>160487</v>
      </c>
      <c r="Z29" s="397"/>
    </row>
    <row r="30" spans="1:26" s="25" customFormat="1" ht="15" customHeight="1">
      <c r="A30" s="26" t="s">
        <v>547</v>
      </c>
      <c r="B30" s="398">
        <v>1770</v>
      </c>
      <c r="C30" s="398">
        <v>1780</v>
      </c>
      <c r="D30" s="398">
        <v>1785</v>
      </c>
      <c r="E30" s="398">
        <v>1812</v>
      </c>
      <c r="F30" s="398">
        <v>1827</v>
      </c>
      <c r="G30" s="398">
        <v>1852</v>
      </c>
      <c r="H30" s="398">
        <v>1844</v>
      </c>
      <c r="I30" s="398">
        <v>1695</v>
      </c>
      <c r="J30" s="398">
        <v>1742</v>
      </c>
      <c r="K30" s="398">
        <v>1625</v>
      </c>
      <c r="L30" s="398">
        <v>1613</v>
      </c>
      <c r="M30" s="398">
        <v>1644</v>
      </c>
      <c r="N30" s="398">
        <v>1643</v>
      </c>
      <c r="O30" s="398">
        <v>1621</v>
      </c>
      <c r="P30" s="398">
        <v>1605</v>
      </c>
      <c r="Q30" s="398">
        <v>1748</v>
      </c>
      <c r="R30" s="398">
        <v>1834</v>
      </c>
      <c r="S30" s="398">
        <v>1861</v>
      </c>
      <c r="T30" s="398">
        <v>1912</v>
      </c>
      <c r="U30" s="398">
        <v>1795</v>
      </c>
      <c r="V30" s="398">
        <v>1748</v>
      </c>
      <c r="W30" s="398">
        <v>1699</v>
      </c>
      <c r="X30" s="398">
        <v>2163</v>
      </c>
      <c r="Y30" s="50">
        <v>2174</v>
      </c>
      <c r="Z30" s="397"/>
    </row>
    <row r="31" spans="1:26" s="25" customFormat="1" ht="15" customHeight="1">
      <c r="A31" s="26" t="s">
        <v>548</v>
      </c>
      <c r="B31" s="398">
        <v>128443</v>
      </c>
      <c r="C31" s="398">
        <v>135416</v>
      </c>
      <c r="D31" s="398">
        <v>140097</v>
      </c>
      <c r="E31" s="398">
        <v>135535</v>
      </c>
      <c r="F31" s="398">
        <v>131375</v>
      </c>
      <c r="G31" s="398">
        <v>136986</v>
      </c>
      <c r="H31" s="398">
        <v>139305</v>
      </c>
      <c r="I31" s="398">
        <v>145398</v>
      </c>
      <c r="J31" s="398">
        <v>145982</v>
      </c>
      <c r="K31" s="398">
        <v>148113</v>
      </c>
      <c r="L31" s="398">
        <v>149219</v>
      </c>
      <c r="M31" s="398">
        <v>148765</v>
      </c>
      <c r="N31" s="398">
        <v>152742</v>
      </c>
      <c r="O31" s="398">
        <v>154325</v>
      </c>
      <c r="P31" s="398">
        <v>158489</v>
      </c>
      <c r="Q31" s="398">
        <v>156011</v>
      </c>
      <c r="R31" s="398">
        <v>157156</v>
      </c>
      <c r="S31" s="398">
        <v>161178</v>
      </c>
      <c r="T31" s="398">
        <v>162713</v>
      </c>
      <c r="U31" s="398">
        <v>162977</v>
      </c>
      <c r="V31" s="398">
        <v>162311</v>
      </c>
      <c r="W31" s="398">
        <v>161784</v>
      </c>
      <c r="X31" s="398">
        <v>165094</v>
      </c>
      <c r="Y31" s="50">
        <v>162661</v>
      </c>
      <c r="Z31" s="397"/>
    </row>
    <row r="32" spans="1:26" ht="5.0999999999999996" customHeight="1">
      <c r="A32" s="48"/>
      <c r="B32" s="75"/>
      <c r="C32" s="75"/>
      <c r="D32" s="75"/>
      <c r="E32" s="75"/>
      <c r="F32" s="75"/>
      <c r="G32" s="75"/>
      <c r="H32" s="75"/>
      <c r="I32" s="75"/>
      <c r="J32" s="75"/>
      <c r="K32" s="75"/>
      <c r="L32" s="75"/>
      <c r="M32" s="75"/>
      <c r="N32" s="75"/>
      <c r="O32" s="75"/>
      <c r="P32" s="75"/>
      <c r="Q32" s="75"/>
      <c r="R32" s="75"/>
      <c r="S32" s="75"/>
      <c r="T32" s="75"/>
      <c r="U32" s="75"/>
      <c r="V32" s="75"/>
      <c r="W32" s="75"/>
      <c r="X32" s="75"/>
      <c r="Y32" s="45"/>
      <c r="Z32" s="397"/>
    </row>
    <row r="33" spans="1:26" s="25" customFormat="1" ht="15" customHeight="1" thickBot="1">
      <c r="A33" s="87" t="s">
        <v>524</v>
      </c>
      <c r="B33" s="53">
        <v>1388429</v>
      </c>
      <c r="C33" s="53">
        <v>1412294</v>
      </c>
      <c r="D33" s="53">
        <v>1404664</v>
      </c>
      <c r="E33" s="53">
        <v>1409305</v>
      </c>
      <c r="F33" s="53">
        <v>1486358</v>
      </c>
      <c r="G33" s="53">
        <v>1571407</v>
      </c>
      <c r="H33" s="53">
        <v>1659687</v>
      </c>
      <c r="I33" s="53">
        <v>1644804</v>
      </c>
      <c r="J33" s="53">
        <v>1662619</v>
      </c>
      <c r="K33" s="53">
        <v>1672753</v>
      </c>
      <c r="L33" s="53">
        <v>1716168</v>
      </c>
      <c r="M33" s="53">
        <v>1695217</v>
      </c>
      <c r="N33" s="53">
        <v>1724422</v>
      </c>
      <c r="O33" s="53">
        <v>1757780</v>
      </c>
      <c r="P33" s="53">
        <v>1891631</v>
      </c>
      <c r="Q33" s="53">
        <v>1830247</v>
      </c>
      <c r="R33" s="53">
        <v>1864026</v>
      </c>
      <c r="S33" s="53">
        <v>1884020</v>
      </c>
      <c r="T33" s="53">
        <v>1931295</v>
      </c>
      <c r="U33" s="53">
        <v>1964052</v>
      </c>
      <c r="V33" s="53">
        <v>2000076</v>
      </c>
      <c r="W33" s="53">
        <v>2054518</v>
      </c>
      <c r="X33" s="53">
        <v>2077359</v>
      </c>
      <c r="Y33" s="53">
        <v>2127922</v>
      </c>
      <c r="Z33" s="397"/>
    </row>
    <row r="34" spans="1:26" ht="12.75" customHeight="1" thickTop="1"/>
    <row r="35" spans="1:26" ht="42" customHeight="1">
      <c r="A35" s="399" t="s">
        <v>525</v>
      </c>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row>
    <row r="36" spans="1:26" ht="22.8">
      <c r="A36" s="259" t="s">
        <v>526</v>
      </c>
    </row>
    <row r="37" spans="1:26" ht="40.200000000000003" customHeight="1">
      <c r="A37" s="400"/>
    </row>
  </sheetData>
  <hyperlinks>
    <hyperlink ref="Y6" location="'Index - Descontinued'!A1" display="Index" xr:uid="{CCF2FF6F-38BC-48E3-93EE-945A92A54A21}"/>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D49D3-6DA5-4EA0-86A5-F198521FAB63}">
  <sheetPr>
    <tabColor rgb="FFC00000"/>
    <pageSetUpPr fitToPage="1"/>
  </sheetPr>
  <dimension ref="A1:GO46"/>
  <sheetViews>
    <sheetView showGridLines="0" zoomScaleNormal="100" workbookViewId="0">
      <pane xSplit="1" ySplit="8" topLeftCell="AI9" activePane="bottomRight" state="frozen"/>
      <selection pane="topRight"/>
      <selection pane="bottomLeft"/>
      <selection pane="bottomRight"/>
    </sheetView>
  </sheetViews>
  <sheetFormatPr defaultColWidth="9.33203125" defaultRowHeight="15" customHeight="1"/>
  <cols>
    <col min="1" max="1" width="67.109375" style="113" bestFit="1" customWidth="1"/>
    <col min="2" max="5" width="9.33203125" style="113"/>
    <col min="6" max="6" width="9.33203125" style="113" customWidth="1"/>
    <col min="7" max="10" width="9.33203125" style="113"/>
    <col min="11" max="12" width="9.33203125" style="113" customWidth="1"/>
    <col min="13" max="15" width="9.33203125" style="113"/>
    <col min="16" max="16" width="9.33203125" style="113" customWidth="1"/>
    <col min="17" max="19" width="9.33203125" style="113"/>
    <col min="20" max="39" width="9.33203125" style="113" customWidth="1"/>
    <col min="40" max="41" width="9.33203125" style="105" customWidth="1"/>
    <col min="42" max="16384" width="9.33203125" style="113"/>
  </cols>
  <sheetData>
    <row r="1" spans="1:197" s="55" customFormat="1" ht="15" customHeight="1">
      <c r="A1" s="18"/>
      <c r="B1" s="19"/>
      <c r="C1" s="279"/>
      <c r="D1" s="19"/>
      <c r="E1" s="19"/>
      <c r="F1" s="279"/>
      <c r="G1" s="19"/>
      <c r="H1" s="19"/>
      <c r="I1" s="19"/>
      <c r="J1" s="19"/>
      <c r="K1" s="279"/>
      <c r="L1" s="279"/>
      <c r="M1" s="19"/>
      <c r="N1" s="19"/>
      <c r="O1" s="19"/>
      <c r="P1" s="279"/>
      <c r="Q1" s="19"/>
      <c r="R1" s="19"/>
      <c r="S1" s="19"/>
      <c r="T1" s="279"/>
      <c r="U1" s="279"/>
      <c r="V1" s="279"/>
      <c r="W1" s="279"/>
      <c r="X1" s="279"/>
      <c r="Y1" s="279"/>
      <c r="Z1" s="279"/>
      <c r="AA1" s="279"/>
      <c r="AB1" s="279"/>
      <c r="AC1" s="279"/>
      <c r="AD1" s="279"/>
      <c r="AE1" s="279"/>
      <c r="AF1" s="279"/>
      <c r="AG1" s="279"/>
      <c r="AH1" s="279"/>
      <c r="AI1" s="279"/>
      <c r="AJ1" s="279"/>
      <c r="AK1" s="279"/>
      <c r="AL1" s="279"/>
      <c r="AM1" s="279"/>
      <c r="AN1" s="21"/>
      <c r="AO1" s="21"/>
      <c r="AP1" s="279"/>
      <c r="AQ1" s="19"/>
      <c r="AR1" s="279"/>
      <c r="AS1" s="19"/>
      <c r="AT1" s="279"/>
      <c r="AU1" s="19"/>
      <c r="AV1" s="279"/>
      <c r="AW1" s="19"/>
      <c r="AX1" s="279"/>
      <c r="AY1" s="19"/>
      <c r="AZ1" s="279"/>
      <c r="BA1" s="19"/>
      <c r="BB1" s="279"/>
      <c r="BC1" s="19"/>
      <c r="BD1" s="279"/>
      <c r="BE1" s="65"/>
      <c r="BF1" s="65"/>
      <c r="BG1" s="19"/>
      <c r="BH1" s="279"/>
      <c r="BI1" s="64"/>
      <c r="BJ1" s="64"/>
      <c r="BK1" s="64"/>
      <c r="BL1" s="64"/>
      <c r="BM1" s="64"/>
      <c r="BN1" s="279"/>
      <c r="BO1" s="64"/>
      <c r="BP1" s="279"/>
      <c r="BQ1" s="64"/>
      <c r="BR1" s="64"/>
      <c r="BS1" s="64"/>
      <c r="BT1" s="18"/>
      <c r="BU1" s="18"/>
      <c r="BV1" s="19"/>
      <c r="BW1" s="279"/>
      <c r="BX1" s="19"/>
      <c r="BY1" s="279"/>
      <c r="BZ1" s="19"/>
      <c r="CA1" s="279"/>
      <c r="CB1" s="19"/>
      <c r="CC1" s="279"/>
      <c r="CD1" s="19"/>
      <c r="CE1" s="279"/>
      <c r="CF1" s="19"/>
      <c r="CG1" s="279"/>
      <c r="CH1" s="19"/>
      <c r="CI1" s="279"/>
      <c r="CJ1" s="19"/>
      <c r="CK1" s="279"/>
      <c r="CL1" s="19"/>
      <c r="CM1" s="279"/>
      <c r="CN1" s="19"/>
      <c r="CO1" s="279"/>
      <c r="CP1" s="19"/>
      <c r="CQ1" s="279"/>
      <c r="CR1" s="19"/>
      <c r="CS1" s="279"/>
      <c r="CT1" s="19"/>
      <c r="CU1" s="279"/>
      <c r="CV1" s="19"/>
      <c r="CW1" s="279"/>
      <c r="CX1" s="19"/>
      <c r="CY1" s="279"/>
      <c r="CZ1" s="19"/>
      <c r="DA1" s="279"/>
      <c r="DB1" s="19"/>
      <c r="DC1" s="279"/>
      <c r="DD1" s="19"/>
      <c r="DE1" s="279"/>
      <c r="DF1" s="19"/>
      <c r="DG1" s="279"/>
      <c r="DH1" s="19"/>
      <c r="DI1" s="279"/>
      <c r="DJ1" s="65"/>
      <c r="DK1" s="65"/>
      <c r="DL1" s="19"/>
      <c r="DM1" s="279"/>
      <c r="DN1" s="64"/>
      <c r="DO1" s="64"/>
      <c r="DP1" s="64"/>
      <c r="DQ1" s="64"/>
      <c r="DR1" s="64"/>
      <c r="DS1" s="279"/>
      <c r="DT1" s="64"/>
      <c r="DU1" s="279"/>
      <c r="DV1" s="64"/>
      <c r="DW1" s="64"/>
      <c r="DX1" s="64"/>
      <c r="DY1" s="18"/>
      <c r="DZ1" s="18"/>
      <c r="EA1" s="19"/>
      <c r="EB1" s="279"/>
      <c r="EC1" s="19"/>
      <c r="ED1" s="279"/>
      <c r="EE1" s="19"/>
      <c r="EF1" s="279"/>
      <c r="EG1" s="19"/>
      <c r="EH1" s="279"/>
      <c r="EI1" s="19"/>
      <c r="EJ1" s="279"/>
      <c r="EK1" s="19"/>
      <c r="EL1" s="279"/>
      <c r="EM1" s="19"/>
      <c r="EN1" s="279"/>
      <c r="EO1" s="19"/>
      <c r="EP1" s="279"/>
      <c r="EQ1" s="19"/>
      <c r="ER1" s="279"/>
      <c r="ES1" s="19"/>
      <c r="ET1" s="279"/>
      <c r="EU1" s="19"/>
      <c r="EV1" s="279"/>
      <c r="EW1" s="19"/>
      <c r="EX1" s="279"/>
      <c r="EY1" s="19"/>
      <c r="EZ1" s="279"/>
      <c r="FA1" s="19"/>
      <c r="FB1" s="279"/>
      <c r="FC1" s="19"/>
      <c r="FD1" s="279"/>
      <c r="FE1" s="19"/>
      <c r="FF1" s="279"/>
      <c r="FG1" s="19"/>
      <c r="FH1" s="279"/>
      <c r="FI1" s="19"/>
      <c r="FJ1" s="279"/>
      <c r="FK1" s="19"/>
      <c r="FL1" s="279"/>
      <c r="FM1" s="19"/>
      <c r="FN1" s="279"/>
      <c r="FO1" s="65"/>
      <c r="FP1" s="65"/>
      <c r="FQ1" s="19"/>
      <c r="FR1" s="279"/>
      <c r="FS1" s="64"/>
      <c r="FT1" s="64"/>
      <c r="FU1" s="64"/>
      <c r="FV1" s="64"/>
      <c r="FW1" s="64"/>
      <c r="FX1" s="279"/>
      <c r="FY1" s="64"/>
      <c r="FZ1" s="279"/>
      <c r="GA1" s="64"/>
      <c r="GB1" s="64"/>
      <c r="GC1" s="64"/>
      <c r="GD1" s="18"/>
      <c r="GE1" s="18"/>
      <c r="GF1" s="19"/>
      <c r="GG1" s="279"/>
      <c r="GH1" s="19"/>
      <c r="GI1" s="279"/>
      <c r="GJ1" s="19"/>
      <c r="GK1" s="279"/>
      <c r="GL1" s="19"/>
      <c r="GM1" s="279"/>
      <c r="GN1" s="19"/>
      <c r="GO1" s="279"/>
    </row>
    <row r="2" spans="1:197" s="55" customFormat="1" ht="15" customHeight="1">
      <c r="A2" s="18"/>
      <c r="B2" s="19"/>
      <c r="C2" s="279"/>
      <c r="D2" s="19"/>
      <c r="E2" s="19"/>
      <c r="F2" s="279"/>
      <c r="G2" s="19"/>
      <c r="H2" s="19"/>
      <c r="I2" s="19"/>
      <c r="J2" s="19"/>
      <c r="K2" s="279"/>
      <c r="L2" s="279"/>
      <c r="M2" s="19"/>
      <c r="N2" s="19"/>
      <c r="O2" s="19"/>
      <c r="P2" s="279"/>
      <c r="Q2" s="19"/>
      <c r="R2" s="19"/>
      <c r="S2" s="19"/>
      <c r="T2" s="279"/>
      <c r="U2" s="279"/>
      <c r="V2" s="279"/>
      <c r="W2" s="279"/>
      <c r="X2" s="279"/>
      <c r="Y2" s="279"/>
      <c r="Z2" s="279"/>
      <c r="AA2" s="279"/>
      <c r="AB2" s="279"/>
      <c r="AC2" s="279"/>
      <c r="AD2" s="279"/>
      <c r="AE2" s="279"/>
      <c r="AF2" s="279"/>
      <c r="AG2" s="279"/>
      <c r="AH2" s="279"/>
      <c r="AI2" s="279"/>
      <c r="AJ2" s="279"/>
      <c r="AK2" s="279"/>
      <c r="AL2" s="279"/>
      <c r="AM2" s="279"/>
      <c r="AN2" s="21"/>
      <c r="AO2" s="21"/>
      <c r="AP2" s="279"/>
      <c r="AQ2" s="19"/>
      <c r="AR2" s="279"/>
      <c r="AS2" s="19"/>
      <c r="AT2" s="279"/>
      <c r="AU2" s="19"/>
      <c r="AV2" s="279"/>
      <c r="AW2" s="19"/>
      <c r="AX2" s="279"/>
      <c r="AY2" s="19"/>
      <c r="AZ2" s="279"/>
      <c r="BA2" s="19"/>
      <c r="BB2" s="279"/>
      <c r="BC2" s="19"/>
      <c r="BD2" s="279"/>
      <c r="BE2" s="65"/>
      <c r="BF2" s="65"/>
      <c r="BG2" s="19"/>
      <c r="BH2" s="279"/>
      <c r="BI2" s="64"/>
      <c r="BJ2" s="64"/>
      <c r="BK2" s="64"/>
      <c r="BL2" s="64"/>
      <c r="BM2" s="64"/>
      <c r="BN2" s="279"/>
      <c r="BO2" s="64"/>
      <c r="BP2" s="279"/>
      <c r="BQ2" s="64"/>
      <c r="BR2" s="64"/>
      <c r="BS2" s="64"/>
      <c r="BT2" s="18"/>
      <c r="BU2" s="18"/>
      <c r="BV2" s="19"/>
      <c r="BW2" s="279"/>
      <c r="BX2" s="19"/>
      <c r="BY2" s="279"/>
      <c r="BZ2" s="19"/>
      <c r="CA2" s="279"/>
      <c r="CB2" s="19"/>
      <c r="CC2" s="279"/>
      <c r="CD2" s="19"/>
      <c r="CE2" s="279"/>
      <c r="CF2" s="19"/>
      <c r="CG2" s="279"/>
      <c r="CH2" s="19"/>
      <c r="CI2" s="279"/>
      <c r="CJ2" s="19"/>
      <c r="CK2" s="279"/>
      <c r="CL2" s="19"/>
      <c r="CM2" s="279"/>
      <c r="CN2" s="19"/>
      <c r="CO2" s="279"/>
      <c r="CP2" s="19"/>
      <c r="CQ2" s="279"/>
      <c r="CR2" s="19"/>
      <c r="CS2" s="279"/>
      <c r="CT2" s="19"/>
      <c r="CU2" s="279"/>
      <c r="CV2" s="19"/>
      <c r="CW2" s="279"/>
      <c r="CX2" s="19"/>
      <c r="CY2" s="279"/>
      <c r="CZ2" s="19"/>
      <c r="DA2" s="279"/>
      <c r="DB2" s="19"/>
      <c r="DC2" s="279"/>
      <c r="DD2" s="19"/>
      <c r="DE2" s="279"/>
      <c r="DF2" s="19"/>
      <c r="DG2" s="279"/>
      <c r="DH2" s="19"/>
      <c r="DI2" s="279"/>
      <c r="DJ2" s="65"/>
      <c r="DK2" s="65"/>
      <c r="DL2" s="19"/>
      <c r="DM2" s="279"/>
      <c r="DN2" s="64"/>
      <c r="DO2" s="64"/>
      <c r="DP2" s="64"/>
      <c r="DQ2" s="64"/>
      <c r="DR2" s="64"/>
      <c r="DS2" s="279"/>
      <c r="DT2" s="64"/>
      <c r="DU2" s="279"/>
      <c r="DV2" s="64"/>
      <c r="DW2" s="64"/>
      <c r="DX2" s="64"/>
      <c r="DY2" s="18"/>
      <c r="DZ2" s="18"/>
      <c r="EA2" s="19"/>
      <c r="EB2" s="279"/>
      <c r="EC2" s="19"/>
      <c r="ED2" s="279"/>
      <c r="EE2" s="19"/>
      <c r="EF2" s="279"/>
      <c r="EG2" s="19"/>
      <c r="EH2" s="279"/>
      <c r="EI2" s="19"/>
      <c r="EJ2" s="279"/>
      <c r="EK2" s="19"/>
      <c r="EL2" s="279"/>
      <c r="EM2" s="19"/>
      <c r="EN2" s="279"/>
      <c r="EO2" s="19"/>
      <c r="EP2" s="279"/>
      <c r="EQ2" s="19"/>
      <c r="ER2" s="279"/>
      <c r="ES2" s="19"/>
      <c r="ET2" s="279"/>
      <c r="EU2" s="19"/>
      <c r="EV2" s="279"/>
      <c r="EW2" s="19"/>
      <c r="EX2" s="279"/>
      <c r="EY2" s="19"/>
      <c r="EZ2" s="279"/>
      <c r="FA2" s="19"/>
      <c r="FB2" s="279"/>
      <c r="FC2" s="19"/>
      <c r="FD2" s="279"/>
      <c r="FE2" s="19"/>
      <c r="FF2" s="279"/>
      <c r="FG2" s="19"/>
      <c r="FH2" s="279"/>
      <c r="FI2" s="19"/>
      <c r="FJ2" s="279"/>
      <c r="FK2" s="19"/>
      <c r="FL2" s="279"/>
      <c r="FM2" s="19"/>
      <c r="FN2" s="279"/>
      <c r="FO2" s="65"/>
      <c r="FP2" s="65"/>
      <c r="FQ2" s="19"/>
      <c r="FR2" s="279"/>
      <c r="FS2" s="64"/>
      <c r="FT2" s="64"/>
      <c r="FU2" s="64"/>
      <c r="FV2" s="64"/>
      <c r="FW2" s="64"/>
      <c r="FX2" s="279"/>
      <c r="FY2" s="64"/>
      <c r="FZ2" s="279"/>
      <c r="GA2" s="64"/>
      <c r="GB2" s="64"/>
      <c r="GC2" s="64"/>
      <c r="GD2" s="18"/>
      <c r="GE2" s="18"/>
      <c r="GF2" s="19"/>
      <c r="GG2" s="279"/>
      <c r="GH2" s="19"/>
      <c r="GI2" s="279"/>
      <c r="GJ2" s="19"/>
      <c r="GK2" s="279"/>
      <c r="GL2" s="19"/>
      <c r="GM2" s="279"/>
      <c r="GN2" s="19"/>
      <c r="GO2" s="279"/>
    </row>
    <row r="3" spans="1:197" s="55" customFormat="1" ht="15" customHeight="1">
      <c r="A3" s="18"/>
      <c r="B3" s="19"/>
      <c r="C3" s="279"/>
      <c r="D3" s="19"/>
      <c r="E3" s="19"/>
      <c r="F3" s="279"/>
      <c r="G3" s="19"/>
      <c r="H3" s="19"/>
      <c r="I3" s="19"/>
      <c r="J3" s="19"/>
      <c r="K3" s="279"/>
      <c r="L3" s="279"/>
      <c r="M3" s="19"/>
      <c r="N3" s="19"/>
      <c r="O3" s="19"/>
      <c r="P3" s="279"/>
      <c r="Q3" s="19"/>
      <c r="R3" s="19"/>
      <c r="S3" s="19"/>
      <c r="T3" s="279"/>
      <c r="U3" s="279"/>
      <c r="V3" s="279"/>
      <c r="W3" s="279"/>
      <c r="X3" s="279"/>
      <c r="Y3" s="279"/>
      <c r="Z3" s="279"/>
      <c r="AA3" s="279"/>
      <c r="AB3" s="279"/>
      <c r="AC3" s="279"/>
      <c r="AD3" s="279"/>
      <c r="AE3" s="279"/>
      <c r="AF3" s="279"/>
      <c r="AG3" s="279"/>
      <c r="AH3" s="279"/>
      <c r="AI3" s="279"/>
      <c r="AJ3" s="279"/>
      <c r="AK3" s="279"/>
      <c r="AL3" s="279"/>
      <c r="AM3" s="279"/>
      <c r="AN3" s="21"/>
      <c r="AO3" s="21"/>
      <c r="AP3" s="279"/>
      <c r="AQ3" s="19"/>
      <c r="AR3" s="279"/>
      <c r="AS3" s="19"/>
      <c r="AT3" s="279"/>
      <c r="AU3" s="19"/>
      <c r="AV3" s="279"/>
      <c r="AW3" s="19"/>
      <c r="AX3" s="279"/>
      <c r="AY3" s="19"/>
      <c r="AZ3" s="279"/>
      <c r="BA3" s="19"/>
      <c r="BB3" s="279"/>
      <c r="BC3" s="19"/>
      <c r="BD3" s="279"/>
      <c r="BE3" s="65"/>
      <c r="BF3" s="65"/>
      <c r="BG3" s="19"/>
      <c r="BH3" s="279"/>
      <c r="BI3" s="64"/>
      <c r="BJ3" s="64"/>
      <c r="BK3" s="64"/>
      <c r="BL3" s="64"/>
      <c r="BM3" s="64"/>
      <c r="BN3" s="279"/>
      <c r="BO3" s="64"/>
      <c r="BP3" s="279"/>
      <c r="BQ3" s="64"/>
      <c r="BR3" s="64"/>
      <c r="BS3" s="64"/>
      <c r="BT3" s="18"/>
      <c r="BU3" s="18"/>
      <c r="BV3" s="19"/>
      <c r="BW3" s="279"/>
      <c r="BX3" s="19"/>
      <c r="BY3" s="279"/>
      <c r="BZ3" s="19"/>
      <c r="CA3" s="279"/>
      <c r="CB3" s="19"/>
      <c r="CC3" s="279"/>
      <c r="CD3" s="19"/>
      <c r="CE3" s="279"/>
      <c r="CF3" s="19"/>
      <c r="CG3" s="279"/>
      <c r="CH3" s="19"/>
      <c r="CI3" s="279"/>
      <c r="CJ3" s="19"/>
      <c r="CK3" s="279"/>
      <c r="CL3" s="19"/>
      <c r="CM3" s="279"/>
      <c r="CN3" s="19"/>
      <c r="CO3" s="279"/>
      <c r="CP3" s="19"/>
      <c r="CQ3" s="279"/>
      <c r="CR3" s="19"/>
      <c r="CS3" s="279"/>
      <c r="CT3" s="19"/>
      <c r="CU3" s="279"/>
      <c r="CV3" s="19"/>
      <c r="CW3" s="279"/>
      <c r="CX3" s="19"/>
      <c r="CY3" s="279"/>
      <c r="CZ3" s="19"/>
      <c r="DA3" s="279"/>
      <c r="DB3" s="19"/>
      <c r="DC3" s="279"/>
      <c r="DD3" s="19"/>
      <c r="DE3" s="279"/>
      <c r="DF3" s="19"/>
      <c r="DG3" s="279"/>
      <c r="DH3" s="19"/>
      <c r="DI3" s="279"/>
      <c r="DJ3" s="65"/>
      <c r="DK3" s="65"/>
      <c r="DL3" s="19"/>
      <c r="DM3" s="279"/>
      <c r="DN3" s="64"/>
      <c r="DO3" s="64"/>
      <c r="DP3" s="64"/>
      <c r="DQ3" s="64"/>
      <c r="DR3" s="64"/>
      <c r="DS3" s="279"/>
      <c r="DT3" s="64"/>
      <c r="DU3" s="279"/>
      <c r="DV3" s="64"/>
      <c r="DW3" s="64"/>
      <c r="DX3" s="64"/>
      <c r="DY3" s="18"/>
      <c r="DZ3" s="18"/>
      <c r="EA3" s="19"/>
      <c r="EB3" s="279"/>
      <c r="EC3" s="19"/>
      <c r="ED3" s="279"/>
      <c r="EE3" s="19"/>
      <c r="EF3" s="279"/>
      <c r="EG3" s="19"/>
      <c r="EH3" s="279"/>
      <c r="EI3" s="19"/>
      <c r="EJ3" s="279"/>
      <c r="EK3" s="19"/>
      <c r="EL3" s="279"/>
      <c r="EM3" s="19"/>
      <c r="EN3" s="279"/>
      <c r="EO3" s="19"/>
      <c r="EP3" s="279"/>
      <c r="EQ3" s="19"/>
      <c r="ER3" s="279"/>
      <c r="ES3" s="19"/>
      <c r="ET3" s="279"/>
      <c r="EU3" s="19"/>
      <c r="EV3" s="279"/>
      <c r="EW3" s="19"/>
      <c r="EX3" s="279"/>
      <c r="EY3" s="19"/>
      <c r="EZ3" s="279"/>
      <c r="FA3" s="19"/>
      <c r="FB3" s="279"/>
      <c r="FC3" s="19"/>
      <c r="FD3" s="279"/>
      <c r="FE3" s="19"/>
      <c r="FF3" s="279"/>
      <c r="FG3" s="19"/>
      <c r="FH3" s="279"/>
      <c r="FI3" s="19"/>
      <c r="FJ3" s="279"/>
      <c r="FK3" s="19"/>
      <c r="FL3" s="279"/>
      <c r="FM3" s="19"/>
      <c r="FN3" s="279"/>
      <c r="FO3" s="65"/>
      <c r="FP3" s="65"/>
      <c r="FQ3" s="19"/>
      <c r="FR3" s="279"/>
      <c r="FS3" s="64"/>
      <c r="FT3" s="64"/>
      <c r="FU3" s="64"/>
      <c r="FV3" s="64"/>
      <c r="FW3" s="64"/>
      <c r="FX3" s="279"/>
      <c r="FY3" s="64"/>
      <c r="FZ3" s="279"/>
      <c r="GA3" s="64"/>
      <c r="GB3" s="64"/>
      <c r="GC3" s="64"/>
      <c r="GD3" s="18"/>
      <c r="GE3" s="18"/>
      <c r="GF3" s="19"/>
      <c r="GG3" s="279"/>
      <c r="GH3" s="19"/>
      <c r="GI3" s="279"/>
      <c r="GJ3" s="19"/>
      <c r="GK3" s="279"/>
      <c r="GL3" s="19"/>
      <c r="GM3" s="279"/>
      <c r="GN3" s="19"/>
      <c r="GO3" s="279"/>
    </row>
    <row r="4" spans="1:197" s="55" customFormat="1" ht="15" customHeight="1">
      <c r="A4" s="26"/>
      <c r="AN4" s="25"/>
      <c r="AO4" s="25"/>
    </row>
    <row r="5" spans="1:197" s="55" customFormat="1" ht="15" customHeight="1" thickBot="1">
      <c r="A5" s="28" t="s">
        <v>549</v>
      </c>
      <c r="B5" s="28"/>
      <c r="C5" s="28"/>
      <c r="D5" s="29"/>
      <c r="E5" s="29"/>
      <c r="F5" s="68"/>
      <c r="G5" s="29"/>
      <c r="H5" s="29"/>
      <c r="I5" s="29"/>
      <c r="J5" s="29"/>
      <c r="K5" s="68"/>
      <c r="L5" s="68"/>
      <c r="M5" s="29"/>
      <c r="N5" s="29"/>
      <c r="O5" s="29"/>
      <c r="P5" s="68"/>
      <c r="Q5" s="29"/>
      <c r="R5" s="29"/>
      <c r="S5" s="29"/>
      <c r="AN5" s="25"/>
      <c r="AO5" s="25"/>
    </row>
    <row r="6" spans="1:197" s="55" customFormat="1" ht="15" customHeight="1" thickTop="1">
      <c r="A6" s="272"/>
      <c r="B6" s="272"/>
      <c r="C6" s="272"/>
      <c r="D6" s="272"/>
      <c r="E6" s="272"/>
      <c r="F6" s="31"/>
      <c r="G6" s="272"/>
      <c r="H6" s="272"/>
      <c r="I6" s="272"/>
      <c r="J6" s="272"/>
      <c r="K6" s="31"/>
      <c r="L6" s="31"/>
      <c r="M6" s="272"/>
      <c r="N6" s="272"/>
      <c r="O6" s="272"/>
      <c r="P6" s="31"/>
      <c r="Q6" s="272"/>
      <c r="R6" s="272"/>
      <c r="S6" s="272"/>
      <c r="AN6" s="31"/>
      <c r="AO6" s="31" t="s">
        <v>59</v>
      </c>
    </row>
    <row r="7" spans="1:197" s="287" customFormat="1" ht="15" customHeight="1">
      <c r="A7" s="34"/>
      <c r="B7" s="35" t="s">
        <v>269</v>
      </c>
      <c r="C7" s="35" t="s">
        <v>270</v>
      </c>
      <c r="D7" s="35" t="s">
        <v>271</v>
      </c>
      <c r="E7" s="35" t="s">
        <v>272</v>
      </c>
      <c r="F7" s="35" t="s">
        <v>550</v>
      </c>
      <c r="G7" s="35" t="s">
        <v>273</v>
      </c>
      <c r="H7" s="35" t="s">
        <v>274</v>
      </c>
      <c r="I7" s="35" t="s">
        <v>275</v>
      </c>
      <c r="J7" s="35" t="s">
        <v>276</v>
      </c>
      <c r="K7" s="35" t="s">
        <v>479</v>
      </c>
      <c r="L7" s="35" t="s">
        <v>277</v>
      </c>
      <c r="M7" s="35" t="s">
        <v>278</v>
      </c>
      <c r="N7" s="35" t="s">
        <v>279</v>
      </c>
      <c r="O7" s="35" t="s">
        <v>280</v>
      </c>
      <c r="P7" s="35" t="s">
        <v>551</v>
      </c>
      <c r="Q7" s="35" t="s">
        <v>281</v>
      </c>
      <c r="R7" s="35" t="s">
        <v>282</v>
      </c>
      <c r="S7" s="35" t="s">
        <v>283</v>
      </c>
      <c r="T7" s="35" t="s">
        <v>284</v>
      </c>
      <c r="U7" s="35" t="s">
        <v>552</v>
      </c>
      <c r="V7" s="35" t="s">
        <v>285</v>
      </c>
      <c r="W7" s="35" t="s">
        <v>286</v>
      </c>
      <c r="X7" s="35" t="s">
        <v>287</v>
      </c>
      <c r="Y7" s="35" t="s">
        <v>288</v>
      </c>
      <c r="Z7" s="35" t="s">
        <v>553</v>
      </c>
      <c r="AA7" s="35" t="s">
        <v>289</v>
      </c>
      <c r="AB7" s="35" t="s">
        <v>290</v>
      </c>
      <c r="AC7" s="35" t="s">
        <v>291</v>
      </c>
      <c r="AD7" s="35" t="s">
        <v>292</v>
      </c>
      <c r="AE7" s="35" t="s">
        <v>554</v>
      </c>
      <c r="AF7" s="35" t="s">
        <v>293</v>
      </c>
      <c r="AG7" s="35" t="s">
        <v>294</v>
      </c>
      <c r="AH7" s="35" t="s">
        <v>295</v>
      </c>
      <c r="AI7" s="35" t="s">
        <v>296</v>
      </c>
      <c r="AJ7" s="35" t="s">
        <v>555</v>
      </c>
      <c r="AK7" s="35" t="s">
        <v>297</v>
      </c>
      <c r="AL7" s="35" t="s">
        <v>298</v>
      </c>
      <c r="AM7" s="35" t="s">
        <v>299</v>
      </c>
      <c r="AN7" s="35" t="s">
        <v>300</v>
      </c>
      <c r="AO7" s="35" t="s">
        <v>556</v>
      </c>
    </row>
    <row r="8" spans="1:197" s="5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row>
    <row r="9" spans="1:197" s="166"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40"/>
      <c r="AO9" s="40"/>
    </row>
    <row r="10" spans="1:197" s="55" customFormat="1" ht="12.75" customHeight="1">
      <c r="A10" s="26" t="s">
        <v>423</v>
      </c>
      <c r="B10" s="401">
        <v>14035</v>
      </c>
      <c r="C10" s="401">
        <v>14377</v>
      </c>
      <c r="D10" s="401">
        <v>13358</v>
      </c>
      <c r="E10" s="401">
        <v>13809</v>
      </c>
      <c r="F10" s="401">
        <v>55579</v>
      </c>
      <c r="G10" s="401">
        <v>13522</v>
      </c>
      <c r="H10" s="401">
        <v>13507</v>
      </c>
      <c r="I10" s="401">
        <v>13953</v>
      </c>
      <c r="J10" s="401">
        <v>14774</v>
      </c>
      <c r="K10" s="401">
        <v>55756</v>
      </c>
      <c r="L10" s="401">
        <v>14087</v>
      </c>
      <c r="M10" s="401">
        <v>14468</v>
      </c>
      <c r="N10" s="401">
        <v>14773</v>
      </c>
      <c r="O10" s="401">
        <v>15428</v>
      </c>
      <c r="P10" s="401">
        <v>58756</v>
      </c>
      <c r="Q10" s="401">
        <v>14499</v>
      </c>
      <c r="R10" s="401">
        <v>16684</v>
      </c>
      <c r="S10" s="401">
        <v>15288</v>
      </c>
      <c r="T10" s="401">
        <v>16657</v>
      </c>
      <c r="U10" s="401">
        <v>63128</v>
      </c>
      <c r="V10" s="401">
        <v>15578</v>
      </c>
      <c r="W10" s="401">
        <v>15738</v>
      </c>
      <c r="X10" s="401">
        <v>15702</v>
      </c>
      <c r="Y10" s="401">
        <v>16962</v>
      </c>
      <c r="Z10" s="401">
        <v>63980</v>
      </c>
      <c r="AA10" s="401">
        <v>17061</v>
      </c>
      <c r="AB10" s="401">
        <v>16360.900000000001</v>
      </c>
      <c r="AC10" s="401">
        <v>16283</v>
      </c>
      <c r="AD10" s="401">
        <v>16677</v>
      </c>
      <c r="AE10" s="401">
        <v>66381.899999999994</v>
      </c>
      <c r="AF10" s="401">
        <v>16653</v>
      </c>
      <c r="AG10" s="401">
        <v>16556</v>
      </c>
      <c r="AH10" s="401">
        <v>15859</v>
      </c>
      <c r="AI10" s="401">
        <v>16128</v>
      </c>
      <c r="AJ10" s="401">
        <v>65196</v>
      </c>
      <c r="AK10" s="401">
        <v>15152</v>
      </c>
      <c r="AL10" s="401">
        <f>SUM(AL11:AL12)</f>
        <v>15580</v>
      </c>
      <c r="AM10" s="401">
        <f>SUM(AM11:AM12)</f>
        <v>15999</v>
      </c>
      <c r="AN10" s="313">
        <v>16995</v>
      </c>
      <c r="AO10" s="313">
        <v>63726</v>
      </c>
    </row>
    <row r="11" spans="1:197" s="166" customFormat="1" ht="12.75" customHeight="1">
      <c r="A11" s="48" t="s">
        <v>307</v>
      </c>
      <c r="B11" s="402">
        <v>12395</v>
      </c>
      <c r="C11" s="402">
        <v>12139</v>
      </c>
      <c r="D11" s="402">
        <v>11734</v>
      </c>
      <c r="E11" s="402">
        <v>11725</v>
      </c>
      <c r="F11" s="402">
        <v>47993</v>
      </c>
      <c r="G11" s="402">
        <v>11264</v>
      </c>
      <c r="H11" s="402">
        <v>11694</v>
      </c>
      <c r="I11" s="402">
        <v>11887</v>
      </c>
      <c r="J11" s="402">
        <v>11884</v>
      </c>
      <c r="K11" s="402">
        <v>46729</v>
      </c>
      <c r="L11" s="402">
        <v>11960</v>
      </c>
      <c r="M11" s="402">
        <v>12185</v>
      </c>
      <c r="N11" s="402">
        <v>12503</v>
      </c>
      <c r="O11" s="402">
        <v>12983</v>
      </c>
      <c r="P11" s="402">
        <v>49631</v>
      </c>
      <c r="Q11" s="402">
        <v>12964</v>
      </c>
      <c r="R11" s="402">
        <v>13163</v>
      </c>
      <c r="S11" s="402">
        <v>12794</v>
      </c>
      <c r="T11" s="402">
        <v>13219</v>
      </c>
      <c r="U11" s="402">
        <v>52140</v>
      </c>
      <c r="V11" s="402">
        <v>13225</v>
      </c>
      <c r="W11" s="402">
        <v>13471</v>
      </c>
      <c r="X11" s="402">
        <v>14054</v>
      </c>
      <c r="Y11" s="402">
        <v>14779</v>
      </c>
      <c r="Z11" s="402">
        <v>55529</v>
      </c>
      <c r="AA11" s="402">
        <v>15818</v>
      </c>
      <c r="AB11" s="402">
        <v>16947.400000000001</v>
      </c>
      <c r="AC11" s="402">
        <v>17527</v>
      </c>
      <c r="AD11" s="402">
        <v>17480</v>
      </c>
      <c r="AE11" s="402">
        <v>67773.399999999994</v>
      </c>
      <c r="AF11" s="402">
        <v>16965</v>
      </c>
      <c r="AG11" s="402">
        <v>16652</v>
      </c>
      <c r="AH11" s="402">
        <v>15836</v>
      </c>
      <c r="AI11" s="402">
        <v>15432</v>
      </c>
      <c r="AJ11" s="402">
        <v>64885</v>
      </c>
      <c r="AK11" s="402">
        <v>14522</v>
      </c>
      <c r="AL11" s="402">
        <v>15255</v>
      </c>
      <c r="AM11" s="402">
        <v>15635</v>
      </c>
      <c r="AN11" s="315">
        <v>16153</v>
      </c>
      <c r="AO11" s="315">
        <v>61565</v>
      </c>
      <c r="AP11" s="55"/>
    </row>
    <row r="12" spans="1:197" s="166" customFormat="1" ht="12.75" customHeight="1">
      <c r="A12" s="48" t="s">
        <v>308</v>
      </c>
      <c r="B12" s="402">
        <v>1640</v>
      </c>
      <c r="C12" s="402">
        <v>2238</v>
      </c>
      <c r="D12" s="402">
        <v>1624</v>
      </c>
      <c r="E12" s="402">
        <v>2084</v>
      </c>
      <c r="F12" s="402">
        <v>7586</v>
      </c>
      <c r="G12" s="402">
        <v>2258</v>
      </c>
      <c r="H12" s="402">
        <v>1813</v>
      </c>
      <c r="I12" s="402">
        <v>2066</v>
      </c>
      <c r="J12" s="402">
        <v>2890</v>
      </c>
      <c r="K12" s="402">
        <v>9027</v>
      </c>
      <c r="L12" s="402">
        <v>2127</v>
      </c>
      <c r="M12" s="402">
        <v>2283</v>
      </c>
      <c r="N12" s="402">
        <v>2270</v>
      </c>
      <c r="O12" s="402">
        <v>2445</v>
      </c>
      <c r="P12" s="402">
        <v>9125</v>
      </c>
      <c r="Q12" s="402">
        <v>1535</v>
      </c>
      <c r="R12" s="402">
        <v>3521</v>
      </c>
      <c r="S12" s="402">
        <v>2494</v>
      </c>
      <c r="T12" s="402">
        <v>3438</v>
      </c>
      <c r="U12" s="402">
        <v>10988</v>
      </c>
      <c r="V12" s="402">
        <v>2353</v>
      </c>
      <c r="W12" s="402">
        <v>2267</v>
      </c>
      <c r="X12" s="402">
        <v>1648</v>
      </c>
      <c r="Y12" s="402">
        <v>2183</v>
      </c>
      <c r="Z12" s="402">
        <v>8451</v>
      </c>
      <c r="AA12" s="402">
        <v>1243</v>
      </c>
      <c r="AB12" s="402">
        <v>-586.5</v>
      </c>
      <c r="AC12" s="402">
        <v>-1243</v>
      </c>
      <c r="AD12" s="402">
        <v>-803</v>
      </c>
      <c r="AE12" s="402">
        <v>-1391</v>
      </c>
      <c r="AF12" s="402">
        <v>-312</v>
      </c>
      <c r="AG12" s="402">
        <v>-96</v>
      </c>
      <c r="AH12" s="402">
        <v>23</v>
      </c>
      <c r="AI12" s="402">
        <v>696</v>
      </c>
      <c r="AJ12" s="402">
        <v>311</v>
      </c>
      <c r="AK12" s="402">
        <v>630</v>
      </c>
      <c r="AL12" s="402">
        <v>325</v>
      </c>
      <c r="AM12" s="402">
        <v>364</v>
      </c>
      <c r="AN12" s="315">
        <v>842</v>
      </c>
      <c r="AO12" s="315">
        <v>2161</v>
      </c>
      <c r="AP12" s="55"/>
    </row>
    <row r="13" spans="1:197" s="166" customFormat="1" ht="6.75" customHeight="1">
      <c r="A13" s="317"/>
      <c r="B13" s="403"/>
      <c r="C13" s="403"/>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319"/>
      <c r="AO13" s="319"/>
      <c r="AP13" s="55"/>
    </row>
    <row r="14" spans="1:197" s="55" customFormat="1" ht="12.75" customHeight="1">
      <c r="A14" s="26" t="s">
        <v>557</v>
      </c>
      <c r="B14" s="401">
        <v>-5345</v>
      </c>
      <c r="C14" s="401">
        <v>-5438.4231443500003</v>
      </c>
      <c r="D14" s="401">
        <v>-4663</v>
      </c>
      <c r="E14" s="401">
        <v>-5456</v>
      </c>
      <c r="F14" s="401">
        <v>-20902.423144349999</v>
      </c>
      <c r="G14" s="401">
        <v>-3934.8038163000001</v>
      </c>
      <c r="H14" s="401">
        <v>-3491</v>
      </c>
      <c r="I14" s="401">
        <v>-3543</v>
      </c>
      <c r="J14" s="401">
        <v>-3786</v>
      </c>
      <c r="K14" s="401">
        <v>-14754.8038163</v>
      </c>
      <c r="L14" s="401">
        <v>-3604</v>
      </c>
      <c r="M14" s="401">
        <v>-3487</v>
      </c>
      <c r="N14" s="401">
        <v>-3336</v>
      </c>
      <c r="O14" s="401">
        <v>-3981</v>
      </c>
      <c r="P14" s="401">
        <v>-14408</v>
      </c>
      <c r="Q14" s="401">
        <v>-6708</v>
      </c>
      <c r="R14" s="401">
        <v>-8890</v>
      </c>
      <c r="S14" s="401">
        <v>-5588</v>
      </c>
      <c r="T14" s="401">
        <v>-4568</v>
      </c>
      <c r="U14" s="401">
        <v>-25754</v>
      </c>
      <c r="V14" s="401">
        <v>-3907.3721204615395</v>
      </c>
      <c r="W14" s="401">
        <v>-3487</v>
      </c>
      <c r="X14" s="401">
        <v>-3358</v>
      </c>
      <c r="Y14" s="401">
        <v>-4283</v>
      </c>
      <c r="Z14" s="401">
        <v>-15035.372120461538</v>
      </c>
      <c r="AA14" s="401">
        <v>-4836</v>
      </c>
      <c r="AB14" s="401">
        <v>-5313</v>
      </c>
      <c r="AC14" s="401">
        <v>-7267</v>
      </c>
      <c r="AD14" s="401">
        <v>-14881</v>
      </c>
      <c r="AE14" s="401">
        <v>-32297</v>
      </c>
      <c r="AF14" s="401">
        <v>-9517</v>
      </c>
      <c r="AG14" s="401">
        <v>-10316</v>
      </c>
      <c r="AH14" s="401">
        <v>-9188</v>
      </c>
      <c r="AI14" s="401">
        <v>-10524</v>
      </c>
      <c r="AJ14" s="401">
        <v>-39545</v>
      </c>
      <c r="AK14" s="401">
        <v>-7811</v>
      </c>
      <c r="AL14" s="401">
        <f>SUM(AL15:AL19)</f>
        <v>-7290</v>
      </c>
      <c r="AM14" s="401">
        <f>SUM(AM15:AM19)</f>
        <v>-7127</v>
      </c>
      <c r="AN14" s="313">
        <v>-7460</v>
      </c>
      <c r="AO14" s="313">
        <v>-29688</v>
      </c>
    </row>
    <row r="15" spans="1:197" s="166" customFormat="1" ht="12.75" customHeight="1">
      <c r="A15" s="48" t="s">
        <v>558</v>
      </c>
      <c r="B15" s="402">
        <v>-5896</v>
      </c>
      <c r="C15" s="402">
        <v>-6534</v>
      </c>
      <c r="D15" s="402">
        <v>-4955</v>
      </c>
      <c r="E15" s="402">
        <v>-5414</v>
      </c>
      <c r="F15" s="402">
        <v>-22799</v>
      </c>
      <c r="G15" s="402">
        <v>-4599</v>
      </c>
      <c r="H15" s="402">
        <v>-4369</v>
      </c>
      <c r="I15" s="402">
        <v>-4857</v>
      </c>
      <c r="J15" s="402">
        <v>-4495</v>
      </c>
      <c r="K15" s="402">
        <v>-18320</v>
      </c>
      <c r="L15" s="402">
        <v>-6292</v>
      </c>
      <c r="M15" s="402">
        <v>-4349</v>
      </c>
      <c r="N15" s="402">
        <v>-4522</v>
      </c>
      <c r="O15" s="402">
        <v>-4622</v>
      </c>
      <c r="P15" s="402">
        <v>-19785</v>
      </c>
      <c r="Q15" s="402">
        <v>-7359</v>
      </c>
      <c r="R15" s="402">
        <v>-8745</v>
      </c>
      <c r="S15" s="402">
        <v>-5626</v>
      </c>
      <c r="T15" s="402">
        <v>-4066</v>
      </c>
      <c r="U15" s="402">
        <v>-25796</v>
      </c>
      <c r="V15" s="402">
        <v>-4934.7421866015393</v>
      </c>
      <c r="W15" s="402">
        <v>-4299</v>
      </c>
      <c r="X15" s="402">
        <v>-4392</v>
      </c>
      <c r="Y15" s="402">
        <v>-5059</v>
      </c>
      <c r="Z15" s="402">
        <v>-18684.742186601539</v>
      </c>
      <c r="AA15" s="402">
        <v>-7051</v>
      </c>
      <c r="AB15" s="402">
        <v>-8148</v>
      </c>
      <c r="AC15" s="402">
        <v>-8587</v>
      </c>
      <c r="AD15" s="402">
        <v>-10562</v>
      </c>
      <c r="AE15" s="402">
        <v>-34348</v>
      </c>
      <c r="AF15" s="402">
        <v>-9726</v>
      </c>
      <c r="AG15" s="402">
        <v>-10362</v>
      </c>
      <c r="AH15" s="402">
        <v>-9217</v>
      </c>
      <c r="AI15" s="402">
        <v>-9156</v>
      </c>
      <c r="AJ15" s="402">
        <v>-38461</v>
      </c>
      <c r="AK15" s="402">
        <v>-8435</v>
      </c>
      <c r="AL15" s="402">
        <v>-8465</v>
      </c>
      <c r="AM15" s="402">
        <v>-7864</v>
      </c>
      <c r="AN15" s="315">
        <v>-8187</v>
      </c>
      <c r="AO15" s="315">
        <v>-32951</v>
      </c>
      <c r="AP15" s="55"/>
    </row>
    <row r="16" spans="1:197" s="166" customFormat="1" ht="12.75" customHeight="1">
      <c r="A16" s="48" t="s">
        <v>559</v>
      </c>
      <c r="B16" s="402">
        <v>1541</v>
      </c>
      <c r="C16" s="402">
        <v>2081</v>
      </c>
      <c r="D16" s="402">
        <v>1838</v>
      </c>
      <c r="E16" s="402">
        <v>1593</v>
      </c>
      <c r="F16" s="402">
        <v>7053</v>
      </c>
      <c r="G16" s="402">
        <v>1447</v>
      </c>
      <c r="H16" s="402">
        <v>1652</v>
      </c>
      <c r="I16" s="402">
        <v>2529</v>
      </c>
      <c r="J16" s="402">
        <v>1546</v>
      </c>
      <c r="K16" s="402">
        <v>7174</v>
      </c>
      <c r="L16" s="402">
        <v>3008</v>
      </c>
      <c r="M16" s="402">
        <v>1609</v>
      </c>
      <c r="N16" s="402">
        <v>1816</v>
      </c>
      <c r="O16" s="402">
        <v>1542</v>
      </c>
      <c r="P16" s="402">
        <v>7975</v>
      </c>
      <c r="Q16" s="402">
        <v>1420</v>
      </c>
      <c r="R16" s="402">
        <v>1104</v>
      </c>
      <c r="S16" s="402">
        <v>1828</v>
      </c>
      <c r="T16" s="402">
        <v>1588</v>
      </c>
      <c r="U16" s="402">
        <v>5940</v>
      </c>
      <c r="V16" s="402">
        <v>1729.7821918899999</v>
      </c>
      <c r="W16" s="402">
        <v>1356</v>
      </c>
      <c r="X16" s="402">
        <v>1472</v>
      </c>
      <c r="Y16" s="402">
        <v>1062</v>
      </c>
      <c r="Z16" s="402">
        <v>5619.7821918899999</v>
      </c>
      <c r="AA16" s="402">
        <v>1769</v>
      </c>
      <c r="AB16" s="402">
        <v>1473</v>
      </c>
      <c r="AC16" s="402">
        <v>1498</v>
      </c>
      <c r="AD16" s="402">
        <v>1131</v>
      </c>
      <c r="AE16" s="402">
        <v>5871</v>
      </c>
      <c r="AF16" s="402">
        <v>930</v>
      </c>
      <c r="AG16" s="402">
        <v>1168</v>
      </c>
      <c r="AH16" s="402">
        <v>1160</v>
      </c>
      <c r="AI16" s="402">
        <v>1413</v>
      </c>
      <c r="AJ16" s="402">
        <v>4671</v>
      </c>
      <c r="AK16" s="402">
        <v>1288</v>
      </c>
      <c r="AL16" s="402">
        <v>1473</v>
      </c>
      <c r="AM16" s="402">
        <v>1566</v>
      </c>
      <c r="AN16" s="315">
        <v>1487</v>
      </c>
      <c r="AO16" s="315">
        <v>5814</v>
      </c>
      <c r="AP16" s="55"/>
    </row>
    <row r="17" spans="1:42" s="166" customFormat="1" ht="12.75" customHeight="1">
      <c r="A17" s="48" t="s">
        <v>560</v>
      </c>
      <c r="B17" s="402">
        <v>-570</v>
      </c>
      <c r="C17" s="402">
        <v>-577.42314435000003</v>
      </c>
      <c r="D17" s="402">
        <v>-789</v>
      </c>
      <c r="E17" s="402">
        <v>-852</v>
      </c>
      <c r="F17" s="402">
        <v>-2788.4231443500003</v>
      </c>
      <c r="G17" s="402">
        <v>-527.80381629999999</v>
      </c>
      <c r="H17" s="402">
        <v>-561</v>
      </c>
      <c r="I17" s="402">
        <v>-885</v>
      </c>
      <c r="J17" s="402">
        <v>-593</v>
      </c>
      <c r="K17" s="402">
        <v>-2566.8038163000001</v>
      </c>
      <c r="L17" s="402">
        <v>-364</v>
      </c>
      <c r="M17" s="402">
        <v>-612</v>
      </c>
      <c r="N17" s="402">
        <v>-535</v>
      </c>
      <c r="O17" s="402">
        <v>-771</v>
      </c>
      <c r="P17" s="402">
        <v>-2282</v>
      </c>
      <c r="Q17" s="402">
        <v>-595</v>
      </c>
      <c r="R17" s="402">
        <v>-777</v>
      </c>
      <c r="S17" s="402">
        <v>-1219</v>
      </c>
      <c r="T17" s="402">
        <v>-648</v>
      </c>
      <c r="U17" s="402">
        <v>-3239</v>
      </c>
      <c r="V17" s="402">
        <v>-659</v>
      </c>
      <c r="W17" s="402">
        <v>-324</v>
      </c>
      <c r="X17" s="402">
        <v>-380</v>
      </c>
      <c r="Y17" s="402">
        <v>-314</v>
      </c>
      <c r="Z17" s="402">
        <v>-1677</v>
      </c>
      <c r="AA17" s="402">
        <v>-207</v>
      </c>
      <c r="AB17" s="402">
        <v>-443</v>
      </c>
      <c r="AC17" s="402">
        <v>-411</v>
      </c>
      <c r="AD17" s="402">
        <v>-534</v>
      </c>
      <c r="AE17" s="402">
        <v>-1595</v>
      </c>
      <c r="AF17" s="402">
        <v>-440</v>
      </c>
      <c r="AG17" s="402">
        <v>-690</v>
      </c>
      <c r="AH17" s="402">
        <v>-952</v>
      </c>
      <c r="AI17" s="402">
        <v>-1039</v>
      </c>
      <c r="AJ17" s="402">
        <v>-3121</v>
      </c>
      <c r="AK17" s="402">
        <v>-639</v>
      </c>
      <c r="AL17" s="402">
        <v>-599</v>
      </c>
      <c r="AM17" s="402">
        <v>-595</v>
      </c>
      <c r="AN17" s="315">
        <v>-593</v>
      </c>
      <c r="AO17" s="315">
        <v>-2426</v>
      </c>
      <c r="AP17" s="55"/>
    </row>
    <row r="18" spans="1:42" s="166" customFormat="1" ht="12.75" customHeight="1">
      <c r="A18" s="48" t="s">
        <v>561</v>
      </c>
      <c r="B18" s="402">
        <v>-420</v>
      </c>
      <c r="C18" s="402">
        <v>-408</v>
      </c>
      <c r="D18" s="402">
        <v>-757</v>
      </c>
      <c r="E18" s="402">
        <v>-783</v>
      </c>
      <c r="F18" s="402">
        <v>-2368</v>
      </c>
      <c r="G18" s="402">
        <v>-255</v>
      </c>
      <c r="H18" s="402">
        <v>-213</v>
      </c>
      <c r="I18" s="402">
        <v>-330</v>
      </c>
      <c r="J18" s="402">
        <v>-244</v>
      </c>
      <c r="K18" s="402">
        <v>-1042</v>
      </c>
      <c r="L18" s="402">
        <v>44</v>
      </c>
      <c r="M18" s="402">
        <v>-135</v>
      </c>
      <c r="N18" s="402">
        <v>-95</v>
      </c>
      <c r="O18" s="402">
        <v>-130</v>
      </c>
      <c r="P18" s="402">
        <v>-316</v>
      </c>
      <c r="Q18" s="402">
        <v>-174</v>
      </c>
      <c r="R18" s="402">
        <v>-472</v>
      </c>
      <c r="S18" s="402">
        <v>-571</v>
      </c>
      <c r="T18" s="402">
        <v>-1442</v>
      </c>
      <c r="U18" s="402">
        <v>-2659</v>
      </c>
      <c r="V18" s="402">
        <v>-43.412125750000001</v>
      </c>
      <c r="W18" s="402">
        <v>-220</v>
      </c>
      <c r="X18" s="402">
        <v>-58</v>
      </c>
      <c r="Y18" s="402">
        <v>28</v>
      </c>
      <c r="Z18" s="402">
        <v>-293.41212574999997</v>
      </c>
      <c r="AA18" s="402">
        <v>653</v>
      </c>
      <c r="AB18" s="402">
        <v>1805</v>
      </c>
      <c r="AC18" s="402">
        <v>233</v>
      </c>
      <c r="AD18" s="402">
        <v>-65</v>
      </c>
      <c r="AE18" s="402">
        <v>2626</v>
      </c>
      <c r="AF18" s="402">
        <v>-281</v>
      </c>
      <c r="AG18" s="402">
        <v>-432</v>
      </c>
      <c r="AH18" s="402">
        <v>-179</v>
      </c>
      <c r="AI18" s="402">
        <v>-1742</v>
      </c>
      <c r="AJ18" s="402">
        <v>-2634</v>
      </c>
      <c r="AK18" s="402">
        <v>-25</v>
      </c>
      <c r="AL18" s="402">
        <v>301</v>
      </c>
      <c r="AM18" s="402">
        <v>-234</v>
      </c>
      <c r="AN18" s="315">
        <v>-167</v>
      </c>
      <c r="AO18" s="315">
        <v>-125</v>
      </c>
      <c r="AP18" s="55"/>
    </row>
    <row r="19" spans="1:42" s="166" customFormat="1" ht="12.75" customHeight="1">
      <c r="A19" s="48" t="s">
        <v>562</v>
      </c>
      <c r="B19" s="402">
        <v>0</v>
      </c>
      <c r="C19" s="402">
        <v>0</v>
      </c>
      <c r="D19" s="402">
        <v>0</v>
      </c>
      <c r="E19" s="402">
        <v>0</v>
      </c>
      <c r="F19" s="402">
        <v>0</v>
      </c>
      <c r="G19" s="402">
        <v>0</v>
      </c>
      <c r="H19" s="402">
        <v>0</v>
      </c>
      <c r="I19" s="402">
        <v>0</v>
      </c>
      <c r="J19" s="402">
        <v>0</v>
      </c>
      <c r="K19" s="402">
        <v>0</v>
      </c>
      <c r="L19" s="402">
        <v>0</v>
      </c>
      <c r="M19" s="402">
        <v>0</v>
      </c>
      <c r="N19" s="402">
        <v>0</v>
      </c>
      <c r="O19" s="402">
        <v>0</v>
      </c>
      <c r="P19" s="402">
        <v>0</v>
      </c>
      <c r="Q19" s="402">
        <v>0</v>
      </c>
      <c r="R19" s="402">
        <v>0</v>
      </c>
      <c r="S19" s="402">
        <v>0</v>
      </c>
      <c r="T19" s="402">
        <v>0</v>
      </c>
      <c r="U19" s="402">
        <v>0</v>
      </c>
      <c r="V19" s="402">
        <v>0</v>
      </c>
      <c r="W19" s="402">
        <v>0</v>
      </c>
      <c r="X19" s="402">
        <v>0</v>
      </c>
      <c r="Y19" s="402">
        <v>0</v>
      </c>
      <c r="Z19" s="402">
        <v>0</v>
      </c>
      <c r="AA19" s="402">
        <v>0</v>
      </c>
      <c r="AB19" s="402">
        <v>0</v>
      </c>
      <c r="AC19" s="402">
        <v>0</v>
      </c>
      <c r="AD19" s="402">
        <v>-4851</v>
      </c>
      <c r="AE19" s="402">
        <v>-4851</v>
      </c>
      <c r="AF19" s="402">
        <v>0</v>
      </c>
      <c r="AG19" s="402">
        <v>0</v>
      </c>
      <c r="AH19" s="402">
        <v>0</v>
      </c>
      <c r="AI19" s="402">
        <v>0</v>
      </c>
      <c r="AJ19" s="402">
        <v>0</v>
      </c>
      <c r="AK19" s="402">
        <v>0</v>
      </c>
      <c r="AL19" s="402">
        <v>0</v>
      </c>
      <c r="AM19" s="402">
        <v>0</v>
      </c>
      <c r="AN19" s="315">
        <v>0</v>
      </c>
      <c r="AO19" s="315">
        <v>0</v>
      </c>
      <c r="AP19" s="55"/>
    </row>
    <row r="20" spans="1:42" s="166" customFormat="1" ht="6.75" customHeight="1">
      <c r="A20" s="317"/>
      <c r="B20" s="403"/>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319"/>
      <c r="AO20" s="319"/>
      <c r="AP20" s="55"/>
    </row>
    <row r="21" spans="1:42" s="55" customFormat="1" ht="12.75" customHeight="1">
      <c r="A21" s="26" t="s">
        <v>563</v>
      </c>
      <c r="B21" s="401">
        <v>8690</v>
      </c>
      <c r="C21" s="401">
        <v>8938.5768556500007</v>
      </c>
      <c r="D21" s="401">
        <v>8695</v>
      </c>
      <c r="E21" s="401">
        <v>8353</v>
      </c>
      <c r="F21" s="401">
        <v>34676.576855649997</v>
      </c>
      <c r="G21" s="401">
        <v>9587.1961836999999</v>
      </c>
      <c r="H21" s="401">
        <v>10016</v>
      </c>
      <c r="I21" s="401">
        <v>10410</v>
      </c>
      <c r="J21" s="401">
        <v>10988</v>
      </c>
      <c r="K21" s="401">
        <v>41001.196183699998</v>
      </c>
      <c r="L21" s="401">
        <v>10483</v>
      </c>
      <c r="M21" s="401">
        <v>10981</v>
      </c>
      <c r="N21" s="401">
        <v>11437</v>
      </c>
      <c r="O21" s="401">
        <v>11447</v>
      </c>
      <c r="P21" s="401">
        <v>44348</v>
      </c>
      <c r="Q21" s="401">
        <v>7791</v>
      </c>
      <c r="R21" s="401">
        <v>7794</v>
      </c>
      <c r="S21" s="401">
        <v>9700</v>
      </c>
      <c r="T21" s="401">
        <v>12089</v>
      </c>
      <c r="U21" s="401">
        <v>37374</v>
      </c>
      <c r="V21" s="401">
        <v>11670.627879538461</v>
      </c>
      <c r="W21" s="401">
        <v>12251</v>
      </c>
      <c r="X21" s="401">
        <v>12344</v>
      </c>
      <c r="Y21" s="401">
        <v>12679</v>
      </c>
      <c r="Z21" s="401">
        <v>48944.627879538464</v>
      </c>
      <c r="AA21" s="401">
        <v>12225</v>
      </c>
      <c r="AB21" s="401">
        <v>11047.900000000001</v>
      </c>
      <c r="AC21" s="401">
        <v>9016</v>
      </c>
      <c r="AD21" s="401">
        <v>1796</v>
      </c>
      <c r="AE21" s="401">
        <v>34084.899999999994</v>
      </c>
      <c r="AF21" s="401">
        <v>7136</v>
      </c>
      <c r="AG21" s="401">
        <v>6240</v>
      </c>
      <c r="AH21" s="401">
        <v>6671</v>
      </c>
      <c r="AI21" s="401">
        <v>5604</v>
      </c>
      <c r="AJ21" s="401">
        <v>25651</v>
      </c>
      <c r="AK21" s="401">
        <v>7341</v>
      </c>
      <c r="AL21" s="401">
        <f>AL10+AL14</f>
        <v>8290</v>
      </c>
      <c r="AM21" s="401">
        <f>AM10+AM14</f>
        <v>8872</v>
      </c>
      <c r="AN21" s="313">
        <v>9535</v>
      </c>
      <c r="AO21" s="313">
        <v>34038</v>
      </c>
    </row>
    <row r="22" spans="1:42" s="166" customFormat="1" ht="12.75" customHeight="1">
      <c r="A22" s="48" t="s">
        <v>564</v>
      </c>
      <c r="B22" s="402">
        <v>3126</v>
      </c>
      <c r="C22" s="402">
        <v>2792</v>
      </c>
      <c r="D22" s="402">
        <v>3012</v>
      </c>
      <c r="E22" s="402">
        <v>3347</v>
      </c>
      <c r="F22" s="402">
        <v>12277</v>
      </c>
      <c r="G22" s="402">
        <v>3127</v>
      </c>
      <c r="H22" s="402">
        <v>3221</v>
      </c>
      <c r="I22" s="402">
        <v>3231</v>
      </c>
      <c r="J22" s="402">
        <v>3542</v>
      </c>
      <c r="K22" s="402">
        <v>13121</v>
      </c>
      <c r="L22" s="402">
        <v>3826</v>
      </c>
      <c r="M22" s="402">
        <v>3594</v>
      </c>
      <c r="N22" s="402">
        <v>3473</v>
      </c>
      <c r="O22" s="402">
        <v>3900</v>
      </c>
      <c r="P22" s="402">
        <v>14793</v>
      </c>
      <c r="Q22" s="402">
        <v>2931</v>
      </c>
      <c r="R22" s="402">
        <v>3778</v>
      </c>
      <c r="S22" s="402">
        <v>3131</v>
      </c>
      <c r="T22" s="402">
        <v>2281</v>
      </c>
      <c r="U22" s="402">
        <v>12121</v>
      </c>
      <c r="V22" s="402">
        <v>3137</v>
      </c>
      <c r="W22" s="402">
        <v>1574</v>
      </c>
      <c r="X22" s="402">
        <v>3213</v>
      </c>
      <c r="Y22" s="402">
        <v>3527</v>
      </c>
      <c r="Z22" s="402">
        <v>11451</v>
      </c>
      <c r="AA22" s="402">
        <v>3286</v>
      </c>
      <c r="AB22" s="402">
        <v>3707</v>
      </c>
      <c r="AC22" s="402">
        <v>3469</v>
      </c>
      <c r="AD22" s="402">
        <v>4300</v>
      </c>
      <c r="AE22" s="402">
        <v>14761</v>
      </c>
      <c r="AF22" s="402">
        <v>3669</v>
      </c>
      <c r="AG22" s="402">
        <v>4841</v>
      </c>
      <c r="AH22" s="402">
        <v>4624</v>
      </c>
      <c r="AI22" s="402">
        <v>4745</v>
      </c>
      <c r="AJ22" s="402">
        <v>17879</v>
      </c>
      <c r="AK22" s="402">
        <v>3997</v>
      </c>
      <c r="AL22" s="402">
        <v>4644</v>
      </c>
      <c r="AM22" s="402">
        <v>5048</v>
      </c>
      <c r="AN22" s="315">
        <v>5531</v>
      </c>
      <c r="AO22" s="315">
        <v>19220</v>
      </c>
      <c r="AP22" s="55"/>
    </row>
    <row r="23" spans="1:42" s="166" customFormat="1" ht="12.75" customHeight="1">
      <c r="A23" s="48" t="s">
        <v>38</v>
      </c>
      <c r="B23" s="402">
        <v>7480</v>
      </c>
      <c r="C23" s="402">
        <v>7546.2094724400004</v>
      </c>
      <c r="D23" s="402">
        <v>7874</v>
      </c>
      <c r="E23" s="402">
        <v>8120</v>
      </c>
      <c r="F23" s="402">
        <v>31020.209472440001</v>
      </c>
      <c r="G23" s="402">
        <v>7886.2492842000001</v>
      </c>
      <c r="H23" s="402">
        <v>8171</v>
      </c>
      <c r="I23" s="402">
        <v>8123</v>
      </c>
      <c r="J23" s="402">
        <v>8434</v>
      </c>
      <c r="K23" s="402">
        <v>32614.249284199999</v>
      </c>
      <c r="L23" s="402">
        <v>8074</v>
      </c>
      <c r="M23" s="402">
        <v>8280</v>
      </c>
      <c r="N23" s="402">
        <v>8423</v>
      </c>
      <c r="O23" s="402">
        <v>8829</v>
      </c>
      <c r="P23" s="402">
        <v>33606</v>
      </c>
      <c r="Q23" s="402">
        <v>8283</v>
      </c>
      <c r="R23" s="402">
        <v>7626</v>
      </c>
      <c r="S23" s="402">
        <v>8121</v>
      </c>
      <c r="T23" s="402">
        <v>8717</v>
      </c>
      <c r="U23" s="402">
        <v>32747</v>
      </c>
      <c r="V23" s="402">
        <v>8067</v>
      </c>
      <c r="W23" s="402">
        <v>8412</v>
      </c>
      <c r="X23" s="402">
        <v>8756</v>
      </c>
      <c r="Y23" s="402">
        <v>8864</v>
      </c>
      <c r="Z23" s="402">
        <v>34099</v>
      </c>
      <c r="AA23" s="402">
        <v>8611</v>
      </c>
      <c r="AB23" s="402">
        <v>8976</v>
      </c>
      <c r="AC23" s="402">
        <v>8856</v>
      </c>
      <c r="AD23" s="402">
        <v>9251</v>
      </c>
      <c r="AE23" s="402">
        <v>35694</v>
      </c>
      <c r="AF23" s="402">
        <v>8746</v>
      </c>
      <c r="AG23" s="402">
        <v>8756</v>
      </c>
      <c r="AH23" s="402">
        <v>9112</v>
      </c>
      <c r="AI23" s="402">
        <v>9028</v>
      </c>
      <c r="AJ23" s="402">
        <v>35642</v>
      </c>
      <c r="AK23" s="402">
        <v>8861</v>
      </c>
      <c r="AL23" s="402">
        <v>9317</v>
      </c>
      <c r="AM23" s="402">
        <v>9904</v>
      </c>
      <c r="AN23" s="315">
        <v>10262</v>
      </c>
      <c r="AO23" s="315">
        <v>38344</v>
      </c>
      <c r="AP23" s="55"/>
    </row>
    <row r="24" spans="1:42" s="166" customFormat="1" ht="12.75" customHeight="1">
      <c r="A24" s="48"/>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315"/>
      <c r="AO24" s="315"/>
      <c r="AP24" s="55"/>
    </row>
    <row r="25" spans="1:42" s="55" customFormat="1" ht="12.75" customHeight="1">
      <c r="A25" s="26" t="s">
        <v>429</v>
      </c>
      <c r="B25" s="401">
        <v>-10994</v>
      </c>
      <c r="C25" s="401">
        <v>-11142.78632809</v>
      </c>
      <c r="D25" s="401">
        <v>-11175</v>
      </c>
      <c r="E25" s="401">
        <v>-11618</v>
      </c>
      <c r="F25" s="401">
        <v>-44929.786328089998</v>
      </c>
      <c r="G25" s="401">
        <v>-11136.445467900001</v>
      </c>
      <c r="H25" s="401">
        <v>-11481</v>
      </c>
      <c r="I25" s="401">
        <v>-11674</v>
      </c>
      <c r="J25" s="401">
        <v>-12595</v>
      </c>
      <c r="K25" s="401">
        <v>-46886.445467899997</v>
      </c>
      <c r="L25" s="401">
        <v>-11809</v>
      </c>
      <c r="M25" s="401">
        <v>-12123</v>
      </c>
      <c r="N25" s="401">
        <v>-12434</v>
      </c>
      <c r="O25" s="401">
        <v>-12660</v>
      </c>
      <c r="P25" s="401">
        <v>-49026</v>
      </c>
      <c r="Q25" s="401">
        <v>-11757</v>
      </c>
      <c r="R25" s="401">
        <v>-11459</v>
      </c>
      <c r="S25" s="401">
        <v>-11724</v>
      </c>
      <c r="T25" s="401">
        <v>-11483</v>
      </c>
      <c r="U25" s="401">
        <v>-46423</v>
      </c>
      <c r="V25" s="401">
        <v>-11204</v>
      </c>
      <c r="W25" s="401">
        <v>-10990</v>
      </c>
      <c r="X25" s="401">
        <v>-11882</v>
      </c>
      <c r="Y25" s="401">
        <v>-12867</v>
      </c>
      <c r="Z25" s="401">
        <v>-46942</v>
      </c>
      <c r="AA25" s="401">
        <v>-11702</v>
      </c>
      <c r="AB25" s="401">
        <v>-11530</v>
      </c>
      <c r="AC25" s="401">
        <v>-12418</v>
      </c>
      <c r="AD25" s="401">
        <v>-13491</v>
      </c>
      <c r="AE25" s="401">
        <v>-49140</v>
      </c>
      <c r="AF25" s="401">
        <v>-12793</v>
      </c>
      <c r="AG25" s="401">
        <v>-13074</v>
      </c>
      <c r="AH25" s="401">
        <v>-13428</v>
      </c>
      <c r="AI25" s="401">
        <v>-14935</v>
      </c>
      <c r="AJ25" s="401">
        <v>-54230</v>
      </c>
      <c r="AK25" s="401">
        <v>-13360</v>
      </c>
      <c r="AL25" s="401">
        <f>SUM(AL26:AL28)</f>
        <v>-14466</v>
      </c>
      <c r="AM25" s="401">
        <f>SUM(AM26:AM28)</f>
        <v>-15050</v>
      </c>
      <c r="AN25" s="313">
        <v>-16418</v>
      </c>
      <c r="AO25" s="313">
        <v>-59294</v>
      </c>
    </row>
    <row r="26" spans="1:42" s="166" customFormat="1" ht="12.75" customHeight="1">
      <c r="A26" s="48" t="s">
        <v>565</v>
      </c>
      <c r="B26" s="402">
        <v>-4655</v>
      </c>
      <c r="C26" s="402">
        <v>-4756</v>
      </c>
      <c r="D26" s="402">
        <v>-4497</v>
      </c>
      <c r="E26" s="402">
        <v>-4612</v>
      </c>
      <c r="F26" s="402">
        <v>-18520</v>
      </c>
      <c r="G26" s="402">
        <v>-4422</v>
      </c>
      <c r="H26" s="402">
        <v>-4530</v>
      </c>
      <c r="I26" s="402">
        <v>-4741</v>
      </c>
      <c r="J26" s="402">
        <v>-4978</v>
      </c>
      <c r="K26" s="402">
        <v>-18671</v>
      </c>
      <c r="L26" s="402">
        <v>-4899</v>
      </c>
      <c r="M26" s="402">
        <v>-5039</v>
      </c>
      <c r="N26" s="402">
        <v>-5196</v>
      </c>
      <c r="O26" s="402">
        <v>-5143</v>
      </c>
      <c r="P26" s="402">
        <v>-20277</v>
      </c>
      <c r="Q26" s="402">
        <v>-5173</v>
      </c>
      <c r="R26" s="402">
        <v>-4685</v>
      </c>
      <c r="S26" s="402">
        <v>-4748</v>
      </c>
      <c r="T26" s="402">
        <v>-5005</v>
      </c>
      <c r="U26" s="402">
        <v>-19611</v>
      </c>
      <c r="V26" s="402">
        <v>-4942</v>
      </c>
      <c r="W26" s="402">
        <v>-5001</v>
      </c>
      <c r="X26" s="402">
        <v>-5294</v>
      </c>
      <c r="Y26" s="402">
        <v>-5616</v>
      </c>
      <c r="Z26" s="402">
        <v>-20853</v>
      </c>
      <c r="AA26" s="402">
        <v>-5341</v>
      </c>
      <c r="AB26" s="402">
        <v>-5552</v>
      </c>
      <c r="AC26" s="402">
        <v>-6034</v>
      </c>
      <c r="AD26" s="402">
        <v>-5772</v>
      </c>
      <c r="AE26" s="402">
        <v>-22699</v>
      </c>
      <c r="AF26" s="402">
        <v>-5807</v>
      </c>
      <c r="AG26" s="402">
        <v>-5895</v>
      </c>
      <c r="AH26" s="402">
        <v>-5939</v>
      </c>
      <c r="AI26" s="402">
        <v>-6238</v>
      </c>
      <c r="AJ26" s="402">
        <v>-23879</v>
      </c>
      <c r="AK26" s="402">
        <v>-6059</v>
      </c>
      <c r="AL26" s="402">
        <v>-6178</v>
      </c>
      <c r="AM26" s="402">
        <v>-6504</v>
      </c>
      <c r="AN26" s="315">
        <v>-6773</v>
      </c>
      <c r="AO26" s="315">
        <v>-25514</v>
      </c>
      <c r="AP26" s="55"/>
    </row>
    <row r="27" spans="1:42" s="166" customFormat="1" ht="12.75" customHeight="1">
      <c r="A27" s="48" t="s">
        <v>44</v>
      </c>
      <c r="B27" s="402">
        <v>-4854</v>
      </c>
      <c r="C27" s="402">
        <v>-4898</v>
      </c>
      <c r="D27" s="402">
        <v>-5030</v>
      </c>
      <c r="E27" s="402">
        <v>-5340</v>
      </c>
      <c r="F27" s="402">
        <v>-20122</v>
      </c>
      <c r="G27" s="402">
        <v>-4810</v>
      </c>
      <c r="H27" s="402">
        <v>-4993</v>
      </c>
      <c r="I27" s="402">
        <v>-5093</v>
      </c>
      <c r="J27" s="402">
        <v>-5395</v>
      </c>
      <c r="K27" s="402">
        <v>-20291</v>
      </c>
      <c r="L27" s="402">
        <v>-5026</v>
      </c>
      <c r="M27" s="402">
        <v>-5103</v>
      </c>
      <c r="N27" s="402">
        <v>-5467</v>
      </c>
      <c r="O27" s="402">
        <v>-5811</v>
      </c>
      <c r="P27" s="402">
        <v>-21407</v>
      </c>
      <c r="Q27" s="402">
        <v>-5078</v>
      </c>
      <c r="R27" s="402">
        <v>-4970</v>
      </c>
      <c r="S27" s="402">
        <v>-5035</v>
      </c>
      <c r="T27" s="402">
        <v>-5364</v>
      </c>
      <c r="U27" s="402">
        <v>-20447</v>
      </c>
      <c r="V27" s="402">
        <v>-4812</v>
      </c>
      <c r="W27" s="402">
        <v>-5012</v>
      </c>
      <c r="X27" s="402">
        <v>-5235</v>
      </c>
      <c r="Y27" s="402">
        <v>-5663</v>
      </c>
      <c r="Z27" s="402">
        <v>-20722</v>
      </c>
      <c r="AA27" s="402">
        <v>-5083</v>
      </c>
      <c r="AB27" s="402">
        <v>-5344</v>
      </c>
      <c r="AC27" s="402">
        <v>-5573</v>
      </c>
      <c r="AD27" s="402">
        <v>-6055</v>
      </c>
      <c r="AE27" s="402">
        <v>-22055</v>
      </c>
      <c r="AF27" s="402">
        <v>-5418</v>
      </c>
      <c r="AG27" s="402">
        <v>-5559</v>
      </c>
      <c r="AH27" s="402">
        <v>-5651</v>
      </c>
      <c r="AI27" s="402">
        <v>-5972</v>
      </c>
      <c r="AJ27" s="402">
        <v>-22600</v>
      </c>
      <c r="AK27" s="402">
        <v>-5483</v>
      </c>
      <c r="AL27" s="402">
        <v>-5729</v>
      </c>
      <c r="AM27" s="402">
        <v>-5728</v>
      </c>
      <c r="AN27" s="315">
        <v>-6315</v>
      </c>
      <c r="AO27" s="315">
        <v>-23255</v>
      </c>
      <c r="AP27" s="55"/>
    </row>
    <row r="28" spans="1:42" s="166" customFormat="1" ht="12.75" customHeight="1">
      <c r="A28" s="48" t="s">
        <v>566</v>
      </c>
      <c r="B28" s="402">
        <v>-1485</v>
      </c>
      <c r="C28" s="402">
        <v>-1488.7863280900001</v>
      </c>
      <c r="D28" s="402">
        <v>-1648</v>
      </c>
      <c r="E28" s="402">
        <v>-1666</v>
      </c>
      <c r="F28" s="402">
        <v>-6287.7863280900001</v>
      </c>
      <c r="G28" s="402">
        <v>-1904.4454679</v>
      </c>
      <c r="H28" s="402">
        <v>-1958</v>
      </c>
      <c r="I28" s="402">
        <v>-1840</v>
      </c>
      <c r="J28" s="402">
        <v>-2222</v>
      </c>
      <c r="K28" s="402">
        <v>-7924.4454679</v>
      </c>
      <c r="L28" s="402">
        <v>-1884</v>
      </c>
      <c r="M28" s="402">
        <v>-1981</v>
      </c>
      <c r="N28" s="402">
        <v>-1771</v>
      </c>
      <c r="O28" s="402">
        <v>-1706</v>
      </c>
      <c r="P28" s="402">
        <v>-7342</v>
      </c>
      <c r="Q28" s="402">
        <v>-1506</v>
      </c>
      <c r="R28" s="402">
        <v>-1804</v>
      </c>
      <c r="S28" s="402">
        <v>-1941</v>
      </c>
      <c r="T28" s="402">
        <v>-1114</v>
      </c>
      <c r="U28" s="402">
        <v>-6365</v>
      </c>
      <c r="V28" s="402">
        <v>-1450</v>
      </c>
      <c r="W28" s="402">
        <v>-977</v>
      </c>
      <c r="X28" s="402">
        <v>-1353</v>
      </c>
      <c r="Y28" s="402">
        <v>-1588</v>
      </c>
      <c r="Z28" s="402">
        <v>-5367</v>
      </c>
      <c r="AA28" s="402">
        <v>-1278</v>
      </c>
      <c r="AB28" s="402">
        <v>-634</v>
      </c>
      <c r="AC28" s="402">
        <v>-811</v>
      </c>
      <c r="AD28" s="402">
        <v>-1664</v>
      </c>
      <c r="AE28" s="402">
        <v>-4386</v>
      </c>
      <c r="AF28" s="402">
        <v>-1568</v>
      </c>
      <c r="AG28" s="402">
        <v>-1620</v>
      </c>
      <c r="AH28" s="402">
        <v>-1838</v>
      </c>
      <c r="AI28" s="402">
        <v>-2725</v>
      </c>
      <c r="AJ28" s="402">
        <v>-7751</v>
      </c>
      <c r="AK28" s="402">
        <v>-1818</v>
      </c>
      <c r="AL28" s="402">
        <v>-2559</v>
      </c>
      <c r="AM28" s="402">
        <v>-2818</v>
      </c>
      <c r="AN28" s="315">
        <v>-3330</v>
      </c>
      <c r="AO28" s="315">
        <v>-10525</v>
      </c>
      <c r="AP28" s="55"/>
    </row>
    <row r="29" spans="1:42" s="166" customFormat="1" ht="12.75" customHeight="1">
      <c r="A29" s="48"/>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315"/>
      <c r="AO29" s="315"/>
      <c r="AP29" s="55"/>
    </row>
    <row r="30" spans="1:42" s="166" customFormat="1" ht="12.75" customHeight="1">
      <c r="A30" s="48" t="s">
        <v>433</v>
      </c>
      <c r="B30" s="402">
        <v>-1772</v>
      </c>
      <c r="C30" s="402">
        <v>-1718</v>
      </c>
      <c r="D30" s="402">
        <v>-1696</v>
      </c>
      <c r="E30" s="402">
        <v>-1758</v>
      </c>
      <c r="F30" s="402">
        <v>-6944</v>
      </c>
      <c r="G30" s="402">
        <v>-1821</v>
      </c>
      <c r="H30" s="402">
        <v>-1831</v>
      </c>
      <c r="I30" s="402">
        <v>-1704</v>
      </c>
      <c r="J30" s="402">
        <v>-1844</v>
      </c>
      <c r="K30" s="402">
        <v>-7200</v>
      </c>
      <c r="L30" s="402">
        <v>-1752</v>
      </c>
      <c r="M30" s="402">
        <v>-1767</v>
      </c>
      <c r="N30" s="402">
        <v>-1835</v>
      </c>
      <c r="O30" s="402">
        <v>-2029</v>
      </c>
      <c r="P30" s="402">
        <v>-7383</v>
      </c>
      <c r="Q30" s="402">
        <v>-1913</v>
      </c>
      <c r="R30" s="402">
        <v>-2010</v>
      </c>
      <c r="S30" s="402">
        <v>-1917</v>
      </c>
      <c r="T30" s="402">
        <v>-1979</v>
      </c>
      <c r="U30" s="402">
        <v>-7819</v>
      </c>
      <c r="V30" s="402">
        <v>-1933</v>
      </c>
      <c r="W30" s="402">
        <v>-1763</v>
      </c>
      <c r="X30" s="402">
        <v>-1877</v>
      </c>
      <c r="Y30" s="402">
        <v>-1962</v>
      </c>
      <c r="Z30" s="402">
        <v>-7535</v>
      </c>
      <c r="AA30" s="402">
        <v>-2100</v>
      </c>
      <c r="AB30" s="402">
        <v>-1930</v>
      </c>
      <c r="AC30" s="402">
        <v>-1932</v>
      </c>
      <c r="AD30" s="402">
        <v>-2031</v>
      </c>
      <c r="AE30" s="402">
        <v>-7993</v>
      </c>
      <c r="AF30" s="402">
        <v>-1955</v>
      </c>
      <c r="AG30" s="402">
        <v>-2002</v>
      </c>
      <c r="AH30" s="402">
        <v>-1908</v>
      </c>
      <c r="AI30" s="402">
        <v>-2077</v>
      </c>
      <c r="AJ30" s="402">
        <v>-7942</v>
      </c>
      <c r="AK30" s="402">
        <v>-1918</v>
      </c>
      <c r="AL30" s="402">
        <v>-2015</v>
      </c>
      <c r="AM30" s="402">
        <v>-2120</v>
      </c>
      <c r="AN30" s="315">
        <v>-2031</v>
      </c>
      <c r="AO30" s="315">
        <v>-8084</v>
      </c>
      <c r="AP30" s="55"/>
    </row>
    <row r="31" spans="1:42" s="166" customFormat="1" ht="12.75" customHeight="1">
      <c r="A31" s="48" t="s">
        <v>434</v>
      </c>
      <c r="B31" s="402">
        <v>58</v>
      </c>
      <c r="C31" s="402">
        <v>62</v>
      </c>
      <c r="D31" s="402">
        <v>42</v>
      </c>
      <c r="E31" s="402">
        <v>30</v>
      </c>
      <c r="F31" s="402">
        <v>192</v>
      </c>
      <c r="G31" s="402">
        <v>27</v>
      </c>
      <c r="H31" s="402">
        <v>48</v>
      </c>
      <c r="I31" s="402">
        <v>41</v>
      </c>
      <c r="J31" s="402">
        <v>79</v>
      </c>
      <c r="K31" s="402">
        <v>195</v>
      </c>
      <c r="L31" s="402">
        <v>48</v>
      </c>
      <c r="M31" s="402">
        <v>81</v>
      </c>
      <c r="N31" s="402">
        <v>75</v>
      </c>
      <c r="O31" s="402">
        <v>93</v>
      </c>
      <c r="P31" s="402">
        <v>297</v>
      </c>
      <c r="Q31" s="402">
        <v>62</v>
      </c>
      <c r="R31" s="402">
        <v>-25</v>
      </c>
      <c r="S31" s="402">
        <v>31</v>
      </c>
      <c r="T31" s="402">
        <v>47</v>
      </c>
      <c r="U31" s="402">
        <v>115</v>
      </c>
      <c r="V31" s="402">
        <v>30</v>
      </c>
      <c r="W31" s="402">
        <v>35</v>
      </c>
      <c r="X31" s="402">
        <v>37</v>
      </c>
      <c r="Y31" s="402">
        <v>42</v>
      </c>
      <c r="Z31" s="402">
        <v>144</v>
      </c>
      <c r="AA31" s="402">
        <v>22</v>
      </c>
      <c r="AB31" s="402">
        <v>79</v>
      </c>
      <c r="AC31" s="402">
        <v>56</v>
      </c>
      <c r="AD31" s="402">
        <v>76</v>
      </c>
      <c r="AE31" s="402">
        <v>233</v>
      </c>
      <c r="AF31" s="402">
        <v>41</v>
      </c>
      <c r="AG31" s="402">
        <v>229</v>
      </c>
      <c r="AH31" s="402">
        <v>169</v>
      </c>
      <c r="AI31" s="402">
        <v>134</v>
      </c>
      <c r="AJ31" s="402">
        <v>573</v>
      </c>
      <c r="AK31" s="402">
        <v>56</v>
      </c>
      <c r="AL31" s="402">
        <v>109</v>
      </c>
      <c r="AM31" s="402">
        <v>111</v>
      </c>
      <c r="AN31" s="315">
        <v>90</v>
      </c>
      <c r="AO31" s="315">
        <v>366</v>
      </c>
      <c r="AP31" s="55"/>
    </row>
    <row r="32" spans="1:42" s="166" customFormat="1" ht="6.75" customHeight="1">
      <c r="A32" s="317"/>
      <c r="B32" s="403"/>
      <c r="C32" s="403"/>
      <c r="D32" s="403"/>
      <c r="E32" s="403"/>
      <c r="F32" s="403"/>
      <c r="G32" s="403"/>
      <c r="H32" s="403"/>
      <c r="I32" s="403"/>
      <c r="J32" s="403"/>
      <c r="K32" s="403"/>
      <c r="L32" s="403"/>
      <c r="M32" s="403"/>
      <c r="N32" s="403"/>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319"/>
      <c r="AO32" s="319"/>
      <c r="AP32" s="55"/>
    </row>
    <row r="33" spans="1:42" s="55" customFormat="1" ht="12.75" customHeight="1">
      <c r="A33" s="26" t="s">
        <v>435</v>
      </c>
      <c r="B33" s="401">
        <v>6588</v>
      </c>
      <c r="C33" s="401">
        <v>6478.0000000000018</v>
      </c>
      <c r="D33" s="401">
        <v>6752</v>
      </c>
      <c r="E33" s="401">
        <v>6474</v>
      </c>
      <c r="F33" s="401">
        <v>26292.000000000007</v>
      </c>
      <c r="G33" s="401">
        <v>7670</v>
      </c>
      <c r="H33" s="401">
        <v>8144</v>
      </c>
      <c r="I33" s="401">
        <v>8427</v>
      </c>
      <c r="J33" s="401">
        <v>8604</v>
      </c>
      <c r="K33" s="401">
        <v>32844.999999999993</v>
      </c>
      <c r="L33" s="401">
        <v>8870</v>
      </c>
      <c r="M33" s="401">
        <v>9046</v>
      </c>
      <c r="N33" s="401">
        <v>9139</v>
      </c>
      <c r="O33" s="401">
        <v>9580</v>
      </c>
      <c r="P33" s="401">
        <v>36635</v>
      </c>
      <c r="Q33" s="401">
        <v>5397</v>
      </c>
      <c r="R33" s="401">
        <v>5704</v>
      </c>
      <c r="S33" s="401">
        <v>7342</v>
      </c>
      <c r="T33" s="401">
        <v>9672</v>
      </c>
      <c r="U33" s="401">
        <v>28115</v>
      </c>
      <c r="V33" s="401">
        <v>9767.6278795384605</v>
      </c>
      <c r="W33" s="401">
        <v>9519</v>
      </c>
      <c r="X33" s="401">
        <v>10591</v>
      </c>
      <c r="Y33" s="401">
        <v>10283</v>
      </c>
      <c r="Z33" s="401">
        <v>40161.627879538457</v>
      </c>
      <c r="AA33" s="401">
        <v>10342</v>
      </c>
      <c r="AB33" s="401">
        <v>10349.900000000001</v>
      </c>
      <c r="AC33" s="401">
        <v>7047</v>
      </c>
      <c r="AD33" s="401">
        <v>-99</v>
      </c>
      <c r="AE33" s="401">
        <v>27639.899999999994</v>
      </c>
      <c r="AF33" s="401">
        <v>4844</v>
      </c>
      <c r="AG33" s="401">
        <v>4990</v>
      </c>
      <c r="AH33" s="401">
        <v>5240</v>
      </c>
      <c r="AI33" s="401">
        <v>2499</v>
      </c>
      <c r="AJ33" s="401">
        <v>17573</v>
      </c>
      <c r="AK33" s="401">
        <v>4977</v>
      </c>
      <c r="AL33" s="401">
        <f>SUM(AL21:AL25,AL30,AL31)</f>
        <v>5879</v>
      </c>
      <c r="AM33" s="401">
        <f>SUM(AM21:AM25,AM30,AM31)</f>
        <v>6765</v>
      </c>
      <c r="AN33" s="313">
        <v>6969</v>
      </c>
      <c r="AO33" s="313">
        <v>24590</v>
      </c>
    </row>
    <row r="34" spans="1:42" s="166" customFormat="1" ht="12.75" customHeight="1">
      <c r="A34" s="48" t="s">
        <v>436</v>
      </c>
      <c r="B34" s="402">
        <v>-52</v>
      </c>
      <c r="C34" s="402">
        <v>-34</v>
      </c>
      <c r="D34" s="402">
        <v>-25</v>
      </c>
      <c r="E34" s="402">
        <v>-16</v>
      </c>
      <c r="F34" s="402">
        <v>-127</v>
      </c>
      <c r="G34" s="402">
        <v>-9</v>
      </c>
      <c r="H34" s="402">
        <v>-17</v>
      </c>
      <c r="I34" s="402">
        <v>-17</v>
      </c>
      <c r="J34" s="402">
        <v>22</v>
      </c>
      <c r="K34" s="402">
        <v>-21</v>
      </c>
      <c r="L34" s="402">
        <v>24</v>
      </c>
      <c r="M34" s="402">
        <v>11</v>
      </c>
      <c r="N34" s="402">
        <v>19</v>
      </c>
      <c r="O34" s="402">
        <v>-22</v>
      </c>
      <c r="P34" s="402">
        <v>32</v>
      </c>
      <c r="Q34" s="402">
        <v>12</v>
      </c>
      <c r="R34" s="402">
        <v>-26</v>
      </c>
      <c r="S34" s="402">
        <v>16</v>
      </c>
      <c r="T34" s="402">
        <v>-79</v>
      </c>
      <c r="U34" s="402">
        <v>-77</v>
      </c>
      <c r="V34" s="402">
        <v>-89</v>
      </c>
      <c r="W34" s="402">
        <v>-81</v>
      </c>
      <c r="X34" s="402">
        <v>-26</v>
      </c>
      <c r="Y34" s="402">
        <v>-8</v>
      </c>
      <c r="Z34" s="402">
        <v>-204</v>
      </c>
      <c r="AA34" s="402">
        <v>1</v>
      </c>
      <c r="AB34" s="402">
        <v>13</v>
      </c>
      <c r="AC34" s="402">
        <v>89</v>
      </c>
      <c r="AD34" s="402">
        <v>28</v>
      </c>
      <c r="AE34" s="402">
        <v>131</v>
      </c>
      <c r="AF34" s="402">
        <v>39</v>
      </c>
      <c r="AG34" s="402">
        <v>17</v>
      </c>
      <c r="AH34" s="402">
        <v>16</v>
      </c>
      <c r="AI34" s="402">
        <v>67</v>
      </c>
      <c r="AJ34" s="402">
        <v>139</v>
      </c>
      <c r="AK34" s="402">
        <v>14</v>
      </c>
      <c r="AL34" s="402">
        <v>34</v>
      </c>
      <c r="AM34" s="402">
        <v>31</v>
      </c>
      <c r="AN34" s="315">
        <v>40</v>
      </c>
      <c r="AO34" s="315">
        <v>119</v>
      </c>
      <c r="AP34" s="55"/>
    </row>
    <row r="35" spans="1:42" s="166" customFormat="1" ht="12.75" customHeight="1">
      <c r="A35" s="48" t="s">
        <v>567</v>
      </c>
      <c r="B35" s="402">
        <v>0</v>
      </c>
      <c r="C35" s="402">
        <v>0</v>
      </c>
      <c r="D35" s="402">
        <v>0</v>
      </c>
      <c r="E35" s="402">
        <v>0</v>
      </c>
      <c r="F35" s="402">
        <v>0</v>
      </c>
      <c r="G35" s="402">
        <v>0</v>
      </c>
      <c r="H35" s="402">
        <v>0</v>
      </c>
      <c r="I35" s="402">
        <v>0</v>
      </c>
      <c r="J35" s="402">
        <v>0</v>
      </c>
      <c r="K35" s="402">
        <v>0</v>
      </c>
      <c r="L35" s="402">
        <v>0</v>
      </c>
      <c r="M35" s="402">
        <v>0</v>
      </c>
      <c r="N35" s="402">
        <v>0</v>
      </c>
      <c r="O35" s="402">
        <v>0</v>
      </c>
      <c r="P35" s="402">
        <v>0</v>
      </c>
      <c r="Q35" s="402">
        <v>0</v>
      </c>
      <c r="R35" s="402">
        <v>0</v>
      </c>
      <c r="S35" s="402">
        <v>-170</v>
      </c>
      <c r="T35" s="402">
        <v>0</v>
      </c>
      <c r="U35" s="402">
        <v>-170</v>
      </c>
      <c r="V35" s="402">
        <v>0</v>
      </c>
      <c r="W35" s="402">
        <v>0</v>
      </c>
      <c r="X35" s="402">
        <v>0</v>
      </c>
      <c r="Y35" s="402">
        <v>0</v>
      </c>
      <c r="Z35" s="402">
        <v>0</v>
      </c>
      <c r="AA35" s="402">
        <v>0</v>
      </c>
      <c r="AB35" s="402">
        <v>0</v>
      </c>
      <c r="AC35" s="402">
        <v>0</v>
      </c>
      <c r="AD35" s="402">
        <v>0</v>
      </c>
      <c r="AE35" s="402">
        <v>0</v>
      </c>
      <c r="AF35" s="402">
        <v>0</v>
      </c>
      <c r="AG35" s="402">
        <v>0</v>
      </c>
      <c r="AH35" s="402">
        <v>0</v>
      </c>
      <c r="AI35" s="402">
        <v>0</v>
      </c>
      <c r="AJ35" s="402">
        <v>0</v>
      </c>
      <c r="AK35" s="402">
        <v>0</v>
      </c>
      <c r="AL35" s="402">
        <v>0</v>
      </c>
      <c r="AM35" s="402">
        <v>0</v>
      </c>
      <c r="AN35" s="315">
        <v>0</v>
      </c>
      <c r="AO35" s="315">
        <v>0</v>
      </c>
      <c r="AP35" s="55"/>
    </row>
    <row r="36" spans="1:42" s="166" customFormat="1" ht="12.75" customHeight="1">
      <c r="A36" s="48" t="s">
        <v>437</v>
      </c>
      <c r="B36" s="402">
        <v>-1839</v>
      </c>
      <c r="C36" s="402">
        <v>-1699</v>
      </c>
      <c r="D36" s="402">
        <v>-1771</v>
      </c>
      <c r="E36" s="402">
        <v>-1543</v>
      </c>
      <c r="F36" s="402">
        <v>-6852</v>
      </c>
      <c r="G36" s="402">
        <v>-2483</v>
      </c>
      <c r="H36" s="402">
        <v>-2909</v>
      </c>
      <c r="I36" s="402">
        <v>-2897</v>
      </c>
      <c r="J36" s="402">
        <v>-2742</v>
      </c>
      <c r="K36" s="402">
        <v>-11031</v>
      </c>
      <c r="L36" s="402">
        <v>-2602</v>
      </c>
      <c r="M36" s="402">
        <v>-2535</v>
      </c>
      <c r="N36" s="402">
        <v>-2570</v>
      </c>
      <c r="O36" s="402">
        <v>-2861</v>
      </c>
      <c r="P36" s="402">
        <v>-10568</v>
      </c>
      <c r="Q36" s="402">
        <v>-1599</v>
      </c>
      <c r="R36" s="402">
        <v>-1747</v>
      </c>
      <c r="S36" s="402">
        <v>-2108</v>
      </c>
      <c r="T36" s="402">
        <v>-2717</v>
      </c>
      <c r="U36" s="402">
        <v>-8171</v>
      </c>
      <c r="V36" s="402">
        <v>-3096</v>
      </c>
      <c r="W36" s="402">
        <v>-3058</v>
      </c>
      <c r="X36" s="402">
        <v>-3731</v>
      </c>
      <c r="Y36" s="402">
        <v>-3593</v>
      </c>
      <c r="Z36" s="402">
        <v>-13478</v>
      </c>
      <c r="AA36" s="402">
        <v>-3456</v>
      </c>
      <c r="AB36" s="402">
        <v>-3229</v>
      </c>
      <c r="AC36" s="402">
        <v>-1818</v>
      </c>
      <c r="AD36" s="402">
        <v>1745</v>
      </c>
      <c r="AE36" s="402">
        <v>-6758</v>
      </c>
      <c r="AF36" s="402">
        <v>-499</v>
      </c>
      <c r="AG36" s="402">
        <v>-393</v>
      </c>
      <c r="AH36" s="402">
        <v>-534</v>
      </c>
      <c r="AI36" s="402">
        <v>390</v>
      </c>
      <c r="AJ36" s="402">
        <v>-1036</v>
      </c>
      <c r="AK36" s="402">
        <v>-675</v>
      </c>
      <c r="AL36" s="402">
        <v>-1100</v>
      </c>
      <c r="AM36" s="402">
        <v>-1474</v>
      </c>
      <c r="AN36" s="315">
        <v>-1490</v>
      </c>
      <c r="AO36" s="315">
        <v>-4739</v>
      </c>
      <c r="AP36" s="55"/>
    </row>
    <row r="37" spans="1:42" s="166" customFormat="1" ht="12.75" customHeight="1">
      <c r="A37" s="48" t="s">
        <v>438</v>
      </c>
      <c r="B37" s="402">
        <v>-49</v>
      </c>
      <c r="C37" s="402">
        <v>-41</v>
      </c>
      <c r="D37" s="402">
        <v>-146</v>
      </c>
      <c r="E37" s="402">
        <v>-53</v>
      </c>
      <c r="F37" s="402">
        <v>-289</v>
      </c>
      <c r="G37" s="402">
        <v>-76</v>
      </c>
      <c r="H37" s="402">
        <v>-57</v>
      </c>
      <c r="I37" s="402">
        <v>-42</v>
      </c>
      <c r="J37" s="402">
        <v>-54</v>
      </c>
      <c r="K37" s="402">
        <v>-229</v>
      </c>
      <c r="L37" s="402">
        <v>-54</v>
      </c>
      <c r="M37" s="402">
        <v>-60</v>
      </c>
      <c r="N37" s="402">
        <v>-46</v>
      </c>
      <c r="O37" s="402">
        <v>-52</v>
      </c>
      <c r="P37" s="402">
        <v>-212</v>
      </c>
      <c r="Q37" s="402">
        <v>-57</v>
      </c>
      <c r="R37" s="402">
        <v>-58</v>
      </c>
      <c r="S37" s="402">
        <v>-49</v>
      </c>
      <c r="T37" s="402">
        <v>-75</v>
      </c>
      <c r="U37" s="402">
        <v>-239</v>
      </c>
      <c r="V37" s="402">
        <v>-68</v>
      </c>
      <c r="W37" s="402">
        <v>-61</v>
      </c>
      <c r="X37" s="402">
        <v>-67</v>
      </c>
      <c r="Y37" s="402">
        <v>-69</v>
      </c>
      <c r="Z37" s="402">
        <v>-265</v>
      </c>
      <c r="AA37" s="402">
        <v>-66</v>
      </c>
      <c r="AB37" s="402">
        <v>-93</v>
      </c>
      <c r="AC37" s="402">
        <v>-95</v>
      </c>
      <c r="AD37" s="402">
        <v>-79</v>
      </c>
      <c r="AE37" s="402">
        <v>-333</v>
      </c>
      <c r="AF37" s="402">
        <v>-104</v>
      </c>
      <c r="AG37" s="402">
        <v>-96</v>
      </c>
      <c r="AH37" s="402">
        <v>-101</v>
      </c>
      <c r="AI37" s="402">
        <v>-78</v>
      </c>
      <c r="AJ37" s="402">
        <v>-379</v>
      </c>
      <c r="AK37" s="402">
        <v>-105</v>
      </c>
      <c r="AL37" s="402">
        <v>-97</v>
      </c>
      <c r="AM37" s="402">
        <v>-97</v>
      </c>
      <c r="AN37" s="315">
        <v>-117</v>
      </c>
      <c r="AO37" s="315">
        <v>-416</v>
      </c>
      <c r="AP37" s="55"/>
    </row>
    <row r="38" spans="1:42" s="166" customFormat="1" ht="5.0999999999999996" customHeight="1">
      <c r="A38" s="317"/>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336"/>
      <c r="AO38" s="336"/>
      <c r="AP38" s="55"/>
    </row>
    <row r="39" spans="1:42" s="55" customFormat="1" ht="15" customHeight="1" thickBot="1">
      <c r="A39" s="87" t="s">
        <v>568</v>
      </c>
      <c r="B39" s="115">
        <v>4648</v>
      </c>
      <c r="C39" s="115">
        <v>4704.0000000000018</v>
      </c>
      <c r="D39" s="115">
        <v>4810</v>
      </c>
      <c r="E39" s="115">
        <v>4862</v>
      </c>
      <c r="F39" s="115">
        <v>19024</v>
      </c>
      <c r="G39" s="115">
        <v>5102.0000000000009</v>
      </c>
      <c r="H39" s="115">
        <v>5161</v>
      </c>
      <c r="I39" s="115">
        <v>5471</v>
      </c>
      <c r="J39" s="115">
        <v>5830</v>
      </c>
      <c r="K39" s="115">
        <v>21564</v>
      </c>
      <c r="L39" s="115">
        <v>6238</v>
      </c>
      <c r="M39" s="115">
        <v>6462</v>
      </c>
      <c r="N39" s="115">
        <v>6542</v>
      </c>
      <c r="O39" s="115">
        <v>6645</v>
      </c>
      <c r="P39" s="115">
        <v>25887</v>
      </c>
      <c r="Q39" s="115">
        <v>3753</v>
      </c>
      <c r="R39" s="115">
        <v>3873</v>
      </c>
      <c r="S39" s="115">
        <v>5031</v>
      </c>
      <c r="T39" s="115">
        <v>6801</v>
      </c>
      <c r="U39" s="115">
        <v>19458</v>
      </c>
      <c r="V39" s="115">
        <v>6514.6278795384605</v>
      </c>
      <c r="W39" s="115">
        <v>6319</v>
      </c>
      <c r="X39" s="115">
        <v>6767</v>
      </c>
      <c r="Y39" s="115">
        <v>6613</v>
      </c>
      <c r="Z39" s="115">
        <v>26214.627879538457</v>
      </c>
      <c r="AA39" s="115">
        <v>6821</v>
      </c>
      <c r="AB39" s="115">
        <v>7040.9000000000015</v>
      </c>
      <c r="AC39" s="115">
        <v>5223</v>
      </c>
      <c r="AD39" s="115">
        <v>1595</v>
      </c>
      <c r="AE39" s="115">
        <v>20679.899999999994</v>
      </c>
      <c r="AF39" s="115">
        <v>4280</v>
      </c>
      <c r="AG39" s="115">
        <v>4518</v>
      </c>
      <c r="AH39" s="115">
        <v>4621</v>
      </c>
      <c r="AI39" s="115">
        <v>2878</v>
      </c>
      <c r="AJ39" s="115">
        <v>16297</v>
      </c>
      <c r="AK39" s="115">
        <v>4211</v>
      </c>
      <c r="AL39" s="115">
        <f>SUM(AL33:AL37)</f>
        <v>4716</v>
      </c>
      <c r="AM39" s="115">
        <f>SUM(AM33:AM37)</f>
        <v>5225</v>
      </c>
      <c r="AN39" s="115">
        <v>5402</v>
      </c>
      <c r="AO39" s="115">
        <v>19554</v>
      </c>
    </row>
    <row r="40" spans="1:42" ht="7.2" customHeight="1" thickTop="1">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404"/>
      <c r="AO40" s="404"/>
    </row>
    <row r="41" spans="1:42" ht="60.6" customHeight="1">
      <c r="A41" s="215" t="s">
        <v>440</v>
      </c>
      <c r="B41" s="405"/>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405"/>
      <c r="AJ41" s="405"/>
      <c r="AK41" s="405"/>
      <c r="AL41" s="405"/>
      <c r="AM41" s="405"/>
      <c r="AN41" s="320"/>
      <c r="AO41" s="320"/>
    </row>
    <row r="42" spans="1:42" ht="11.4">
      <c r="A42" s="215" t="s">
        <v>569</v>
      </c>
      <c r="B42" s="405"/>
      <c r="C42" s="405"/>
      <c r="D42" s="405"/>
      <c r="E42" s="405"/>
      <c r="F42" s="405"/>
      <c r="G42" s="405"/>
      <c r="H42" s="405"/>
      <c r="I42" s="405"/>
      <c r="J42" s="405"/>
      <c r="K42" s="405"/>
      <c r="L42" s="405"/>
      <c r="M42" s="405"/>
      <c r="N42" s="405"/>
      <c r="O42" s="405"/>
      <c r="P42" s="405"/>
      <c r="Q42" s="405"/>
      <c r="R42" s="405"/>
      <c r="S42" s="405"/>
      <c r="T42" s="405"/>
      <c r="U42" s="405"/>
      <c r="V42" s="405"/>
      <c r="W42" s="405"/>
      <c r="X42" s="405"/>
      <c r="Y42" s="405"/>
      <c r="Z42" s="405"/>
      <c r="AA42" s="405"/>
      <c r="AB42" s="405"/>
      <c r="AC42" s="405"/>
      <c r="AD42" s="405"/>
      <c r="AE42" s="405"/>
      <c r="AF42" s="405"/>
      <c r="AG42" s="405"/>
      <c r="AH42" s="405"/>
      <c r="AI42" s="405"/>
      <c r="AJ42" s="405"/>
      <c r="AK42" s="405"/>
      <c r="AL42" s="405"/>
      <c r="AM42" s="405"/>
      <c r="AN42" s="320"/>
      <c r="AO42" s="320"/>
    </row>
    <row r="43" spans="1:42" ht="49.2" customHeight="1">
      <c r="A43" s="215" t="s">
        <v>570</v>
      </c>
      <c r="AN43" s="113"/>
      <c r="AO43" s="113"/>
    </row>
    <row r="44" spans="1:42" ht="21" customHeight="1">
      <c r="A44" s="215" t="s">
        <v>571</v>
      </c>
    </row>
    <row r="45" spans="1:42" ht="34.200000000000003">
      <c r="A45" s="215" t="s">
        <v>572</v>
      </c>
    </row>
    <row r="46" spans="1:42" ht="29.4" customHeight="1">
      <c r="A46" s="259" t="s">
        <v>573</v>
      </c>
    </row>
  </sheetData>
  <hyperlinks>
    <hyperlink ref="AO6" location="'Index - Descontinued'!A1" display="Index" xr:uid="{899286E2-DABC-4580-9391-CCFE25F1E775}"/>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11F94-23E4-450C-980B-B4E6422A2C25}">
  <sheetPr>
    <tabColor rgb="FFC00000"/>
  </sheetPr>
  <dimension ref="A1:HS37"/>
  <sheetViews>
    <sheetView showGridLines="0" zoomScaleNormal="100" workbookViewId="0">
      <pane xSplit="1" ySplit="8" topLeftCell="T9" activePane="bottomRight" state="frozen"/>
      <selection pane="topRight"/>
      <selection pane="bottomLeft"/>
      <selection pane="bottomRight"/>
    </sheetView>
  </sheetViews>
  <sheetFormatPr defaultColWidth="11" defaultRowHeight="11.4"/>
  <cols>
    <col min="1" max="1" width="68.6640625" style="277" customWidth="1"/>
    <col min="2" max="24" width="8.77734375" style="277" bestFit="1" customWidth="1"/>
    <col min="25" max="25" width="9.33203125" style="166" customWidth="1"/>
    <col min="26" max="16384" width="11" style="41"/>
  </cols>
  <sheetData>
    <row r="1" spans="1:227" s="25" customFormat="1" ht="15" customHeight="1">
      <c r="A1" s="18"/>
      <c r="B1" s="64"/>
      <c r="C1" s="64"/>
      <c r="D1" s="64"/>
      <c r="E1" s="65"/>
      <c r="F1" s="65"/>
      <c r="G1" s="65"/>
      <c r="H1" s="65"/>
      <c r="I1" s="65"/>
      <c r="J1" s="65"/>
      <c r="K1" s="65"/>
      <c r="L1" s="65"/>
      <c r="M1" s="65"/>
      <c r="N1" s="65"/>
      <c r="O1" s="65"/>
      <c r="P1" s="65"/>
      <c r="Q1" s="65"/>
      <c r="R1" s="65"/>
      <c r="S1" s="65"/>
      <c r="T1" s="65"/>
      <c r="U1" s="65"/>
      <c r="V1" s="65"/>
      <c r="W1" s="65"/>
      <c r="X1" s="65"/>
      <c r="Y1" s="19"/>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1"/>
      <c r="BC1" s="20"/>
      <c r="BD1" s="21"/>
      <c r="BE1" s="20"/>
      <c r="BF1" s="21"/>
      <c r="BG1" s="20"/>
      <c r="BH1" s="21"/>
      <c r="BI1" s="20"/>
      <c r="BJ1" s="21"/>
      <c r="BK1" s="20"/>
      <c r="BL1" s="21"/>
      <c r="BM1" s="20"/>
      <c r="BN1" s="21"/>
      <c r="BO1" s="20"/>
      <c r="BP1" s="21"/>
      <c r="BQ1" s="20"/>
      <c r="BR1" s="21"/>
      <c r="BS1" s="20"/>
      <c r="BT1" s="21"/>
      <c r="BU1" s="20"/>
      <c r="BV1" s="21"/>
      <c r="BW1" s="20"/>
      <c r="BX1" s="21"/>
      <c r="BY1" s="20"/>
      <c r="BZ1" s="21"/>
      <c r="CA1" s="20"/>
      <c r="CB1" s="21"/>
      <c r="CC1" s="20"/>
      <c r="CD1" s="21"/>
      <c r="CE1" s="20"/>
      <c r="CF1" s="21"/>
      <c r="CG1" s="20"/>
      <c r="CH1" s="21"/>
      <c r="CI1" s="22"/>
      <c r="CJ1" s="22"/>
      <c r="CK1" s="20"/>
      <c r="CL1" s="21"/>
      <c r="CM1" s="23"/>
      <c r="CN1" s="23"/>
      <c r="CO1" s="23"/>
      <c r="CP1" s="23"/>
      <c r="CQ1" s="23"/>
      <c r="CR1" s="21"/>
      <c r="CS1" s="23"/>
      <c r="CT1" s="21"/>
      <c r="CU1" s="23"/>
      <c r="CV1" s="23"/>
      <c r="CW1" s="23"/>
      <c r="CX1" s="24"/>
      <c r="CY1" s="24"/>
      <c r="CZ1" s="20"/>
      <c r="DA1" s="21"/>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0"/>
      <c r="EC1" s="21"/>
      <c r="ED1" s="20"/>
      <c r="EE1" s="21"/>
      <c r="EF1" s="20"/>
      <c r="EG1" s="21"/>
      <c r="EH1" s="20"/>
      <c r="EI1" s="21"/>
      <c r="EJ1" s="20"/>
      <c r="EK1" s="21"/>
      <c r="EL1" s="20"/>
      <c r="EM1" s="21"/>
      <c r="EN1" s="22"/>
      <c r="EO1" s="22"/>
      <c r="EP1" s="20"/>
      <c r="EQ1" s="21"/>
      <c r="ER1" s="23"/>
      <c r="ES1" s="23"/>
      <c r="ET1" s="23"/>
      <c r="EU1" s="23"/>
      <c r="EV1" s="23"/>
      <c r="EW1" s="21"/>
      <c r="EX1" s="23"/>
      <c r="EY1" s="21"/>
      <c r="EZ1" s="23"/>
      <c r="FA1" s="23"/>
      <c r="FB1" s="23"/>
      <c r="FC1" s="24"/>
      <c r="FD1" s="24"/>
      <c r="FE1" s="20"/>
      <c r="FF1" s="21"/>
      <c r="FG1" s="20"/>
      <c r="FH1" s="21"/>
      <c r="FI1" s="20"/>
      <c r="FJ1" s="21"/>
      <c r="FK1" s="20"/>
      <c r="FL1" s="21"/>
      <c r="FM1" s="20"/>
      <c r="FN1" s="21"/>
      <c r="FO1" s="20"/>
      <c r="FP1" s="21"/>
      <c r="FQ1" s="20"/>
      <c r="FR1" s="21"/>
      <c r="FS1" s="20"/>
      <c r="FT1" s="21"/>
      <c r="FU1" s="20"/>
      <c r="FV1" s="21"/>
      <c r="FW1" s="20"/>
      <c r="FX1" s="21"/>
      <c r="FY1" s="20"/>
      <c r="FZ1" s="21"/>
      <c r="GA1" s="20"/>
      <c r="GB1" s="21"/>
      <c r="GC1" s="20"/>
      <c r="GD1" s="21"/>
      <c r="GE1" s="20"/>
      <c r="GF1" s="21"/>
      <c r="GG1" s="20"/>
      <c r="GH1" s="21"/>
      <c r="GI1" s="20"/>
      <c r="GJ1" s="21"/>
      <c r="GK1" s="20"/>
      <c r="GL1" s="21"/>
      <c r="GM1" s="20"/>
      <c r="GN1" s="21"/>
      <c r="GO1" s="20"/>
      <c r="GP1" s="21"/>
      <c r="GQ1" s="20"/>
      <c r="GR1" s="21"/>
      <c r="GS1" s="22"/>
      <c r="GT1" s="22"/>
      <c r="GU1" s="20"/>
      <c r="GV1" s="21"/>
      <c r="GW1" s="23"/>
      <c r="GX1" s="23"/>
      <c r="GY1" s="23"/>
      <c r="GZ1" s="23"/>
      <c r="HA1" s="23"/>
      <c r="HB1" s="21"/>
      <c r="HC1" s="23"/>
      <c r="HD1" s="21"/>
      <c r="HE1" s="23"/>
      <c r="HF1" s="23"/>
      <c r="HG1" s="23"/>
      <c r="HH1" s="24"/>
      <c r="HI1" s="24"/>
      <c r="HJ1" s="20"/>
      <c r="HK1" s="21"/>
      <c r="HL1" s="20"/>
      <c r="HM1" s="21"/>
      <c r="HN1" s="20"/>
      <c r="HO1" s="21"/>
      <c r="HP1" s="20"/>
      <c r="HQ1" s="21"/>
      <c r="HR1" s="20"/>
      <c r="HS1" s="21"/>
    </row>
    <row r="2" spans="1:227" s="25" customFormat="1" ht="15" customHeight="1">
      <c r="A2" s="18"/>
      <c r="B2" s="64"/>
      <c r="C2" s="64"/>
      <c r="D2" s="64"/>
      <c r="E2" s="65"/>
      <c r="F2" s="65"/>
      <c r="G2" s="65"/>
      <c r="H2" s="65"/>
      <c r="I2" s="65"/>
      <c r="J2" s="65"/>
      <c r="K2" s="65"/>
      <c r="L2" s="65"/>
      <c r="M2" s="65"/>
      <c r="N2" s="65"/>
      <c r="O2" s="65"/>
      <c r="P2" s="65"/>
      <c r="Q2" s="65"/>
      <c r="R2" s="65"/>
      <c r="S2" s="65"/>
      <c r="T2" s="65"/>
      <c r="U2" s="65"/>
      <c r="V2" s="65"/>
      <c r="W2" s="65"/>
      <c r="X2" s="65"/>
      <c r="Y2" s="19"/>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1"/>
      <c r="BC2" s="20"/>
      <c r="BD2" s="21"/>
      <c r="BE2" s="20"/>
      <c r="BF2" s="21"/>
      <c r="BG2" s="20"/>
      <c r="BH2" s="21"/>
      <c r="BI2" s="20"/>
      <c r="BJ2" s="21"/>
      <c r="BK2" s="20"/>
      <c r="BL2" s="21"/>
      <c r="BM2" s="20"/>
      <c r="BN2" s="21"/>
      <c r="BO2" s="20"/>
      <c r="BP2" s="21"/>
      <c r="BQ2" s="20"/>
      <c r="BR2" s="21"/>
      <c r="BS2" s="20"/>
      <c r="BT2" s="21"/>
      <c r="BU2" s="20"/>
      <c r="BV2" s="21"/>
      <c r="BW2" s="20"/>
      <c r="BX2" s="21"/>
      <c r="BY2" s="20"/>
      <c r="BZ2" s="21"/>
      <c r="CA2" s="20"/>
      <c r="CB2" s="21"/>
      <c r="CC2" s="20"/>
      <c r="CD2" s="21"/>
      <c r="CE2" s="20"/>
      <c r="CF2" s="21"/>
      <c r="CG2" s="20"/>
      <c r="CH2" s="21"/>
      <c r="CI2" s="22"/>
      <c r="CJ2" s="22"/>
      <c r="CK2" s="20"/>
      <c r="CL2" s="21"/>
      <c r="CM2" s="23"/>
      <c r="CN2" s="23"/>
      <c r="CO2" s="23"/>
      <c r="CP2" s="23"/>
      <c r="CQ2" s="23"/>
      <c r="CR2" s="21"/>
      <c r="CS2" s="23"/>
      <c r="CT2" s="21"/>
      <c r="CU2" s="23"/>
      <c r="CV2" s="23"/>
      <c r="CW2" s="23"/>
      <c r="CX2" s="24"/>
      <c r="CY2" s="24"/>
      <c r="CZ2" s="20"/>
      <c r="DA2" s="21"/>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0"/>
      <c r="EC2" s="21"/>
      <c r="ED2" s="20"/>
      <c r="EE2" s="21"/>
      <c r="EF2" s="20"/>
      <c r="EG2" s="21"/>
      <c r="EH2" s="20"/>
      <c r="EI2" s="21"/>
      <c r="EJ2" s="20"/>
      <c r="EK2" s="21"/>
      <c r="EL2" s="20"/>
      <c r="EM2" s="21"/>
      <c r="EN2" s="22"/>
      <c r="EO2" s="22"/>
      <c r="EP2" s="20"/>
      <c r="EQ2" s="21"/>
      <c r="ER2" s="23"/>
      <c r="ES2" s="23"/>
      <c r="ET2" s="23"/>
      <c r="EU2" s="23"/>
      <c r="EV2" s="23"/>
      <c r="EW2" s="21"/>
      <c r="EX2" s="23"/>
      <c r="EY2" s="21"/>
      <c r="EZ2" s="23"/>
      <c r="FA2" s="23"/>
      <c r="FB2" s="23"/>
      <c r="FC2" s="24"/>
      <c r="FD2" s="24"/>
      <c r="FE2" s="20"/>
      <c r="FF2" s="21"/>
      <c r="FG2" s="20"/>
      <c r="FH2" s="21"/>
      <c r="FI2" s="20"/>
      <c r="FJ2" s="21"/>
      <c r="FK2" s="20"/>
      <c r="FL2" s="21"/>
      <c r="FM2" s="20"/>
      <c r="FN2" s="21"/>
      <c r="FO2" s="20"/>
      <c r="FP2" s="21"/>
      <c r="FQ2" s="20"/>
      <c r="FR2" s="21"/>
      <c r="FS2" s="20"/>
      <c r="FT2" s="21"/>
      <c r="FU2" s="20"/>
      <c r="FV2" s="21"/>
      <c r="FW2" s="20"/>
      <c r="FX2" s="21"/>
      <c r="FY2" s="20"/>
      <c r="FZ2" s="21"/>
      <c r="GA2" s="20"/>
      <c r="GB2" s="21"/>
      <c r="GC2" s="20"/>
      <c r="GD2" s="21"/>
      <c r="GE2" s="20"/>
      <c r="GF2" s="21"/>
      <c r="GG2" s="20"/>
      <c r="GH2" s="21"/>
      <c r="GI2" s="20"/>
      <c r="GJ2" s="21"/>
      <c r="GK2" s="20"/>
      <c r="GL2" s="21"/>
      <c r="GM2" s="20"/>
      <c r="GN2" s="21"/>
      <c r="GO2" s="20"/>
      <c r="GP2" s="21"/>
      <c r="GQ2" s="20"/>
      <c r="GR2" s="21"/>
      <c r="GS2" s="22"/>
      <c r="GT2" s="22"/>
      <c r="GU2" s="20"/>
      <c r="GV2" s="21"/>
      <c r="GW2" s="23"/>
      <c r="GX2" s="23"/>
      <c r="GY2" s="23"/>
      <c r="GZ2" s="23"/>
      <c r="HA2" s="23"/>
      <c r="HB2" s="21"/>
      <c r="HC2" s="23"/>
      <c r="HD2" s="21"/>
      <c r="HE2" s="23"/>
      <c r="HF2" s="23"/>
      <c r="HG2" s="23"/>
      <c r="HH2" s="24"/>
      <c r="HI2" s="24"/>
      <c r="HJ2" s="20"/>
      <c r="HK2" s="21"/>
      <c r="HL2" s="20"/>
      <c r="HM2" s="21"/>
      <c r="HN2" s="20"/>
      <c r="HO2" s="21"/>
      <c r="HP2" s="20"/>
      <c r="HQ2" s="21"/>
      <c r="HR2" s="20"/>
      <c r="HS2" s="21"/>
    </row>
    <row r="3" spans="1:227" s="25" customFormat="1" ht="15" customHeight="1">
      <c r="A3" s="18"/>
      <c r="B3" s="64"/>
      <c r="C3" s="64"/>
      <c r="D3" s="64"/>
      <c r="E3" s="65"/>
      <c r="F3" s="65"/>
      <c r="G3" s="65"/>
      <c r="H3" s="65"/>
      <c r="I3" s="65"/>
      <c r="J3" s="65"/>
      <c r="K3" s="65"/>
      <c r="L3" s="65"/>
      <c r="M3" s="65"/>
      <c r="N3" s="65"/>
      <c r="O3" s="65"/>
      <c r="P3" s="65"/>
      <c r="Q3" s="65"/>
      <c r="R3" s="65"/>
      <c r="S3" s="65"/>
      <c r="T3" s="65"/>
      <c r="U3" s="65"/>
      <c r="V3" s="65"/>
      <c r="W3" s="65"/>
      <c r="X3" s="65"/>
      <c r="Y3" s="19"/>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1"/>
      <c r="BC3" s="20"/>
      <c r="BD3" s="21"/>
      <c r="BE3" s="20"/>
      <c r="BF3" s="21"/>
      <c r="BG3" s="20"/>
      <c r="BH3" s="21"/>
      <c r="BI3" s="20"/>
      <c r="BJ3" s="21"/>
      <c r="BK3" s="20"/>
      <c r="BL3" s="21"/>
      <c r="BM3" s="20"/>
      <c r="BN3" s="21"/>
      <c r="BO3" s="20"/>
      <c r="BP3" s="21"/>
      <c r="BQ3" s="20"/>
      <c r="BR3" s="21"/>
      <c r="BS3" s="20"/>
      <c r="BT3" s="21"/>
      <c r="BU3" s="20"/>
      <c r="BV3" s="21"/>
      <c r="BW3" s="20"/>
      <c r="BX3" s="21"/>
      <c r="BY3" s="20"/>
      <c r="BZ3" s="21"/>
      <c r="CA3" s="20"/>
      <c r="CB3" s="21"/>
      <c r="CC3" s="20"/>
      <c r="CD3" s="21"/>
      <c r="CE3" s="20"/>
      <c r="CF3" s="21"/>
      <c r="CG3" s="20"/>
      <c r="CH3" s="21"/>
      <c r="CI3" s="22"/>
      <c r="CJ3" s="22"/>
      <c r="CK3" s="20"/>
      <c r="CL3" s="21"/>
      <c r="CM3" s="23"/>
      <c r="CN3" s="23"/>
      <c r="CO3" s="23"/>
      <c r="CP3" s="23"/>
      <c r="CQ3" s="23"/>
      <c r="CR3" s="21"/>
      <c r="CS3" s="23"/>
      <c r="CT3" s="21"/>
      <c r="CU3" s="23"/>
      <c r="CV3" s="23"/>
      <c r="CW3" s="23"/>
      <c r="CX3" s="24"/>
      <c r="CY3" s="24"/>
      <c r="CZ3" s="20"/>
      <c r="DA3" s="21"/>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0"/>
      <c r="EC3" s="21"/>
      <c r="ED3" s="20"/>
      <c r="EE3" s="21"/>
      <c r="EF3" s="20"/>
      <c r="EG3" s="21"/>
      <c r="EH3" s="20"/>
      <c r="EI3" s="21"/>
      <c r="EJ3" s="20"/>
      <c r="EK3" s="21"/>
      <c r="EL3" s="20"/>
      <c r="EM3" s="21"/>
      <c r="EN3" s="22"/>
      <c r="EO3" s="22"/>
      <c r="EP3" s="20"/>
      <c r="EQ3" s="21"/>
      <c r="ER3" s="23"/>
      <c r="ES3" s="23"/>
      <c r="ET3" s="23"/>
      <c r="EU3" s="23"/>
      <c r="EV3" s="23"/>
      <c r="EW3" s="21"/>
      <c r="EX3" s="23"/>
      <c r="EY3" s="21"/>
      <c r="EZ3" s="23"/>
      <c r="FA3" s="23"/>
      <c r="FB3" s="23"/>
      <c r="FC3" s="24"/>
      <c r="FD3" s="24"/>
      <c r="FE3" s="20"/>
      <c r="FF3" s="21"/>
      <c r="FG3" s="20"/>
      <c r="FH3" s="21"/>
      <c r="FI3" s="20"/>
      <c r="FJ3" s="21"/>
      <c r="FK3" s="20"/>
      <c r="FL3" s="21"/>
      <c r="FM3" s="20"/>
      <c r="FN3" s="21"/>
      <c r="FO3" s="20"/>
      <c r="FP3" s="21"/>
      <c r="FQ3" s="20"/>
      <c r="FR3" s="21"/>
      <c r="FS3" s="20"/>
      <c r="FT3" s="21"/>
      <c r="FU3" s="20"/>
      <c r="FV3" s="21"/>
      <c r="FW3" s="20"/>
      <c r="FX3" s="21"/>
      <c r="FY3" s="20"/>
      <c r="FZ3" s="21"/>
      <c r="GA3" s="20"/>
      <c r="GB3" s="21"/>
      <c r="GC3" s="20"/>
      <c r="GD3" s="21"/>
      <c r="GE3" s="20"/>
      <c r="GF3" s="21"/>
      <c r="GG3" s="20"/>
      <c r="GH3" s="21"/>
      <c r="GI3" s="20"/>
      <c r="GJ3" s="21"/>
      <c r="GK3" s="20"/>
      <c r="GL3" s="21"/>
      <c r="GM3" s="20"/>
      <c r="GN3" s="21"/>
      <c r="GO3" s="20"/>
      <c r="GP3" s="21"/>
      <c r="GQ3" s="20"/>
      <c r="GR3" s="21"/>
      <c r="GS3" s="22"/>
      <c r="GT3" s="22"/>
      <c r="GU3" s="20"/>
      <c r="GV3" s="21"/>
      <c r="GW3" s="23"/>
      <c r="GX3" s="23"/>
      <c r="GY3" s="23"/>
      <c r="GZ3" s="23"/>
      <c r="HA3" s="23"/>
      <c r="HB3" s="21"/>
      <c r="HC3" s="23"/>
      <c r="HD3" s="21"/>
      <c r="HE3" s="23"/>
      <c r="HF3" s="23"/>
      <c r="HG3" s="23"/>
      <c r="HH3" s="24"/>
      <c r="HI3" s="24"/>
      <c r="HJ3" s="20"/>
      <c r="HK3" s="21"/>
      <c r="HL3" s="20"/>
      <c r="HM3" s="21"/>
      <c r="HN3" s="20"/>
      <c r="HO3" s="21"/>
      <c r="HP3" s="20"/>
      <c r="HQ3" s="21"/>
      <c r="HR3" s="20"/>
      <c r="HS3" s="21"/>
    </row>
    <row r="4" spans="1:227" s="25" customFormat="1" ht="15" customHeight="1">
      <c r="A4" s="26"/>
      <c r="B4" s="64"/>
      <c r="C4" s="64"/>
      <c r="D4" s="64"/>
      <c r="E4" s="65"/>
      <c r="F4" s="65"/>
      <c r="G4" s="65"/>
      <c r="H4" s="65"/>
      <c r="I4" s="65"/>
      <c r="J4" s="65"/>
      <c r="K4" s="65"/>
      <c r="L4" s="65"/>
      <c r="M4" s="65"/>
      <c r="N4" s="65"/>
      <c r="O4" s="65"/>
      <c r="P4" s="65"/>
      <c r="Q4" s="65"/>
      <c r="R4" s="65"/>
      <c r="S4" s="65"/>
      <c r="T4" s="65"/>
      <c r="U4" s="65"/>
      <c r="V4" s="65"/>
      <c r="W4" s="65"/>
      <c r="X4" s="65"/>
      <c r="Y4" s="66"/>
      <c r="Z4" s="322"/>
      <c r="AA4" s="322"/>
      <c r="AB4" s="322"/>
      <c r="AC4" s="322"/>
      <c r="AD4" s="322"/>
      <c r="AE4" s="322"/>
      <c r="AF4" s="322"/>
      <c r="AG4" s="322"/>
      <c r="AH4" s="322"/>
      <c r="AI4" s="322"/>
      <c r="AJ4" s="322"/>
      <c r="AK4" s="322"/>
      <c r="AL4" s="322"/>
      <c r="AM4" s="322"/>
      <c r="AN4" s="322"/>
      <c r="AO4" s="322"/>
      <c r="AP4" s="322"/>
      <c r="AT4" s="323"/>
      <c r="AU4" s="323"/>
      <c r="AV4" s="323"/>
      <c r="AW4" s="323"/>
      <c r="AX4" s="323"/>
      <c r="AY4" s="323"/>
      <c r="AZ4" s="323"/>
      <c r="BA4" s="323"/>
    </row>
    <row r="5" spans="1:227" s="25" customFormat="1" ht="15" customHeight="1" thickBot="1">
      <c r="A5" s="28" t="s">
        <v>574</v>
      </c>
      <c r="B5" s="272"/>
      <c r="C5" s="272"/>
      <c r="D5" s="272"/>
      <c r="E5" s="272"/>
      <c r="F5" s="272"/>
      <c r="G5" s="272"/>
      <c r="H5" s="272"/>
      <c r="I5" s="272"/>
      <c r="J5" s="272"/>
      <c r="K5" s="272"/>
      <c r="L5" s="272"/>
      <c r="M5" s="272"/>
      <c r="N5" s="272"/>
      <c r="O5" s="272"/>
      <c r="P5" s="272"/>
      <c r="Q5" s="272"/>
      <c r="R5" s="272"/>
      <c r="S5" s="272"/>
      <c r="T5" s="272"/>
      <c r="U5" s="272"/>
      <c r="V5" s="272"/>
      <c r="W5" s="272"/>
      <c r="X5" s="272"/>
      <c r="Y5" s="55"/>
    </row>
    <row r="6" spans="1:227" s="36" customFormat="1" ht="15" customHeight="1" thickTop="1">
      <c r="A6" s="287"/>
      <c r="B6" s="406"/>
      <c r="C6" s="406"/>
      <c r="D6" s="406"/>
      <c r="E6" s="284"/>
      <c r="F6" s="284"/>
      <c r="G6" s="284"/>
      <c r="H6" s="284"/>
      <c r="I6" s="284"/>
      <c r="J6" s="284"/>
      <c r="K6" s="284"/>
      <c r="L6" s="284"/>
      <c r="M6" s="284"/>
      <c r="N6" s="284"/>
      <c r="O6" s="284"/>
      <c r="P6" s="284"/>
      <c r="Q6" s="284"/>
      <c r="R6" s="284"/>
      <c r="S6" s="284"/>
      <c r="T6" s="284"/>
      <c r="U6" s="284"/>
      <c r="V6" s="284"/>
      <c r="W6" s="284"/>
      <c r="X6" s="284"/>
      <c r="Y6" s="31" t="s">
        <v>59</v>
      </c>
    </row>
    <row r="7" spans="1:227" s="326" customFormat="1" ht="15" customHeight="1">
      <c r="A7" s="324"/>
      <c r="B7" s="35" t="s">
        <v>135</v>
      </c>
      <c r="C7" s="35" t="s">
        <v>575</v>
      </c>
      <c r="D7" s="35" t="s">
        <v>137</v>
      </c>
      <c r="E7" s="35" t="s">
        <v>138</v>
      </c>
      <c r="F7" s="35" t="s">
        <v>139</v>
      </c>
      <c r="G7" s="35" t="s">
        <v>140</v>
      </c>
      <c r="H7" s="35" t="s">
        <v>141</v>
      </c>
      <c r="I7" s="35" t="s">
        <v>142</v>
      </c>
      <c r="J7" s="35" t="s">
        <v>143</v>
      </c>
      <c r="K7" s="35" t="s">
        <v>144</v>
      </c>
      <c r="L7" s="35" t="s">
        <v>145</v>
      </c>
      <c r="M7" s="35" t="s">
        <v>146</v>
      </c>
      <c r="N7" s="35" t="s">
        <v>147</v>
      </c>
      <c r="O7" s="35" t="s">
        <v>148</v>
      </c>
      <c r="P7" s="35" t="s">
        <v>149</v>
      </c>
      <c r="Q7" s="35" t="s">
        <v>150</v>
      </c>
      <c r="R7" s="35" t="s">
        <v>151</v>
      </c>
      <c r="S7" s="35" t="s">
        <v>152</v>
      </c>
      <c r="T7" s="35" t="s">
        <v>153</v>
      </c>
      <c r="U7" s="35" t="s">
        <v>154</v>
      </c>
      <c r="V7" s="35" t="s">
        <v>155</v>
      </c>
      <c r="W7" s="35" t="s">
        <v>156</v>
      </c>
      <c r="X7" s="35" t="s">
        <v>157</v>
      </c>
      <c r="Y7" s="325" t="s">
        <v>158</v>
      </c>
    </row>
    <row r="8" spans="1:227" s="25" customFormat="1" ht="15" customHeight="1">
      <c r="A8" s="37" t="s">
        <v>576</v>
      </c>
      <c r="B8" s="38"/>
      <c r="C8" s="38"/>
      <c r="D8" s="38"/>
      <c r="E8" s="38"/>
      <c r="F8" s="38"/>
      <c r="G8" s="38"/>
      <c r="H8" s="38"/>
      <c r="I8" s="38"/>
      <c r="J8" s="38"/>
      <c r="K8" s="38"/>
      <c r="L8" s="38"/>
      <c r="M8" s="38"/>
      <c r="N8" s="38"/>
      <c r="O8" s="38"/>
      <c r="P8" s="38"/>
      <c r="Q8" s="38"/>
      <c r="R8" s="38"/>
      <c r="S8" s="38"/>
      <c r="T8" s="38"/>
      <c r="U8" s="38"/>
      <c r="V8" s="38"/>
      <c r="W8" s="38"/>
      <c r="X8" s="38"/>
      <c r="Y8" s="38"/>
    </row>
    <row r="9" spans="1:227"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40"/>
    </row>
    <row r="10" spans="1:227" s="407" customFormat="1" ht="12">
      <c r="A10" s="149" t="s">
        <v>503</v>
      </c>
      <c r="B10" s="73">
        <v>17832</v>
      </c>
      <c r="C10" s="73">
        <v>15162</v>
      </c>
      <c r="D10" s="73">
        <v>16228</v>
      </c>
      <c r="E10" s="73">
        <v>18988</v>
      </c>
      <c r="F10" s="73">
        <v>23629</v>
      </c>
      <c r="G10" s="73">
        <v>22305</v>
      </c>
      <c r="H10" s="73">
        <v>25972</v>
      </c>
      <c r="I10" s="73">
        <v>23845</v>
      </c>
      <c r="J10" s="73">
        <v>25895</v>
      </c>
      <c r="K10" s="73">
        <v>25339</v>
      </c>
      <c r="L10" s="73">
        <v>28312</v>
      </c>
      <c r="M10" s="73">
        <v>21284</v>
      </c>
      <c r="N10" s="73">
        <v>18653</v>
      </c>
      <c r="O10" s="73">
        <v>24430</v>
      </c>
      <c r="P10" s="73">
        <v>18195</v>
      </c>
      <c r="Q10" s="73">
        <v>20548</v>
      </c>
      <c r="R10" s="73">
        <v>20749</v>
      </c>
      <c r="S10" s="73">
        <v>20342</v>
      </c>
      <c r="T10" s="73">
        <v>18774</v>
      </c>
      <c r="U10" s="73">
        <v>17332</v>
      </c>
      <c r="V10" s="73">
        <v>19378</v>
      </c>
      <c r="W10" s="73">
        <v>18761</v>
      </c>
      <c r="X10" s="73">
        <v>17381</v>
      </c>
      <c r="Y10" s="43">
        <v>19528</v>
      </c>
      <c r="Z10" s="397"/>
      <c r="AA10" s="397"/>
    </row>
    <row r="11" spans="1:227" s="407" customFormat="1" ht="15" customHeight="1">
      <c r="A11" s="149" t="s">
        <v>504</v>
      </c>
      <c r="B11" s="73">
        <v>1225737</v>
      </c>
      <c r="C11" s="73">
        <v>1258240</v>
      </c>
      <c r="D11" s="73">
        <v>1259869</v>
      </c>
      <c r="E11" s="73">
        <v>1253843</v>
      </c>
      <c r="F11" s="73">
        <v>1311478</v>
      </c>
      <c r="G11" s="73">
        <v>1391970</v>
      </c>
      <c r="H11" s="73">
        <v>1473292</v>
      </c>
      <c r="I11" s="73">
        <v>1472838</v>
      </c>
      <c r="J11" s="73">
        <v>1493421</v>
      </c>
      <c r="K11" s="73">
        <v>1510099</v>
      </c>
      <c r="L11" s="73">
        <v>1546994</v>
      </c>
      <c r="M11" s="73">
        <v>1540106</v>
      </c>
      <c r="N11" s="73">
        <v>1563040</v>
      </c>
      <c r="O11" s="73">
        <v>1592971</v>
      </c>
      <c r="P11" s="73">
        <v>1728213</v>
      </c>
      <c r="Q11" s="73">
        <v>1665001.7999999998</v>
      </c>
      <c r="R11" s="73">
        <v>1697996</v>
      </c>
      <c r="S11" s="73">
        <v>1727475</v>
      </c>
      <c r="T11" s="73">
        <v>1763649</v>
      </c>
      <c r="U11" s="73">
        <v>1790424</v>
      </c>
      <c r="V11" s="73">
        <v>1808647</v>
      </c>
      <c r="W11" s="73">
        <v>1844257</v>
      </c>
      <c r="X11" s="73">
        <v>1856326</v>
      </c>
      <c r="Y11" s="43">
        <v>1898559</v>
      </c>
      <c r="Z11" s="397"/>
    </row>
    <row r="12" spans="1:227" s="408" customFormat="1" ht="15" customHeight="1">
      <c r="A12" s="163" t="s">
        <v>505</v>
      </c>
      <c r="B12" s="75">
        <v>110877</v>
      </c>
      <c r="C12" s="75">
        <v>106707</v>
      </c>
      <c r="D12" s="75">
        <v>71351</v>
      </c>
      <c r="E12" s="75">
        <v>58612</v>
      </c>
      <c r="F12" s="75">
        <v>89434</v>
      </c>
      <c r="G12" s="75">
        <v>155492</v>
      </c>
      <c r="H12" s="75">
        <v>220236</v>
      </c>
      <c r="I12" s="75">
        <v>191147</v>
      </c>
      <c r="J12" s="75">
        <v>134253</v>
      </c>
      <c r="K12" s="75">
        <v>116888</v>
      </c>
      <c r="L12" s="75">
        <v>106838</v>
      </c>
      <c r="M12" s="75">
        <v>83361</v>
      </c>
      <c r="N12" s="75">
        <v>124417</v>
      </c>
      <c r="O12" s="75">
        <v>103397</v>
      </c>
      <c r="P12" s="75">
        <v>154255</v>
      </c>
      <c r="Q12" s="75">
        <v>122480</v>
      </c>
      <c r="R12" s="75">
        <v>188689</v>
      </c>
      <c r="S12" s="75">
        <v>177107</v>
      </c>
      <c r="T12" s="75">
        <v>237295</v>
      </c>
      <c r="U12" s="75">
        <v>205103</v>
      </c>
      <c r="V12" s="75">
        <v>223923</v>
      </c>
      <c r="W12" s="75">
        <v>213335</v>
      </c>
      <c r="X12" s="75">
        <v>209101</v>
      </c>
      <c r="Y12" s="46">
        <v>196233</v>
      </c>
      <c r="Z12" s="397"/>
    </row>
    <row r="13" spans="1:227" s="408" customFormat="1" ht="15" customHeight="1">
      <c r="A13" s="163" t="s">
        <v>506</v>
      </c>
      <c r="B13" s="75">
        <v>86647</v>
      </c>
      <c r="C13" s="75">
        <v>86862</v>
      </c>
      <c r="D13" s="75">
        <v>86347</v>
      </c>
      <c r="E13" s="75">
        <v>90622</v>
      </c>
      <c r="F13" s="75">
        <v>65895</v>
      </c>
      <c r="G13" s="75">
        <v>80949</v>
      </c>
      <c r="H13" s="75">
        <v>81310</v>
      </c>
      <c r="I13" s="75">
        <v>83758</v>
      </c>
      <c r="J13" s="75">
        <v>83854</v>
      </c>
      <c r="K13" s="75">
        <v>85377</v>
      </c>
      <c r="L13" s="75">
        <v>88005</v>
      </c>
      <c r="M13" s="75">
        <v>87317</v>
      </c>
      <c r="N13" s="75">
        <v>84569</v>
      </c>
      <c r="O13" s="75">
        <v>85451</v>
      </c>
      <c r="P13" s="75">
        <v>114280</v>
      </c>
      <c r="Q13" s="75">
        <v>101973</v>
      </c>
      <c r="R13" s="75">
        <v>103691</v>
      </c>
      <c r="S13" s="75">
        <v>117876</v>
      </c>
      <c r="T13" s="75">
        <v>119166</v>
      </c>
      <c r="U13" s="75">
        <v>133722</v>
      </c>
      <c r="V13" s="75">
        <v>124265</v>
      </c>
      <c r="W13" s="75">
        <v>129625</v>
      </c>
      <c r="X13" s="75">
        <v>123720</v>
      </c>
      <c r="Y13" s="46">
        <v>127086</v>
      </c>
      <c r="Z13" s="397"/>
    </row>
    <row r="14" spans="1:227" s="408" customFormat="1" ht="15" customHeight="1">
      <c r="A14" s="163" t="s">
        <v>507</v>
      </c>
      <c r="B14" s="75">
        <v>543740</v>
      </c>
      <c r="C14" s="75">
        <v>562693</v>
      </c>
      <c r="D14" s="75">
        <v>585162</v>
      </c>
      <c r="E14" s="75">
        <v>595028</v>
      </c>
      <c r="F14" s="75">
        <v>582461</v>
      </c>
      <c r="G14" s="75">
        <v>588037</v>
      </c>
      <c r="H14" s="75">
        <v>591295</v>
      </c>
      <c r="I14" s="75">
        <v>616498</v>
      </c>
      <c r="J14" s="75">
        <v>657739</v>
      </c>
      <c r="K14" s="75">
        <v>674448</v>
      </c>
      <c r="L14" s="75">
        <v>683481</v>
      </c>
      <c r="M14" s="75">
        <v>688023</v>
      </c>
      <c r="N14" s="75">
        <v>653961</v>
      </c>
      <c r="O14" s="75">
        <v>687202</v>
      </c>
      <c r="P14" s="75">
        <v>703474</v>
      </c>
      <c r="Q14" s="75">
        <v>712537</v>
      </c>
      <c r="R14" s="75">
        <v>678056</v>
      </c>
      <c r="S14" s="75">
        <v>724671</v>
      </c>
      <c r="T14" s="75">
        <v>702225</v>
      </c>
      <c r="U14" s="75">
        <v>757085</v>
      </c>
      <c r="V14" s="75">
        <v>743518</v>
      </c>
      <c r="W14" s="75">
        <v>754920</v>
      </c>
      <c r="X14" s="75">
        <v>748533</v>
      </c>
      <c r="Y14" s="46">
        <v>769889</v>
      </c>
      <c r="Z14" s="397"/>
    </row>
    <row r="15" spans="1:227" s="408" customFormat="1" ht="15" customHeight="1">
      <c r="A15" s="163" t="s">
        <v>508</v>
      </c>
      <c r="B15" s="75">
        <v>16945</v>
      </c>
      <c r="C15" s="75">
        <v>23807</v>
      </c>
      <c r="D15" s="75">
        <v>14788</v>
      </c>
      <c r="E15" s="75">
        <v>14511</v>
      </c>
      <c r="F15" s="75">
        <v>25269</v>
      </c>
      <c r="G15" s="75">
        <v>27597</v>
      </c>
      <c r="H15" s="75">
        <v>31589</v>
      </c>
      <c r="I15" s="75">
        <v>24815</v>
      </c>
      <c r="J15" s="75">
        <v>28772</v>
      </c>
      <c r="K15" s="75">
        <v>30366</v>
      </c>
      <c r="L15" s="75">
        <v>35890</v>
      </c>
      <c r="M15" s="75">
        <v>22185</v>
      </c>
      <c r="N15" s="75">
        <v>25760</v>
      </c>
      <c r="O15" s="75">
        <v>23953</v>
      </c>
      <c r="P15" s="75">
        <v>20362</v>
      </c>
      <c r="Q15" s="75">
        <v>16258</v>
      </c>
      <c r="R15" s="75">
        <v>27835</v>
      </c>
      <c r="S15" s="75">
        <v>23935</v>
      </c>
      <c r="T15" s="75">
        <v>22638</v>
      </c>
      <c r="U15" s="75">
        <v>15413</v>
      </c>
      <c r="V15" s="75">
        <v>23743</v>
      </c>
      <c r="W15" s="75">
        <v>20216</v>
      </c>
      <c r="X15" s="75">
        <v>16124</v>
      </c>
      <c r="Y15" s="46">
        <v>19835</v>
      </c>
      <c r="Z15" s="397"/>
    </row>
    <row r="16" spans="1:227" s="408" customFormat="1" ht="15" customHeight="1">
      <c r="A16" s="163" t="s">
        <v>509</v>
      </c>
      <c r="B16" s="75">
        <v>354014</v>
      </c>
      <c r="C16" s="75">
        <v>361054</v>
      </c>
      <c r="D16" s="75">
        <v>372193</v>
      </c>
      <c r="E16" s="75">
        <v>376054</v>
      </c>
      <c r="F16" s="75">
        <v>405279</v>
      </c>
      <c r="G16" s="75">
        <v>421191</v>
      </c>
      <c r="H16" s="75">
        <v>432577</v>
      </c>
      <c r="I16" s="75">
        <v>445666</v>
      </c>
      <c r="J16" s="75">
        <v>459890</v>
      </c>
      <c r="K16" s="75">
        <v>465547</v>
      </c>
      <c r="L16" s="75">
        <v>491754</v>
      </c>
      <c r="M16" s="75">
        <v>509982</v>
      </c>
      <c r="N16" s="75">
        <v>515091</v>
      </c>
      <c r="O16" s="75">
        <v>528299</v>
      </c>
      <c r="P16" s="75">
        <v>539639</v>
      </c>
      <c r="Q16" s="75">
        <v>543271.4</v>
      </c>
      <c r="R16" s="75">
        <v>536785</v>
      </c>
      <c r="S16" s="75">
        <v>520017</v>
      </c>
      <c r="T16" s="75">
        <v>525793</v>
      </c>
      <c r="U16" s="75">
        <v>527324</v>
      </c>
      <c r="V16" s="75">
        <v>533652</v>
      </c>
      <c r="W16" s="75">
        <v>558020</v>
      </c>
      <c r="X16" s="75">
        <v>577903</v>
      </c>
      <c r="Y16" s="46">
        <v>599336</v>
      </c>
      <c r="Z16" s="397"/>
    </row>
    <row r="17" spans="1:26" s="408" customFormat="1" ht="15" customHeight="1">
      <c r="A17" s="163" t="s">
        <v>510</v>
      </c>
      <c r="B17" s="75">
        <v>113514</v>
      </c>
      <c r="C17" s="75">
        <v>117117</v>
      </c>
      <c r="D17" s="75">
        <v>130028</v>
      </c>
      <c r="E17" s="75">
        <v>119016</v>
      </c>
      <c r="F17" s="75">
        <v>143140</v>
      </c>
      <c r="G17" s="75">
        <v>118704</v>
      </c>
      <c r="H17" s="75">
        <v>116285</v>
      </c>
      <c r="I17" s="75">
        <v>110954</v>
      </c>
      <c r="J17" s="75">
        <v>128913</v>
      </c>
      <c r="K17" s="75">
        <v>137473</v>
      </c>
      <c r="L17" s="75">
        <v>141026</v>
      </c>
      <c r="M17" s="75">
        <v>149238</v>
      </c>
      <c r="N17" s="75">
        <v>159242</v>
      </c>
      <c r="O17" s="75">
        <v>164668</v>
      </c>
      <c r="P17" s="75">
        <v>196203</v>
      </c>
      <c r="Q17" s="75">
        <v>168482.4</v>
      </c>
      <c r="R17" s="75">
        <v>162940</v>
      </c>
      <c r="S17" s="75">
        <v>163869</v>
      </c>
      <c r="T17" s="75">
        <v>156533</v>
      </c>
      <c r="U17" s="75">
        <v>151777</v>
      </c>
      <c r="V17" s="75">
        <v>159546</v>
      </c>
      <c r="W17" s="75">
        <v>168140</v>
      </c>
      <c r="X17" s="75">
        <v>180945</v>
      </c>
      <c r="Y17" s="46">
        <v>186180</v>
      </c>
      <c r="Z17" s="397"/>
    </row>
    <row r="18" spans="1:26" s="407" customFormat="1" ht="15" customHeight="1">
      <c r="A18" s="149" t="s">
        <v>511</v>
      </c>
      <c r="B18" s="73">
        <v>2123</v>
      </c>
      <c r="C18" s="73">
        <v>2438</v>
      </c>
      <c r="D18" s="73">
        <v>2600</v>
      </c>
      <c r="E18" s="73">
        <v>2858</v>
      </c>
      <c r="F18" s="73">
        <v>2956</v>
      </c>
      <c r="G18" s="73">
        <v>2983</v>
      </c>
      <c r="H18" s="73">
        <v>2772</v>
      </c>
      <c r="I18" s="73">
        <v>2646</v>
      </c>
      <c r="J18" s="73">
        <v>2658</v>
      </c>
      <c r="K18" s="73">
        <v>2742</v>
      </c>
      <c r="L18" s="73">
        <v>3089</v>
      </c>
      <c r="M18" s="73">
        <v>3284</v>
      </c>
      <c r="N18" s="73">
        <v>3275</v>
      </c>
      <c r="O18" s="73">
        <v>3362</v>
      </c>
      <c r="P18" s="73">
        <v>3488</v>
      </c>
      <c r="Q18" s="73">
        <v>3574</v>
      </c>
      <c r="R18" s="73">
        <v>3655</v>
      </c>
      <c r="S18" s="73">
        <v>3620</v>
      </c>
      <c r="T18" s="73">
        <v>3964</v>
      </c>
      <c r="U18" s="73">
        <v>4394</v>
      </c>
      <c r="V18" s="73">
        <v>4798</v>
      </c>
      <c r="W18" s="73">
        <v>5157</v>
      </c>
      <c r="X18" s="73">
        <v>5646</v>
      </c>
      <c r="Y18" s="43">
        <v>6235</v>
      </c>
      <c r="Z18" s="397"/>
    </row>
    <row r="19" spans="1:26" s="407" customFormat="1" ht="15" customHeight="1">
      <c r="A19" s="149" t="s">
        <v>577</v>
      </c>
      <c r="B19" s="73">
        <v>-36876</v>
      </c>
      <c r="C19" s="73">
        <v>-36729</v>
      </c>
      <c r="D19" s="73">
        <v>-35994</v>
      </c>
      <c r="E19" s="73">
        <v>-36640</v>
      </c>
      <c r="F19" s="73">
        <v>-40308</v>
      </c>
      <c r="G19" s="73">
        <v>-43066</v>
      </c>
      <c r="H19" s="73">
        <v>-44766</v>
      </c>
      <c r="I19" s="73">
        <v>-45202</v>
      </c>
      <c r="J19" s="73">
        <v>-45920</v>
      </c>
      <c r="K19" s="73">
        <v>-44265</v>
      </c>
      <c r="L19" s="73">
        <v>-44461</v>
      </c>
      <c r="M19" s="73">
        <v>-45107</v>
      </c>
      <c r="N19" s="73">
        <v>-47150</v>
      </c>
      <c r="O19" s="73">
        <v>-48790</v>
      </c>
      <c r="P19" s="73">
        <v>-50334</v>
      </c>
      <c r="Q19" s="73">
        <v>-57740.5</v>
      </c>
      <c r="R19" s="73">
        <v>-60032</v>
      </c>
      <c r="S19" s="73">
        <v>-60196</v>
      </c>
      <c r="T19" s="73">
        <v>-59137</v>
      </c>
      <c r="U19" s="73">
        <v>-53901</v>
      </c>
      <c r="V19" s="73">
        <v>-51643</v>
      </c>
      <c r="W19" s="73">
        <v>-48508</v>
      </c>
      <c r="X19" s="73">
        <v>-48486</v>
      </c>
      <c r="Y19" s="43">
        <v>-48275</v>
      </c>
      <c r="Z19" s="397"/>
    </row>
    <row r="20" spans="1:26" s="408" customFormat="1" ht="15" customHeight="1">
      <c r="A20" s="163" t="s">
        <v>509</v>
      </c>
      <c r="B20" s="75">
        <v>-34625</v>
      </c>
      <c r="C20" s="75">
        <v>-34630</v>
      </c>
      <c r="D20" s="75">
        <v>-33342</v>
      </c>
      <c r="E20" s="75">
        <v>-33417</v>
      </c>
      <c r="F20" s="75">
        <v>-36618</v>
      </c>
      <c r="G20" s="75">
        <v>-40573</v>
      </c>
      <c r="H20" s="75">
        <v>-41896</v>
      </c>
      <c r="I20" s="75">
        <v>-42234</v>
      </c>
      <c r="J20" s="75">
        <v>-43056</v>
      </c>
      <c r="K20" s="75">
        <v>-41353</v>
      </c>
      <c r="L20" s="75">
        <v>-41726</v>
      </c>
      <c r="M20" s="75">
        <v>-42229</v>
      </c>
      <c r="N20" s="75">
        <v>-44234</v>
      </c>
      <c r="O20" s="75">
        <v>-46249</v>
      </c>
      <c r="P20" s="75">
        <v>-48335</v>
      </c>
      <c r="Q20" s="75">
        <v>-51704</v>
      </c>
      <c r="R20" s="75">
        <v>-53618</v>
      </c>
      <c r="S20" s="75">
        <v>-53836</v>
      </c>
      <c r="T20" s="75">
        <v>-53105</v>
      </c>
      <c r="U20" s="75">
        <v>-50225</v>
      </c>
      <c r="V20" s="75">
        <v>-48417</v>
      </c>
      <c r="W20" s="75">
        <v>-46182</v>
      </c>
      <c r="X20" s="75">
        <v>-46335</v>
      </c>
      <c r="Y20" s="104">
        <v>-46234</v>
      </c>
      <c r="Z20" s="397"/>
    </row>
    <row r="21" spans="1:26" s="408" customFormat="1" ht="15" customHeight="1">
      <c r="A21" s="163" t="s">
        <v>513</v>
      </c>
      <c r="B21" s="75">
        <v>-133</v>
      </c>
      <c r="C21" s="75">
        <v>-149</v>
      </c>
      <c r="D21" s="75">
        <v>-146</v>
      </c>
      <c r="E21" s="75">
        <v>-160</v>
      </c>
      <c r="F21" s="75">
        <v>-149</v>
      </c>
      <c r="G21" s="75">
        <v>-108</v>
      </c>
      <c r="H21" s="75">
        <v>-58</v>
      </c>
      <c r="I21" s="75">
        <v>-70</v>
      </c>
      <c r="J21" s="75">
        <v>-68</v>
      </c>
      <c r="K21" s="75">
        <v>-61</v>
      </c>
      <c r="L21" s="75">
        <v>-63</v>
      </c>
      <c r="M21" s="75">
        <v>-58</v>
      </c>
      <c r="N21" s="75">
        <v>-52</v>
      </c>
      <c r="O21" s="75">
        <v>-50</v>
      </c>
      <c r="P21" s="75">
        <v>-45</v>
      </c>
      <c r="Q21" s="75">
        <v>-46</v>
      </c>
      <c r="R21" s="75">
        <v>-46</v>
      </c>
      <c r="S21" s="75">
        <v>-42</v>
      </c>
      <c r="T21" s="75">
        <v>-44</v>
      </c>
      <c r="U21" s="75">
        <v>-46</v>
      </c>
      <c r="V21" s="75">
        <v>-46</v>
      </c>
      <c r="W21" s="75">
        <v>-50</v>
      </c>
      <c r="X21" s="75">
        <v>-52</v>
      </c>
      <c r="Y21" s="46">
        <v>-54</v>
      </c>
      <c r="Z21" s="397"/>
    </row>
    <row r="22" spans="1:26" s="408" customFormat="1" ht="15" customHeight="1">
      <c r="A22" s="163" t="s">
        <v>514</v>
      </c>
      <c r="B22" s="75">
        <v>-2118</v>
      </c>
      <c r="C22" s="75">
        <v>-1950</v>
      </c>
      <c r="D22" s="75">
        <v>-2506</v>
      </c>
      <c r="E22" s="75">
        <v>-3063</v>
      </c>
      <c r="F22" s="75">
        <v>-3541</v>
      </c>
      <c r="G22" s="75">
        <v>-2385</v>
      </c>
      <c r="H22" s="75">
        <v>-2812</v>
      </c>
      <c r="I22" s="75">
        <v>-2898</v>
      </c>
      <c r="J22" s="75">
        <v>-2796</v>
      </c>
      <c r="K22" s="75">
        <v>-2851</v>
      </c>
      <c r="L22" s="75">
        <v>-2671</v>
      </c>
      <c r="M22" s="75">
        <v>-2821</v>
      </c>
      <c r="N22" s="75">
        <v>-2864</v>
      </c>
      <c r="O22" s="75">
        <v>-2491</v>
      </c>
      <c r="P22" s="75">
        <v>-1954</v>
      </c>
      <c r="Q22" s="75">
        <v>-5990.5</v>
      </c>
      <c r="R22" s="75">
        <v>-6368</v>
      </c>
      <c r="S22" s="75">
        <v>-6318</v>
      </c>
      <c r="T22" s="75">
        <v>-5988</v>
      </c>
      <c r="U22" s="75">
        <v>-3630</v>
      </c>
      <c r="V22" s="75">
        <v>-3180</v>
      </c>
      <c r="W22" s="75">
        <v>-2276</v>
      </c>
      <c r="X22" s="75">
        <v>-2099</v>
      </c>
      <c r="Y22" s="46">
        <v>-1987</v>
      </c>
      <c r="Z22" s="397"/>
    </row>
    <row r="23" spans="1:26" s="407" customFormat="1" ht="15" customHeight="1">
      <c r="A23" s="149" t="s">
        <v>515</v>
      </c>
      <c r="B23" s="73">
        <v>54838</v>
      </c>
      <c r="C23" s="73">
        <v>55921</v>
      </c>
      <c r="D23" s="73">
        <v>57760</v>
      </c>
      <c r="E23" s="73">
        <v>67400</v>
      </c>
      <c r="F23" s="73">
        <v>84498</v>
      </c>
      <c r="G23" s="73">
        <v>89146</v>
      </c>
      <c r="H23" s="73">
        <v>89150</v>
      </c>
      <c r="I23" s="73">
        <v>85050</v>
      </c>
      <c r="J23" s="73">
        <v>86406</v>
      </c>
      <c r="K23" s="73">
        <v>84468</v>
      </c>
      <c r="L23" s="73">
        <v>85690</v>
      </c>
      <c r="M23" s="73">
        <v>85766</v>
      </c>
      <c r="N23" s="73">
        <v>86950</v>
      </c>
      <c r="O23" s="73">
        <v>90114</v>
      </c>
      <c r="P23" s="73">
        <v>90565</v>
      </c>
      <c r="Q23" s="73">
        <v>91519</v>
      </c>
      <c r="R23" s="73">
        <v>94528</v>
      </c>
      <c r="S23" s="73">
        <v>95061</v>
      </c>
      <c r="T23" s="73">
        <v>98775</v>
      </c>
      <c r="U23" s="73">
        <v>99363</v>
      </c>
      <c r="V23" s="73">
        <v>102613</v>
      </c>
      <c r="W23" s="73">
        <v>105331</v>
      </c>
      <c r="X23" s="73">
        <v>105673</v>
      </c>
      <c r="Y23" s="43">
        <v>110097</v>
      </c>
      <c r="Z23" s="397"/>
    </row>
    <row r="24" spans="1:26" s="407" customFormat="1" ht="15" customHeight="1">
      <c r="A24" s="149" t="s">
        <v>516</v>
      </c>
      <c r="B24" s="73">
        <v>7631</v>
      </c>
      <c r="C24" s="73">
        <v>7677</v>
      </c>
      <c r="D24" s="73">
        <v>7805</v>
      </c>
      <c r="E24" s="73">
        <v>7143</v>
      </c>
      <c r="F24" s="73">
        <v>6851</v>
      </c>
      <c r="G24" s="73">
        <v>6186</v>
      </c>
      <c r="H24" s="73">
        <v>6297</v>
      </c>
      <c r="I24" s="73">
        <v>7047</v>
      </c>
      <c r="J24" s="73">
        <v>7052</v>
      </c>
      <c r="K24" s="73">
        <v>7207</v>
      </c>
      <c r="L24" s="73">
        <v>7155</v>
      </c>
      <c r="M24" s="73">
        <v>7594</v>
      </c>
      <c r="N24" s="73">
        <v>7901</v>
      </c>
      <c r="O24" s="73">
        <v>7896</v>
      </c>
      <c r="P24" s="73">
        <v>8195</v>
      </c>
      <c r="Q24" s="73">
        <v>9042</v>
      </c>
      <c r="R24" s="73">
        <v>9229</v>
      </c>
      <c r="S24" s="73">
        <v>9399</v>
      </c>
      <c r="T24" s="73">
        <v>9755</v>
      </c>
      <c r="U24" s="73">
        <v>9687</v>
      </c>
      <c r="V24" s="73">
        <v>9954</v>
      </c>
      <c r="W24" s="73">
        <v>10535</v>
      </c>
      <c r="X24" s="73">
        <v>10808</v>
      </c>
      <c r="Y24" s="43">
        <v>11095</v>
      </c>
      <c r="Z24" s="397"/>
    </row>
    <row r="25" spans="1:26" s="407" customFormat="1" ht="15" customHeight="1">
      <c r="A25" s="149" t="s">
        <v>517</v>
      </c>
      <c r="B25" s="73">
        <v>17884</v>
      </c>
      <c r="C25" s="73">
        <v>18298</v>
      </c>
      <c r="D25" s="73">
        <v>18624</v>
      </c>
      <c r="E25" s="73">
        <v>19836</v>
      </c>
      <c r="F25" s="73">
        <v>20399</v>
      </c>
      <c r="G25" s="73">
        <v>20656</v>
      </c>
      <c r="H25" s="73">
        <v>20809</v>
      </c>
      <c r="I25" s="73">
        <v>20923</v>
      </c>
      <c r="J25" s="73">
        <v>21033</v>
      </c>
      <c r="K25" s="73">
        <v>20791</v>
      </c>
      <c r="L25" s="73">
        <v>20711</v>
      </c>
      <c r="M25" s="73">
        <v>20830</v>
      </c>
      <c r="N25" s="73">
        <v>21838</v>
      </c>
      <c r="O25" s="73">
        <v>20514</v>
      </c>
      <c r="P25" s="73">
        <v>20810</v>
      </c>
      <c r="Q25" s="73">
        <v>20965</v>
      </c>
      <c r="R25" s="73">
        <v>20891</v>
      </c>
      <c r="S25" s="73">
        <v>20648</v>
      </c>
      <c r="T25" s="73">
        <v>20432</v>
      </c>
      <c r="U25" s="73">
        <v>20985</v>
      </c>
      <c r="V25" s="73">
        <v>21016</v>
      </c>
      <c r="W25" s="73">
        <v>22162</v>
      </c>
      <c r="X25" s="73">
        <v>21512</v>
      </c>
      <c r="Y25" s="50">
        <v>21854</v>
      </c>
      <c r="Z25" s="397"/>
    </row>
    <row r="26" spans="1:26" s="407" customFormat="1" ht="15" customHeight="1">
      <c r="A26" s="149" t="s">
        <v>518</v>
      </c>
      <c r="B26" s="73">
        <v>29786</v>
      </c>
      <c r="C26" s="73">
        <v>30271</v>
      </c>
      <c r="D26" s="73">
        <v>31224</v>
      </c>
      <c r="E26" s="73">
        <v>31703</v>
      </c>
      <c r="F26" s="73">
        <v>31443</v>
      </c>
      <c r="G26" s="73">
        <v>32248</v>
      </c>
      <c r="H26" s="73">
        <v>32289</v>
      </c>
      <c r="I26" s="73">
        <v>34396</v>
      </c>
      <c r="J26" s="73">
        <v>34796</v>
      </c>
      <c r="K26" s="73">
        <v>35607</v>
      </c>
      <c r="L26" s="73">
        <v>36982</v>
      </c>
      <c r="M26" s="73">
        <v>36328</v>
      </c>
      <c r="N26" s="73">
        <v>37040</v>
      </c>
      <c r="O26" s="73">
        <v>37739</v>
      </c>
      <c r="P26" s="73">
        <v>39113</v>
      </c>
      <c r="Q26" s="73">
        <v>42225</v>
      </c>
      <c r="R26" s="73">
        <v>42054</v>
      </c>
      <c r="S26" s="73">
        <v>42829</v>
      </c>
      <c r="T26" s="73">
        <v>43875</v>
      </c>
      <c r="U26" s="73">
        <v>47267</v>
      </c>
      <c r="V26" s="73">
        <v>47044</v>
      </c>
      <c r="W26" s="73">
        <v>47945</v>
      </c>
      <c r="X26" s="73">
        <v>49266</v>
      </c>
      <c r="Y26" s="50">
        <v>50162</v>
      </c>
      <c r="Z26" s="397"/>
    </row>
    <row r="27" spans="1:26" s="407" customFormat="1" ht="15" customHeight="1">
      <c r="A27" s="149" t="s">
        <v>519</v>
      </c>
      <c r="B27" s="73">
        <v>-25506</v>
      </c>
      <c r="C27" s="73">
        <v>-26776</v>
      </c>
      <c r="D27" s="73">
        <v>-28283</v>
      </c>
      <c r="E27" s="73">
        <v>-29481</v>
      </c>
      <c r="F27" s="73">
        <v>-30405</v>
      </c>
      <c r="G27" s="73">
        <v>-31891</v>
      </c>
      <c r="H27" s="73">
        <v>-32654</v>
      </c>
      <c r="I27" s="73">
        <v>-33578</v>
      </c>
      <c r="J27" s="73">
        <v>-34727</v>
      </c>
      <c r="K27" s="73">
        <v>-35743</v>
      </c>
      <c r="L27" s="73">
        <v>-36698</v>
      </c>
      <c r="M27" s="73">
        <v>-36153</v>
      </c>
      <c r="N27" s="73">
        <v>-36112</v>
      </c>
      <c r="O27" s="73">
        <v>-36994</v>
      </c>
      <c r="P27" s="73">
        <v>-38227</v>
      </c>
      <c r="Q27" s="73">
        <v>-39280</v>
      </c>
      <c r="R27" s="73">
        <v>-38023</v>
      </c>
      <c r="S27" s="73">
        <v>-39278</v>
      </c>
      <c r="T27" s="73">
        <v>-40467</v>
      </c>
      <c r="U27" s="73">
        <v>-41869</v>
      </c>
      <c r="V27" s="73">
        <v>-41759</v>
      </c>
      <c r="W27" s="73">
        <v>-43197</v>
      </c>
      <c r="X27" s="73">
        <v>-44210</v>
      </c>
      <c r="Y27" s="50">
        <v>-44874</v>
      </c>
      <c r="Z27" s="397"/>
    </row>
    <row r="28" spans="1:26" s="408" customFormat="1" ht="15" customHeight="1">
      <c r="A28" s="163" t="s">
        <v>578</v>
      </c>
      <c r="B28" s="75">
        <v>-9112</v>
      </c>
      <c r="C28" s="75">
        <v>-9382</v>
      </c>
      <c r="D28" s="75">
        <v>-9696</v>
      </c>
      <c r="E28" s="75">
        <v>-10029</v>
      </c>
      <c r="F28" s="75">
        <v>-10477</v>
      </c>
      <c r="G28" s="75">
        <v>-10960</v>
      </c>
      <c r="H28" s="75">
        <v>-11246</v>
      </c>
      <c r="I28" s="75">
        <v>-11433</v>
      </c>
      <c r="J28" s="75">
        <v>-11477</v>
      </c>
      <c r="K28" s="75">
        <v>-11438</v>
      </c>
      <c r="L28" s="75">
        <v>-11617</v>
      </c>
      <c r="M28" s="75">
        <v>-11762</v>
      </c>
      <c r="N28" s="75">
        <v>-12080</v>
      </c>
      <c r="O28" s="75">
        <v>-12144</v>
      </c>
      <c r="P28" s="75">
        <v>-12536</v>
      </c>
      <c r="Q28" s="75">
        <v>-13089</v>
      </c>
      <c r="R28" s="75">
        <v>-12748</v>
      </c>
      <c r="S28" s="75">
        <v>-13008</v>
      </c>
      <c r="T28" s="75">
        <v>-13141</v>
      </c>
      <c r="U28" s="75">
        <v>-13397</v>
      </c>
      <c r="V28" s="75">
        <v>-13664</v>
      </c>
      <c r="W28" s="75">
        <v>-14128</v>
      </c>
      <c r="X28" s="75">
        <v>-14202</v>
      </c>
      <c r="Y28" s="46">
        <v>-14408</v>
      </c>
      <c r="Z28" s="397"/>
    </row>
    <row r="29" spans="1:26" s="408" customFormat="1" ht="15" customHeight="1">
      <c r="A29" s="163" t="s">
        <v>579</v>
      </c>
      <c r="B29" s="75">
        <v>-16394</v>
      </c>
      <c r="C29" s="75">
        <v>-17394</v>
      </c>
      <c r="D29" s="75">
        <v>-18587</v>
      </c>
      <c r="E29" s="75">
        <v>-19452</v>
      </c>
      <c r="F29" s="75">
        <v>-19928</v>
      </c>
      <c r="G29" s="75">
        <v>-20932</v>
      </c>
      <c r="H29" s="75">
        <v>-21408</v>
      </c>
      <c r="I29" s="75">
        <v>-22145</v>
      </c>
      <c r="J29" s="75">
        <v>-23250</v>
      </c>
      <c r="K29" s="75">
        <v>-24305</v>
      </c>
      <c r="L29" s="75">
        <v>-25080</v>
      </c>
      <c r="M29" s="75">
        <v>-24391</v>
      </c>
      <c r="N29" s="75">
        <v>-24032</v>
      </c>
      <c r="O29" s="75">
        <v>-24850</v>
      </c>
      <c r="P29" s="75">
        <v>-25691</v>
      </c>
      <c r="Q29" s="75">
        <v>-26191</v>
      </c>
      <c r="R29" s="75">
        <v>-25275</v>
      </c>
      <c r="S29" s="75">
        <v>-26270</v>
      </c>
      <c r="T29" s="75">
        <v>-27326</v>
      </c>
      <c r="U29" s="75">
        <v>-28472</v>
      </c>
      <c r="V29" s="75">
        <v>-28095</v>
      </c>
      <c r="W29" s="75">
        <v>-29069</v>
      </c>
      <c r="X29" s="75">
        <v>-30008</v>
      </c>
      <c r="Y29" s="46">
        <v>-30466</v>
      </c>
      <c r="Z29" s="397"/>
    </row>
    <row r="30" spans="1:26" s="407" customFormat="1" ht="15" customHeight="1">
      <c r="A30" s="149" t="s">
        <v>580</v>
      </c>
      <c r="B30" s="73">
        <v>23877</v>
      </c>
      <c r="C30" s="73">
        <v>23352</v>
      </c>
      <c r="D30" s="73">
        <v>25683</v>
      </c>
      <c r="E30" s="73">
        <v>26308</v>
      </c>
      <c r="F30" s="73">
        <v>26358</v>
      </c>
      <c r="G30" s="73">
        <v>26570</v>
      </c>
      <c r="H30" s="73">
        <v>25460</v>
      </c>
      <c r="I30" s="73">
        <v>26753</v>
      </c>
      <c r="J30" s="73">
        <v>25721</v>
      </c>
      <c r="K30" s="73">
        <v>24581</v>
      </c>
      <c r="L30" s="73">
        <v>23193</v>
      </c>
      <c r="M30" s="73">
        <v>23691</v>
      </c>
      <c r="N30" s="73">
        <v>23144</v>
      </c>
      <c r="O30" s="73">
        <v>24574</v>
      </c>
      <c r="P30" s="73">
        <v>23768</v>
      </c>
      <c r="Q30" s="73">
        <v>26601</v>
      </c>
      <c r="R30" s="73">
        <v>24365</v>
      </c>
      <c r="S30" s="73">
        <v>25623</v>
      </c>
      <c r="T30" s="73">
        <v>24651</v>
      </c>
      <c r="U30" s="73">
        <v>24577</v>
      </c>
      <c r="V30" s="73">
        <v>24294</v>
      </c>
      <c r="W30" s="73">
        <v>29227</v>
      </c>
      <c r="X30" s="73">
        <v>29777</v>
      </c>
      <c r="Y30" s="50">
        <v>31141</v>
      </c>
      <c r="Z30" s="397"/>
    </row>
    <row r="31" spans="1:26" s="407" customFormat="1" ht="15" customHeight="1">
      <c r="A31" s="149" t="s">
        <v>523</v>
      </c>
      <c r="B31" s="73">
        <v>-1800</v>
      </c>
      <c r="C31" s="73">
        <v>-1962</v>
      </c>
      <c r="D31" s="73">
        <v>-2009</v>
      </c>
      <c r="E31" s="73">
        <v>-2820</v>
      </c>
      <c r="F31" s="73">
        <v>-2392</v>
      </c>
      <c r="G31" s="73">
        <v>-2733</v>
      </c>
      <c r="H31" s="73">
        <v>-2674</v>
      </c>
      <c r="I31" s="73">
        <v>-3678</v>
      </c>
      <c r="J31" s="73">
        <v>-3534</v>
      </c>
      <c r="K31" s="73">
        <v>-3440</v>
      </c>
      <c r="L31" s="73">
        <v>-3325</v>
      </c>
      <c r="M31" s="73">
        <v>-3957</v>
      </c>
      <c r="N31" s="73">
        <v>-3607</v>
      </c>
      <c r="O31" s="73">
        <v>-3438</v>
      </c>
      <c r="P31" s="73">
        <v>-3176</v>
      </c>
      <c r="Q31" s="73">
        <v>-3131.5</v>
      </c>
      <c r="R31" s="73">
        <v>-3025</v>
      </c>
      <c r="S31" s="73">
        <v>-2901</v>
      </c>
      <c r="T31" s="73">
        <v>-2752</v>
      </c>
      <c r="U31" s="73">
        <v>-2785</v>
      </c>
      <c r="V31" s="73">
        <v>-2684</v>
      </c>
      <c r="W31" s="73">
        <v>-2541</v>
      </c>
      <c r="X31" s="73">
        <v>-2484</v>
      </c>
      <c r="Y31" s="50">
        <v>-2397</v>
      </c>
      <c r="Z31" s="397"/>
    </row>
    <row r="32" spans="1:26" s="408" customFormat="1" ht="5.0999999999999996" customHeight="1">
      <c r="A32" s="393"/>
      <c r="B32" s="75"/>
      <c r="C32" s="75"/>
      <c r="D32" s="75"/>
      <c r="E32" s="75"/>
      <c r="F32" s="75"/>
      <c r="G32" s="75"/>
      <c r="H32" s="75"/>
      <c r="I32" s="75"/>
      <c r="J32" s="75"/>
      <c r="K32" s="75"/>
      <c r="L32" s="75"/>
      <c r="M32" s="75"/>
      <c r="N32" s="75"/>
      <c r="O32" s="75"/>
      <c r="P32" s="75"/>
      <c r="Q32" s="75"/>
      <c r="R32" s="75"/>
      <c r="S32" s="75"/>
      <c r="T32" s="75"/>
      <c r="U32" s="75"/>
      <c r="V32" s="75"/>
      <c r="W32" s="75"/>
      <c r="X32" s="75"/>
      <c r="Y32" s="41"/>
      <c r="Z32" s="397"/>
    </row>
    <row r="33" spans="1:26" s="407" customFormat="1" ht="15" customHeight="1" thickBot="1">
      <c r="A33" s="394" t="s">
        <v>524</v>
      </c>
      <c r="B33" s="53">
        <v>1315526</v>
      </c>
      <c r="C33" s="53">
        <v>1345892</v>
      </c>
      <c r="D33" s="53">
        <v>1353507</v>
      </c>
      <c r="E33" s="53">
        <v>1359139</v>
      </c>
      <c r="F33" s="53">
        <v>1434507</v>
      </c>
      <c r="G33" s="53">
        <v>1514372</v>
      </c>
      <c r="H33" s="53">
        <v>1595947</v>
      </c>
      <c r="I33" s="53">
        <v>1591039</v>
      </c>
      <c r="J33" s="53">
        <v>1612801</v>
      </c>
      <c r="K33" s="53">
        <v>1627386</v>
      </c>
      <c r="L33" s="53">
        <v>1667643</v>
      </c>
      <c r="M33" s="53">
        <v>1653666</v>
      </c>
      <c r="N33" s="53">
        <v>1674972</v>
      </c>
      <c r="O33" s="53">
        <v>1712378</v>
      </c>
      <c r="P33" s="53">
        <v>1840610</v>
      </c>
      <c r="Q33" s="53">
        <v>1779323.7999999998</v>
      </c>
      <c r="R33" s="53">
        <v>1812386</v>
      </c>
      <c r="S33" s="53">
        <v>1842622</v>
      </c>
      <c r="T33" s="53">
        <v>1881518</v>
      </c>
      <c r="U33" s="53">
        <v>1915475</v>
      </c>
      <c r="V33" s="53">
        <v>1941659</v>
      </c>
      <c r="W33" s="53">
        <v>1989129</v>
      </c>
      <c r="X33" s="53">
        <v>2001210</v>
      </c>
      <c r="Y33" s="53">
        <v>2053126</v>
      </c>
      <c r="Z33" s="397"/>
    </row>
    <row r="34" spans="1:26" ht="12" thickTop="1"/>
    <row r="36" spans="1:26" ht="22.8">
      <c r="A36" s="396" t="s">
        <v>525</v>
      </c>
    </row>
    <row r="37" spans="1:26" ht="22.8">
      <c r="A37" s="259" t="s">
        <v>526</v>
      </c>
    </row>
  </sheetData>
  <hyperlinks>
    <hyperlink ref="Y6" location="'Index - Descontinued'!A1" display="Index" xr:uid="{7672CFC0-2834-4338-B144-CBB9E26B1261}"/>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A827-6F4A-41BB-8F81-33E910810219}">
  <sheetPr>
    <tabColor rgb="FFC00000"/>
  </sheetPr>
  <dimension ref="A1:HT36"/>
  <sheetViews>
    <sheetView showGridLines="0" zoomScaleNormal="100" workbookViewId="0">
      <pane xSplit="1" ySplit="9" topLeftCell="R10" activePane="bottomRight" state="frozen"/>
      <selection pane="topRight"/>
      <selection pane="bottomLeft"/>
      <selection pane="bottomRight"/>
    </sheetView>
  </sheetViews>
  <sheetFormatPr defaultColWidth="11" defaultRowHeight="11.4"/>
  <cols>
    <col min="1" max="1" width="54.44140625" style="277" customWidth="1"/>
    <col min="2" max="25" width="9.33203125" style="277" customWidth="1"/>
    <col min="26" max="16384" width="11" style="41"/>
  </cols>
  <sheetData>
    <row r="1" spans="1:228" s="25" customFormat="1" ht="15" customHeight="1">
      <c r="A1" s="18"/>
      <c r="B1" s="64"/>
      <c r="C1" s="64"/>
      <c r="D1" s="64"/>
      <c r="E1" s="64"/>
      <c r="F1" s="64"/>
      <c r="G1" s="64"/>
      <c r="H1" s="64"/>
      <c r="I1" s="64"/>
      <c r="J1" s="64"/>
      <c r="K1" s="64"/>
      <c r="L1" s="64"/>
      <c r="M1" s="64"/>
      <c r="N1" s="64"/>
      <c r="O1" s="64"/>
      <c r="P1" s="64"/>
      <c r="Q1" s="64"/>
      <c r="R1" s="64"/>
      <c r="S1" s="64"/>
      <c r="T1" s="64"/>
      <c r="U1" s="64"/>
      <c r="V1" s="64"/>
      <c r="W1" s="64"/>
      <c r="X1" s="64"/>
      <c r="Y1" s="64"/>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1"/>
      <c r="BD1" s="20"/>
      <c r="BE1" s="21"/>
      <c r="BF1" s="20"/>
      <c r="BG1" s="21"/>
      <c r="BH1" s="20"/>
      <c r="BI1" s="21"/>
      <c r="BJ1" s="20"/>
      <c r="BK1" s="21"/>
      <c r="BL1" s="20"/>
      <c r="BM1" s="21"/>
      <c r="BN1" s="20"/>
      <c r="BO1" s="21"/>
      <c r="BP1" s="20"/>
      <c r="BQ1" s="21"/>
      <c r="BR1" s="20"/>
      <c r="BS1" s="21"/>
      <c r="BT1" s="20"/>
      <c r="BU1" s="21"/>
      <c r="BV1" s="20"/>
      <c r="BW1" s="21"/>
      <c r="BX1" s="20"/>
      <c r="BY1" s="21"/>
      <c r="BZ1" s="20"/>
      <c r="CA1" s="21"/>
      <c r="CB1" s="20"/>
      <c r="CC1" s="21"/>
      <c r="CD1" s="20"/>
      <c r="CE1" s="21"/>
      <c r="CF1" s="20"/>
      <c r="CG1" s="21"/>
      <c r="CH1" s="20"/>
      <c r="CI1" s="21"/>
      <c r="CJ1" s="22"/>
      <c r="CK1" s="22"/>
      <c r="CL1" s="20"/>
      <c r="CM1" s="21"/>
      <c r="CN1" s="23"/>
      <c r="CO1" s="23"/>
      <c r="CP1" s="23"/>
      <c r="CQ1" s="23"/>
      <c r="CR1" s="23"/>
      <c r="CS1" s="21"/>
      <c r="CT1" s="23"/>
      <c r="CU1" s="21"/>
      <c r="CV1" s="23"/>
      <c r="CW1" s="23"/>
      <c r="CX1" s="23"/>
      <c r="CY1" s="24"/>
      <c r="CZ1" s="24"/>
      <c r="DA1" s="20"/>
      <c r="DB1" s="21"/>
      <c r="DC1" s="20"/>
      <c r="DD1" s="21"/>
      <c r="DE1" s="20"/>
      <c r="DF1" s="21"/>
      <c r="DG1" s="20"/>
      <c r="DH1" s="21"/>
      <c r="DI1" s="20"/>
      <c r="DJ1" s="21"/>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2"/>
      <c r="EP1" s="22"/>
      <c r="EQ1" s="20"/>
      <c r="ER1" s="21"/>
      <c r="ES1" s="23"/>
      <c r="ET1" s="23"/>
      <c r="EU1" s="23"/>
      <c r="EV1" s="23"/>
      <c r="EW1" s="23"/>
      <c r="EX1" s="21"/>
      <c r="EY1" s="23"/>
      <c r="EZ1" s="21"/>
      <c r="FA1" s="23"/>
      <c r="FB1" s="23"/>
      <c r="FC1" s="23"/>
      <c r="FD1" s="24"/>
      <c r="FE1" s="24"/>
      <c r="FF1" s="20"/>
      <c r="FG1" s="21"/>
      <c r="FH1" s="20"/>
      <c r="FI1" s="21"/>
      <c r="FJ1" s="20"/>
      <c r="FK1" s="21"/>
      <c r="FL1" s="20"/>
      <c r="FM1" s="21"/>
      <c r="FN1" s="20"/>
      <c r="FO1" s="21"/>
      <c r="FP1" s="20"/>
      <c r="FQ1" s="21"/>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2"/>
      <c r="GU1" s="22"/>
      <c r="GV1" s="20"/>
      <c r="GW1" s="21"/>
      <c r="GX1" s="23"/>
      <c r="GY1" s="23"/>
      <c r="GZ1" s="23"/>
      <c r="HA1" s="23"/>
      <c r="HB1" s="23"/>
      <c r="HC1" s="21"/>
      <c r="HD1" s="23"/>
      <c r="HE1" s="21"/>
      <c r="HF1" s="23"/>
      <c r="HG1" s="23"/>
      <c r="HH1" s="23"/>
      <c r="HI1" s="24"/>
      <c r="HJ1" s="24"/>
      <c r="HK1" s="20"/>
      <c r="HL1" s="21"/>
      <c r="HM1" s="20"/>
      <c r="HN1" s="21"/>
      <c r="HO1" s="20"/>
      <c r="HP1" s="21"/>
      <c r="HQ1" s="20"/>
      <c r="HR1" s="21"/>
      <c r="HS1" s="20"/>
      <c r="HT1" s="21"/>
    </row>
    <row r="2" spans="1:228" s="25" customFormat="1" ht="15" customHeight="1">
      <c r="A2" s="18"/>
      <c r="B2" s="64"/>
      <c r="C2" s="64"/>
      <c r="D2" s="64"/>
      <c r="E2" s="64"/>
      <c r="F2" s="64"/>
      <c r="G2" s="64"/>
      <c r="H2" s="64"/>
      <c r="I2" s="64"/>
      <c r="J2" s="64"/>
      <c r="K2" s="64"/>
      <c r="L2" s="64"/>
      <c r="M2" s="64"/>
      <c r="N2" s="64"/>
      <c r="O2" s="64"/>
      <c r="P2" s="64"/>
      <c r="Q2" s="64"/>
      <c r="R2" s="64"/>
      <c r="S2" s="64"/>
      <c r="T2" s="64"/>
      <c r="U2" s="64"/>
      <c r="V2" s="64"/>
      <c r="W2" s="64"/>
      <c r="X2" s="64"/>
      <c r="Y2" s="64"/>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1"/>
      <c r="BD2" s="20"/>
      <c r="BE2" s="21"/>
      <c r="BF2" s="20"/>
      <c r="BG2" s="21"/>
      <c r="BH2" s="20"/>
      <c r="BI2" s="21"/>
      <c r="BJ2" s="20"/>
      <c r="BK2" s="21"/>
      <c r="BL2" s="20"/>
      <c r="BM2" s="21"/>
      <c r="BN2" s="20"/>
      <c r="BO2" s="21"/>
      <c r="BP2" s="20"/>
      <c r="BQ2" s="21"/>
      <c r="BR2" s="20"/>
      <c r="BS2" s="21"/>
      <c r="BT2" s="20"/>
      <c r="BU2" s="21"/>
      <c r="BV2" s="20"/>
      <c r="BW2" s="21"/>
      <c r="BX2" s="20"/>
      <c r="BY2" s="21"/>
      <c r="BZ2" s="20"/>
      <c r="CA2" s="21"/>
      <c r="CB2" s="20"/>
      <c r="CC2" s="21"/>
      <c r="CD2" s="20"/>
      <c r="CE2" s="21"/>
      <c r="CF2" s="20"/>
      <c r="CG2" s="21"/>
      <c r="CH2" s="20"/>
      <c r="CI2" s="21"/>
      <c r="CJ2" s="22"/>
      <c r="CK2" s="22"/>
      <c r="CL2" s="20"/>
      <c r="CM2" s="21"/>
      <c r="CN2" s="23"/>
      <c r="CO2" s="23"/>
      <c r="CP2" s="23"/>
      <c r="CQ2" s="23"/>
      <c r="CR2" s="23"/>
      <c r="CS2" s="21"/>
      <c r="CT2" s="23"/>
      <c r="CU2" s="21"/>
      <c r="CV2" s="23"/>
      <c r="CW2" s="23"/>
      <c r="CX2" s="23"/>
      <c r="CY2" s="24"/>
      <c r="CZ2" s="24"/>
      <c r="DA2" s="20"/>
      <c r="DB2" s="21"/>
      <c r="DC2" s="20"/>
      <c r="DD2" s="21"/>
      <c r="DE2" s="20"/>
      <c r="DF2" s="21"/>
      <c r="DG2" s="20"/>
      <c r="DH2" s="21"/>
      <c r="DI2" s="20"/>
      <c r="DJ2" s="21"/>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2"/>
      <c r="EP2" s="22"/>
      <c r="EQ2" s="20"/>
      <c r="ER2" s="21"/>
      <c r="ES2" s="23"/>
      <c r="ET2" s="23"/>
      <c r="EU2" s="23"/>
      <c r="EV2" s="23"/>
      <c r="EW2" s="23"/>
      <c r="EX2" s="21"/>
      <c r="EY2" s="23"/>
      <c r="EZ2" s="21"/>
      <c r="FA2" s="23"/>
      <c r="FB2" s="23"/>
      <c r="FC2" s="23"/>
      <c r="FD2" s="24"/>
      <c r="FE2" s="24"/>
      <c r="FF2" s="20"/>
      <c r="FG2" s="21"/>
      <c r="FH2" s="20"/>
      <c r="FI2" s="21"/>
      <c r="FJ2" s="20"/>
      <c r="FK2" s="21"/>
      <c r="FL2" s="20"/>
      <c r="FM2" s="21"/>
      <c r="FN2" s="20"/>
      <c r="FO2" s="21"/>
      <c r="FP2" s="20"/>
      <c r="FQ2" s="21"/>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2"/>
      <c r="GU2" s="22"/>
      <c r="GV2" s="20"/>
      <c r="GW2" s="21"/>
      <c r="GX2" s="23"/>
      <c r="GY2" s="23"/>
      <c r="GZ2" s="23"/>
      <c r="HA2" s="23"/>
      <c r="HB2" s="23"/>
      <c r="HC2" s="21"/>
      <c r="HD2" s="23"/>
      <c r="HE2" s="21"/>
      <c r="HF2" s="23"/>
      <c r="HG2" s="23"/>
      <c r="HH2" s="23"/>
      <c r="HI2" s="24"/>
      <c r="HJ2" s="24"/>
      <c r="HK2" s="20"/>
      <c r="HL2" s="21"/>
      <c r="HM2" s="20"/>
      <c r="HN2" s="21"/>
      <c r="HO2" s="20"/>
      <c r="HP2" s="21"/>
      <c r="HQ2" s="20"/>
      <c r="HR2" s="21"/>
      <c r="HS2" s="20"/>
      <c r="HT2" s="21"/>
    </row>
    <row r="3" spans="1:228" s="25" customFormat="1" ht="15" customHeight="1">
      <c r="A3" s="18"/>
      <c r="B3" s="64"/>
      <c r="C3" s="64"/>
      <c r="D3" s="64"/>
      <c r="E3" s="64"/>
      <c r="F3" s="64"/>
      <c r="G3" s="64"/>
      <c r="H3" s="64"/>
      <c r="I3" s="64"/>
      <c r="J3" s="64"/>
      <c r="K3" s="64"/>
      <c r="L3" s="64"/>
      <c r="M3" s="64"/>
      <c r="N3" s="64"/>
      <c r="O3" s="64"/>
      <c r="P3" s="64"/>
      <c r="Q3" s="64"/>
      <c r="R3" s="64"/>
      <c r="S3" s="64"/>
      <c r="T3" s="64"/>
      <c r="U3" s="64"/>
      <c r="V3" s="64"/>
      <c r="W3" s="64"/>
      <c r="X3" s="64"/>
      <c r="Y3" s="64"/>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1"/>
      <c r="BD3" s="20"/>
      <c r="BE3" s="21"/>
      <c r="BF3" s="20"/>
      <c r="BG3" s="21"/>
      <c r="BH3" s="20"/>
      <c r="BI3" s="21"/>
      <c r="BJ3" s="20"/>
      <c r="BK3" s="21"/>
      <c r="BL3" s="20"/>
      <c r="BM3" s="21"/>
      <c r="BN3" s="20"/>
      <c r="BO3" s="21"/>
      <c r="BP3" s="20"/>
      <c r="BQ3" s="21"/>
      <c r="BR3" s="20"/>
      <c r="BS3" s="21"/>
      <c r="BT3" s="20"/>
      <c r="BU3" s="21"/>
      <c r="BV3" s="20"/>
      <c r="BW3" s="21"/>
      <c r="BX3" s="20"/>
      <c r="BY3" s="21"/>
      <c r="BZ3" s="20"/>
      <c r="CA3" s="21"/>
      <c r="CB3" s="20"/>
      <c r="CC3" s="21"/>
      <c r="CD3" s="20"/>
      <c r="CE3" s="21"/>
      <c r="CF3" s="20"/>
      <c r="CG3" s="21"/>
      <c r="CH3" s="20"/>
      <c r="CI3" s="21"/>
      <c r="CJ3" s="22"/>
      <c r="CK3" s="22"/>
      <c r="CL3" s="20"/>
      <c r="CM3" s="21"/>
      <c r="CN3" s="23"/>
      <c r="CO3" s="23"/>
      <c r="CP3" s="23"/>
      <c r="CQ3" s="23"/>
      <c r="CR3" s="23"/>
      <c r="CS3" s="21"/>
      <c r="CT3" s="23"/>
      <c r="CU3" s="21"/>
      <c r="CV3" s="23"/>
      <c r="CW3" s="23"/>
      <c r="CX3" s="23"/>
      <c r="CY3" s="24"/>
      <c r="CZ3" s="24"/>
      <c r="DA3" s="20"/>
      <c r="DB3" s="21"/>
      <c r="DC3" s="20"/>
      <c r="DD3" s="21"/>
      <c r="DE3" s="20"/>
      <c r="DF3" s="21"/>
      <c r="DG3" s="20"/>
      <c r="DH3" s="21"/>
      <c r="DI3" s="20"/>
      <c r="DJ3" s="21"/>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2"/>
      <c r="EP3" s="22"/>
      <c r="EQ3" s="20"/>
      <c r="ER3" s="21"/>
      <c r="ES3" s="23"/>
      <c r="ET3" s="23"/>
      <c r="EU3" s="23"/>
      <c r="EV3" s="23"/>
      <c r="EW3" s="23"/>
      <c r="EX3" s="21"/>
      <c r="EY3" s="23"/>
      <c r="EZ3" s="21"/>
      <c r="FA3" s="23"/>
      <c r="FB3" s="23"/>
      <c r="FC3" s="23"/>
      <c r="FD3" s="24"/>
      <c r="FE3" s="24"/>
      <c r="FF3" s="20"/>
      <c r="FG3" s="21"/>
      <c r="FH3" s="20"/>
      <c r="FI3" s="21"/>
      <c r="FJ3" s="20"/>
      <c r="FK3" s="21"/>
      <c r="FL3" s="20"/>
      <c r="FM3" s="21"/>
      <c r="FN3" s="20"/>
      <c r="FO3" s="21"/>
      <c r="FP3" s="20"/>
      <c r="FQ3" s="21"/>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2"/>
      <c r="GU3" s="22"/>
      <c r="GV3" s="20"/>
      <c r="GW3" s="21"/>
      <c r="GX3" s="23"/>
      <c r="GY3" s="23"/>
      <c r="GZ3" s="23"/>
      <c r="HA3" s="23"/>
      <c r="HB3" s="23"/>
      <c r="HC3" s="21"/>
      <c r="HD3" s="23"/>
      <c r="HE3" s="21"/>
      <c r="HF3" s="23"/>
      <c r="HG3" s="23"/>
      <c r="HH3" s="23"/>
      <c r="HI3" s="24"/>
      <c r="HJ3" s="24"/>
      <c r="HK3" s="20"/>
      <c r="HL3" s="21"/>
      <c r="HM3" s="20"/>
      <c r="HN3" s="21"/>
      <c r="HO3" s="20"/>
      <c r="HP3" s="21"/>
      <c r="HQ3" s="20"/>
      <c r="HR3" s="21"/>
      <c r="HS3" s="20"/>
      <c r="HT3" s="21"/>
    </row>
    <row r="4" spans="1:228" s="25" customFormat="1" ht="15" customHeight="1">
      <c r="A4" s="26"/>
      <c r="B4" s="64"/>
      <c r="C4" s="64"/>
      <c r="D4" s="64"/>
      <c r="E4" s="64"/>
      <c r="F4" s="64"/>
      <c r="G4" s="64"/>
      <c r="H4" s="64"/>
      <c r="I4" s="64"/>
      <c r="J4" s="64"/>
      <c r="K4" s="64"/>
      <c r="L4" s="64"/>
      <c r="M4" s="64"/>
      <c r="N4" s="64"/>
      <c r="O4" s="64"/>
      <c r="P4" s="64"/>
      <c r="Q4" s="64"/>
      <c r="R4" s="64"/>
      <c r="S4" s="64"/>
      <c r="T4" s="64"/>
      <c r="U4" s="64"/>
      <c r="V4" s="64"/>
      <c r="W4" s="64"/>
      <c r="X4" s="64"/>
      <c r="Y4" s="64"/>
      <c r="Z4" s="322"/>
      <c r="AA4" s="322"/>
      <c r="AB4" s="322"/>
      <c r="AC4" s="322"/>
      <c r="AD4" s="322"/>
      <c r="AE4" s="322"/>
      <c r="AF4" s="322"/>
      <c r="AG4" s="322"/>
      <c r="AH4" s="322"/>
      <c r="AI4" s="322"/>
      <c r="AJ4" s="322"/>
      <c r="AK4" s="322"/>
      <c r="AL4" s="322"/>
      <c r="AM4" s="322"/>
      <c r="AN4" s="322"/>
      <c r="AO4" s="322"/>
      <c r="AP4" s="322"/>
      <c r="AQ4" s="322"/>
      <c r="AU4" s="323"/>
      <c r="AV4" s="323"/>
      <c r="AW4" s="323"/>
      <c r="AX4" s="323"/>
      <c r="AY4" s="323"/>
      <c r="AZ4" s="323"/>
      <c r="BA4" s="323"/>
      <c r="BB4" s="323"/>
    </row>
    <row r="5" spans="1:228" s="25" customFormat="1" ht="15" customHeight="1" thickBot="1">
      <c r="A5" s="28" t="s">
        <v>574</v>
      </c>
      <c r="B5" s="29"/>
      <c r="C5" s="29"/>
      <c r="D5" s="29"/>
      <c r="E5" s="29"/>
      <c r="F5" s="29"/>
      <c r="G5" s="29"/>
      <c r="H5" s="29"/>
      <c r="I5" s="29"/>
      <c r="J5" s="29"/>
      <c r="K5" s="29"/>
      <c r="L5" s="29"/>
      <c r="M5" s="29"/>
      <c r="N5" s="29"/>
      <c r="O5" s="29"/>
      <c r="P5" s="29"/>
      <c r="Q5" s="29"/>
      <c r="R5" s="29"/>
      <c r="S5" s="29"/>
      <c r="T5" s="29"/>
      <c r="U5" s="29"/>
      <c r="V5" s="29"/>
      <c r="W5" s="29"/>
      <c r="X5" s="29"/>
      <c r="Y5" s="29"/>
    </row>
    <row r="6" spans="1:228" s="25" customFormat="1" ht="15" customHeight="1" thickTop="1">
      <c r="A6" s="272"/>
      <c r="B6" s="31"/>
      <c r="C6" s="31"/>
      <c r="D6" s="31"/>
      <c r="E6" s="31"/>
      <c r="F6" s="31"/>
      <c r="G6" s="31"/>
      <c r="H6" s="31"/>
      <c r="I6" s="31"/>
      <c r="J6" s="31"/>
      <c r="K6" s="31"/>
      <c r="L6" s="31"/>
      <c r="M6" s="31"/>
      <c r="N6" s="31"/>
      <c r="O6" s="31"/>
      <c r="P6" s="31"/>
      <c r="Q6" s="31"/>
      <c r="R6" s="31"/>
      <c r="S6" s="31"/>
      <c r="T6" s="31"/>
      <c r="U6" s="31"/>
      <c r="V6" s="31"/>
      <c r="W6" s="31"/>
      <c r="X6" s="31"/>
      <c r="Y6" s="31" t="s">
        <v>59</v>
      </c>
    </row>
    <row r="7" spans="1:228" s="36" customFormat="1" ht="15" customHeight="1">
      <c r="A7" s="34"/>
      <c r="B7" s="35" t="s">
        <v>135</v>
      </c>
      <c r="C7" s="35" t="s">
        <v>136</v>
      </c>
      <c r="D7" s="35" t="s">
        <v>137</v>
      </c>
      <c r="E7" s="325" t="s">
        <v>581</v>
      </c>
      <c r="F7" s="325" t="s">
        <v>139</v>
      </c>
      <c r="G7" s="325" t="s">
        <v>140</v>
      </c>
      <c r="H7" s="325" t="s">
        <v>141</v>
      </c>
      <c r="I7" s="325" t="s">
        <v>142</v>
      </c>
      <c r="J7" s="325" t="s">
        <v>143</v>
      </c>
      <c r="K7" s="325" t="s">
        <v>144</v>
      </c>
      <c r="L7" s="325" t="s">
        <v>145</v>
      </c>
      <c r="M7" s="325" t="s">
        <v>146</v>
      </c>
      <c r="N7" s="325" t="s">
        <v>147</v>
      </c>
      <c r="O7" s="325" t="s">
        <v>148</v>
      </c>
      <c r="P7" s="325" t="s">
        <v>149</v>
      </c>
      <c r="Q7" s="325" t="s">
        <v>150</v>
      </c>
      <c r="R7" s="325" t="s">
        <v>151</v>
      </c>
      <c r="S7" s="325" t="s">
        <v>152</v>
      </c>
      <c r="T7" s="325" t="s">
        <v>153</v>
      </c>
      <c r="U7" s="325" t="s">
        <v>154</v>
      </c>
      <c r="V7" s="325" t="s">
        <v>155</v>
      </c>
      <c r="W7" s="325" t="s">
        <v>156</v>
      </c>
      <c r="X7" s="325" t="s">
        <v>157</v>
      </c>
      <c r="Y7" s="35" t="s">
        <v>158</v>
      </c>
    </row>
    <row r="8" spans="1:228" s="25" customFormat="1" ht="15" customHeight="1">
      <c r="A8" s="37" t="s">
        <v>527</v>
      </c>
      <c r="B8" s="38"/>
      <c r="C8" s="38"/>
      <c r="D8" s="38"/>
      <c r="E8" s="38"/>
      <c r="F8" s="38"/>
      <c r="G8" s="38"/>
      <c r="H8" s="38"/>
      <c r="I8" s="38"/>
      <c r="J8" s="38"/>
      <c r="K8" s="38"/>
      <c r="L8" s="38"/>
      <c r="M8" s="38"/>
      <c r="N8" s="38"/>
      <c r="O8" s="38"/>
      <c r="P8" s="38"/>
      <c r="Q8" s="38"/>
      <c r="R8" s="38"/>
      <c r="S8" s="38"/>
      <c r="T8" s="38"/>
      <c r="U8" s="38"/>
      <c r="V8" s="38"/>
      <c r="W8" s="38"/>
      <c r="X8" s="38"/>
      <c r="Y8" s="38"/>
    </row>
    <row r="9" spans="1:228"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40"/>
    </row>
    <row r="10" spans="1:228" s="25" customFormat="1" ht="15" customHeight="1">
      <c r="A10" s="26" t="s">
        <v>582</v>
      </c>
      <c r="B10" s="73">
        <v>870458</v>
      </c>
      <c r="C10" s="73">
        <v>881655</v>
      </c>
      <c r="D10" s="73">
        <v>880563</v>
      </c>
      <c r="E10" s="73">
        <v>880532</v>
      </c>
      <c r="F10" s="73">
        <v>967919</v>
      </c>
      <c r="G10" s="73">
        <v>1033529</v>
      </c>
      <c r="H10" s="73">
        <v>1106190</v>
      </c>
      <c r="I10" s="73">
        <v>1088439</v>
      </c>
      <c r="J10" s="73">
        <v>1109426</v>
      </c>
      <c r="K10" s="73">
        <v>1110503</v>
      </c>
      <c r="L10" s="73">
        <v>1158142</v>
      </c>
      <c r="M10" s="73">
        <v>1144344</v>
      </c>
      <c r="N10" s="73">
        <v>1147922</v>
      </c>
      <c r="O10" s="73">
        <v>1176176</v>
      </c>
      <c r="P10" s="73">
        <v>1291516</v>
      </c>
      <c r="Q10" s="73">
        <v>1229646.7999999998</v>
      </c>
      <c r="R10" s="73">
        <v>1254915</v>
      </c>
      <c r="S10" s="73">
        <v>1271539</v>
      </c>
      <c r="T10" s="73">
        <v>1299298</v>
      </c>
      <c r="U10" s="73">
        <v>1321947</v>
      </c>
      <c r="V10" s="73">
        <v>1335681</v>
      </c>
      <c r="W10" s="73">
        <v>1373814</v>
      </c>
      <c r="X10" s="73">
        <v>1368741</v>
      </c>
      <c r="Y10" s="43">
        <v>1417508</v>
      </c>
      <c r="Z10" s="397"/>
    </row>
    <row r="11" spans="1:228" ht="15" customHeight="1">
      <c r="A11" s="48" t="s">
        <v>529</v>
      </c>
      <c r="B11" s="75">
        <v>260635</v>
      </c>
      <c r="C11" s="75">
        <v>249058</v>
      </c>
      <c r="D11" s="75">
        <v>242819</v>
      </c>
      <c r="E11" s="75">
        <v>227820</v>
      </c>
      <c r="F11" s="75">
        <v>247692</v>
      </c>
      <c r="G11" s="75">
        <v>241407</v>
      </c>
      <c r="H11" s="75">
        <v>281358</v>
      </c>
      <c r="I11" s="75">
        <v>267280</v>
      </c>
      <c r="J11" s="75">
        <v>295058</v>
      </c>
      <c r="K11" s="75">
        <v>292238</v>
      </c>
      <c r="L11" s="75">
        <v>294867</v>
      </c>
      <c r="M11" s="75">
        <v>279009</v>
      </c>
      <c r="N11" s="75">
        <v>280210</v>
      </c>
      <c r="O11" s="75">
        <v>273098</v>
      </c>
      <c r="P11" s="75">
        <v>318746</v>
      </c>
      <c r="Q11" s="75">
        <v>281948</v>
      </c>
      <c r="R11" s="75">
        <v>293860</v>
      </c>
      <c r="S11" s="75">
        <v>304863</v>
      </c>
      <c r="T11" s="75">
        <v>320287</v>
      </c>
      <c r="U11" s="75">
        <v>323423</v>
      </c>
      <c r="V11" s="75">
        <v>332960</v>
      </c>
      <c r="W11" s="75">
        <v>355406</v>
      </c>
      <c r="X11" s="75">
        <v>348897</v>
      </c>
      <c r="Y11" s="46">
        <v>361818</v>
      </c>
      <c r="Z11" s="397"/>
    </row>
    <row r="12" spans="1:228" ht="15" customHeight="1">
      <c r="A12" s="48" t="s">
        <v>530</v>
      </c>
      <c r="B12" s="75">
        <v>324606</v>
      </c>
      <c r="C12" s="75">
        <v>329767</v>
      </c>
      <c r="D12" s="75">
        <v>336127</v>
      </c>
      <c r="E12" s="75">
        <v>366228</v>
      </c>
      <c r="F12" s="75">
        <v>399776</v>
      </c>
      <c r="G12" s="75">
        <v>491247</v>
      </c>
      <c r="H12" s="75">
        <v>520537</v>
      </c>
      <c r="I12" s="75">
        <v>545293</v>
      </c>
      <c r="J12" s="75">
        <v>536220</v>
      </c>
      <c r="K12" s="75">
        <v>542349</v>
      </c>
      <c r="L12" s="75">
        <v>559785</v>
      </c>
      <c r="M12" s="75">
        <v>569726</v>
      </c>
      <c r="N12" s="75">
        <v>545391</v>
      </c>
      <c r="O12" s="75">
        <v>564824</v>
      </c>
      <c r="P12" s="75">
        <v>587991</v>
      </c>
      <c r="Q12" s="75">
        <v>590682.4</v>
      </c>
      <c r="R12" s="75">
        <v>586861</v>
      </c>
      <c r="S12" s="75">
        <v>591410</v>
      </c>
      <c r="T12" s="75">
        <v>610824</v>
      </c>
      <c r="U12" s="75">
        <v>621935</v>
      </c>
      <c r="V12" s="75">
        <v>606734</v>
      </c>
      <c r="W12" s="75">
        <v>616154</v>
      </c>
      <c r="X12" s="75">
        <v>612464</v>
      </c>
      <c r="Y12" s="46">
        <v>644338</v>
      </c>
      <c r="Z12" s="397"/>
    </row>
    <row r="13" spans="1:228" ht="15" customHeight="1">
      <c r="A13" s="48" t="s">
        <v>531</v>
      </c>
      <c r="B13" s="75">
        <v>157507</v>
      </c>
      <c r="C13" s="75">
        <v>163190</v>
      </c>
      <c r="D13" s="75">
        <v>163128</v>
      </c>
      <c r="E13" s="75">
        <v>170728</v>
      </c>
      <c r="F13" s="75">
        <v>172540</v>
      </c>
      <c r="G13" s="75">
        <v>161682</v>
      </c>
      <c r="H13" s="75">
        <v>154003</v>
      </c>
      <c r="I13" s="75">
        <v>144904</v>
      </c>
      <c r="J13" s="75">
        <v>142596</v>
      </c>
      <c r="K13" s="75">
        <v>134713</v>
      </c>
      <c r="L13" s="75">
        <v>148786</v>
      </c>
      <c r="M13" s="75">
        <v>166229</v>
      </c>
      <c r="N13" s="75">
        <v>179042</v>
      </c>
      <c r="O13" s="75">
        <v>191112</v>
      </c>
      <c r="P13" s="75">
        <v>210576</v>
      </c>
      <c r="Q13" s="75">
        <v>222257</v>
      </c>
      <c r="R13" s="75">
        <v>231685</v>
      </c>
      <c r="S13" s="75">
        <v>229210</v>
      </c>
      <c r="T13" s="75">
        <v>229896</v>
      </c>
      <c r="U13" s="75">
        <v>244966</v>
      </c>
      <c r="V13" s="75">
        <v>253813</v>
      </c>
      <c r="W13" s="75">
        <v>254256</v>
      </c>
      <c r="X13" s="75">
        <v>257448</v>
      </c>
      <c r="Y13" s="46">
        <v>257977</v>
      </c>
      <c r="Z13" s="397"/>
    </row>
    <row r="14" spans="1:228" ht="15" customHeight="1">
      <c r="A14" s="48" t="s">
        <v>532</v>
      </c>
      <c r="B14" s="75">
        <v>53958</v>
      </c>
      <c r="C14" s="75">
        <v>54518</v>
      </c>
      <c r="D14" s="75">
        <v>52727</v>
      </c>
      <c r="E14" s="75">
        <v>49314</v>
      </c>
      <c r="F14" s="75">
        <v>52234</v>
      </c>
      <c r="G14" s="75">
        <v>53537</v>
      </c>
      <c r="H14" s="75">
        <v>54107</v>
      </c>
      <c r="I14" s="75">
        <v>53246</v>
      </c>
      <c r="J14" s="75">
        <v>45330</v>
      </c>
      <c r="K14" s="75">
        <v>47562</v>
      </c>
      <c r="L14" s="75">
        <v>50010</v>
      </c>
      <c r="M14" s="75">
        <v>54451</v>
      </c>
      <c r="N14" s="75">
        <v>49716</v>
      </c>
      <c r="O14" s="75">
        <v>53796</v>
      </c>
      <c r="P14" s="75">
        <v>56225</v>
      </c>
      <c r="Q14" s="75">
        <v>52241</v>
      </c>
      <c r="R14" s="75">
        <v>47886</v>
      </c>
      <c r="S14" s="75">
        <v>49461</v>
      </c>
      <c r="T14" s="75">
        <v>49614</v>
      </c>
      <c r="U14" s="75">
        <v>50338</v>
      </c>
      <c r="V14" s="75">
        <v>50284</v>
      </c>
      <c r="W14" s="75">
        <v>51251</v>
      </c>
      <c r="X14" s="75">
        <v>52495</v>
      </c>
      <c r="Y14" s="46">
        <v>57459</v>
      </c>
      <c r="Z14" s="397"/>
    </row>
    <row r="15" spans="1:228" ht="15" customHeight="1">
      <c r="A15" s="48" t="s">
        <v>508</v>
      </c>
      <c r="B15" s="75">
        <v>18173</v>
      </c>
      <c r="C15" s="75">
        <v>25173</v>
      </c>
      <c r="D15" s="75">
        <v>16486</v>
      </c>
      <c r="E15" s="75">
        <v>14244</v>
      </c>
      <c r="F15" s="75">
        <v>23463</v>
      </c>
      <c r="G15" s="75">
        <v>22630</v>
      </c>
      <c r="H15" s="75">
        <v>25729</v>
      </c>
      <c r="I15" s="75">
        <v>18698</v>
      </c>
      <c r="J15" s="75">
        <v>21167</v>
      </c>
      <c r="K15" s="75">
        <v>21799</v>
      </c>
      <c r="L15" s="75">
        <v>29014</v>
      </c>
      <c r="M15" s="75">
        <v>14265</v>
      </c>
      <c r="N15" s="75">
        <v>20991</v>
      </c>
      <c r="O15" s="75">
        <v>18914</v>
      </c>
      <c r="P15" s="75">
        <v>16869</v>
      </c>
      <c r="Q15" s="75">
        <v>13341.4</v>
      </c>
      <c r="R15" s="75">
        <v>26159</v>
      </c>
      <c r="S15" s="75">
        <v>24155</v>
      </c>
      <c r="T15" s="75">
        <v>22089</v>
      </c>
      <c r="U15" s="75">
        <v>15542</v>
      </c>
      <c r="V15" s="75">
        <v>26496</v>
      </c>
      <c r="W15" s="75">
        <v>21122</v>
      </c>
      <c r="X15" s="75">
        <v>16443</v>
      </c>
      <c r="Y15" s="46">
        <v>16241</v>
      </c>
      <c r="Z15" s="397"/>
    </row>
    <row r="16" spans="1:228" ht="15" customHeight="1">
      <c r="A16" s="48" t="s">
        <v>533</v>
      </c>
      <c r="B16" s="75">
        <v>55579</v>
      </c>
      <c r="C16" s="75">
        <v>59949</v>
      </c>
      <c r="D16" s="75">
        <v>69276</v>
      </c>
      <c r="E16" s="75">
        <v>52198</v>
      </c>
      <c r="F16" s="75">
        <v>72214</v>
      </c>
      <c r="G16" s="75">
        <v>63027</v>
      </c>
      <c r="H16" s="75">
        <v>70456</v>
      </c>
      <c r="I16" s="75">
        <v>59018</v>
      </c>
      <c r="J16" s="75">
        <v>69056</v>
      </c>
      <c r="K16" s="75">
        <v>71842</v>
      </c>
      <c r="L16" s="75">
        <v>75680</v>
      </c>
      <c r="M16" s="75">
        <v>60664</v>
      </c>
      <c r="N16" s="75">
        <v>72572</v>
      </c>
      <c r="O16" s="75">
        <v>74432</v>
      </c>
      <c r="P16" s="75">
        <v>101109</v>
      </c>
      <c r="Q16" s="75">
        <v>69177</v>
      </c>
      <c r="R16" s="75">
        <v>68463</v>
      </c>
      <c r="S16" s="75">
        <v>72440</v>
      </c>
      <c r="T16" s="75">
        <v>66588</v>
      </c>
      <c r="U16" s="75">
        <v>65743</v>
      </c>
      <c r="V16" s="75">
        <v>65394</v>
      </c>
      <c r="W16" s="75">
        <v>75624</v>
      </c>
      <c r="X16" s="75">
        <v>80995</v>
      </c>
      <c r="Y16" s="46">
        <v>79675</v>
      </c>
      <c r="Z16" s="397"/>
    </row>
    <row r="17" spans="1:26" s="25" customFormat="1" ht="15" customHeight="1">
      <c r="A17" s="26" t="s">
        <v>534</v>
      </c>
      <c r="B17" s="73">
        <v>289165</v>
      </c>
      <c r="C17" s="73">
        <v>294596</v>
      </c>
      <c r="D17" s="73">
        <v>298253</v>
      </c>
      <c r="E17" s="73">
        <v>311149</v>
      </c>
      <c r="F17" s="73">
        <v>306936</v>
      </c>
      <c r="G17" s="73">
        <v>311126</v>
      </c>
      <c r="H17" s="73">
        <v>315483</v>
      </c>
      <c r="I17" s="73">
        <v>320285</v>
      </c>
      <c r="J17" s="73">
        <v>319944</v>
      </c>
      <c r="K17" s="73">
        <v>323626</v>
      </c>
      <c r="L17" s="73">
        <v>324379</v>
      </c>
      <c r="M17" s="73">
        <v>329540</v>
      </c>
      <c r="N17" s="73">
        <v>336528</v>
      </c>
      <c r="O17" s="73">
        <v>344258</v>
      </c>
      <c r="P17" s="73">
        <v>352003</v>
      </c>
      <c r="Q17" s="73">
        <v>359977</v>
      </c>
      <c r="R17" s="73">
        <v>365805</v>
      </c>
      <c r="S17" s="73">
        <v>373103</v>
      </c>
      <c r="T17" s="73">
        <v>381439</v>
      </c>
      <c r="U17" s="73">
        <v>396128</v>
      </c>
      <c r="V17" s="73">
        <v>406494</v>
      </c>
      <c r="W17" s="73">
        <v>415825</v>
      </c>
      <c r="X17" s="73">
        <v>427229</v>
      </c>
      <c r="Y17" s="43">
        <v>438162</v>
      </c>
      <c r="Z17" s="397"/>
    </row>
    <row r="18" spans="1:26" ht="15" customHeight="1">
      <c r="A18" s="48" t="s">
        <v>535</v>
      </c>
      <c r="B18" s="75">
        <v>261106</v>
      </c>
      <c r="C18" s="75">
        <v>265241</v>
      </c>
      <c r="D18" s="75">
        <v>269675</v>
      </c>
      <c r="E18" s="75">
        <v>274765</v>
      </c>
      <c r="F18" s="75">
        <v>272257</v>
      </c>
      <c r="G18" s="75">
        <v>274861</v>
      </c>
      <c r="H18" s="75">
        <v>279186</v>
      </c>
      <c r="I18" s="75">
        <v>284606</v>
      </c>
      <c r="J18" s="75">
        <v>285163</v>
      </c>
      <c r="K18" s="75">
        <v>288364</v>
      </c>
      <c r="L18" s="75">
        <v>289111</v>
      </c>
      <c r="M18" s="75">
        <v>292860</v>
      </c>
      <c r="N18" s="75">
        <v>301001</v>
      </c>
      <c r="O18" s="75">
        <v>307819</v>
      </c>
      <c r="P18" s="75">
        <v>316560</v>
      </c>
      <c r="Q18" s="75">
        <v>324023.5</v>
      </c>
      <c r="R18" s="75">
        <v>332905</v>
      </c>
      <c r="S18" s="75">
        <v>340542</v>
      </c>
      <c r="T18" s="75">
        <v>349569</v>
      </c>
      <c r="U18" s="75">
        <v>360803</v>
      </c>
      <c r="V18" s="75">
        <v>372673</v>
      </c>
      <c r="W18" s="75">
        <v>382390</v>
      </c>
      <c r="X18" s="75">
        <v>393720</v>
      </c>
      <c r="Y18" s="46">
        <v>403689</v>
      </c>
      <c r="Z18" s="397"/>
    </row>
    <row r="19" spans="1:26" ht="15" customHeight="1">
      <c r="A19" s="48" t="s">
        <v>536</v>
      </c>
      <c r="B19" s="75">
        <v>28059</v>
      </c>
      <c r="C19" s="75">
        <v>29355</v>
      </c>
      <c r="D19" s="75">
        <v>28578</v>
      </c>
      <c r="E19" s="75">
        <v>36384</v>
      </c>
      <c r="F19" s="75">
        <v>34679</v>
      </c>
      <c r="G19" s="75">
        <v>36266</v>
      </c>
      <c r="H19" s="75">
        <v>36296</v>
      </c>
      <c r="I19" s="75">
        <v>35679</v>
      </c>
      <c r="J19" s="75">
        <v>34781</v>
      </c>
      <c r="K19" s="75">
        <v>35262</v>
      </c>
      <c r="L19" s="75">
        <v>35268</v>
      </c>
      <c r="M19" s="75">
        <v>36680</v>
      </c>
      <c r="N19" s="75">
        <v>35527</v>
      </c>
      <c r="O19" s="75">
        <v>36438</v>
      </c>
      <c r="P19" s="75">
        <v>35443</v>
      </c>
      <c r="Q19" s="75">
        <v>35953.5</v>
      </c>
      <c r="R19" s="75">
        <v>32900</v>
      </c>
      <c r="S19" s="75">
        <v>32561</v>
      </c>
      <c r="T19" s="75">
        <v>31870</v>
      </c>
      <c r="U19" s="75">
        <v>35325</v>
      </c>
      <c r="V19" s="75">
        <v>33821</v>
      </c>
      <c r="W19" s="75">
        <v>33435</v>
      </c>
      <c r="X19" s="75">
        <v>33510</v>
      </c>
      <c r="Y19" s="46">
        <v>34474</v>
      </c>
      <c r="Z19" s="397"/>
    </row>
    <row r="20" spans="1:26" s="25" customFormat="1" ht="15" customHeight="1">
      <c r="A20" s="26" t="s">
        <v>537</v>
      </c>
      <c r="B20" s="73">
        <v>4854</v>
      </c>
      <c r="C20" s="73">
        <v>7127</v>
      </c>
      <c r="D20" s="73">
        <v>8146</v>
      </c>
      <c r="E20" s="73">
        <v>8070</v>
      </c>
      <c r="F20" s="73">
        <v>5140</v>
      </c>
      <c r="G20" s="73">
        <v>7498</v>
      </c>
      <c r="H20" s="73">
        <v>6993</v>
      </c>
      <c r="I20" s="73">
        <v>7952</v>
      </c>
      <c r="J20" s="73">
        <v>6375</v>
      </c>
      <c r="K20" s="73">
        <v>7306</v>
      </c>
      <c r="L20" s="73">
        <v>5961</v>
      </c>
      <c r="M20" s="73">
        <v>5595</v>
      </c>
      <c r="N20" s="73">
        <v>5601</v>
      </c>
      <c r="O20" s="73">
        <v>5925</v>
      </c>
      <c r="P20" s="73">
        <v>6148</v>
      </c>
      <c r="Q20" s="73">
        <v>5707</v>
      </c>
      <c r="R20" s="73">
        <v>6002</v>
      </c>
      <c r="S20" s="73">
        <v>6077</v>
      </c>
      <c r="T20" s="73">
        <v>7092</v>
      </c>
      <c r="U20" s="73">
        <v>5272</v>
      </c>
      <c r="V20" s="73">
        <v>5242</v>
      </c>
      <c r="W20" s="73">
        <v>5553</v>
      </c>
      <c r="X20" s="73">
        <v>5134</v>
      </c>
      <c r="Y20" s="43">
        <v>4638</v>
      </c>
      <c r="Z20" s="397"/>
    </row>
    <row r="21" spans="1:26" s="25" customFormat="1" ht="15" customHeight="1">
      <c r="A21" s="26" t="s">
        <v>538</v>
      </c>
      <c r="B21" s="73">
        <v>23703</v>
      </c>
      <c r="C21" s="73">
        <v>28197</v>
      </c>
      <c r="D21" s="73">
        <v>27546</v>
      </c>
      <c r="E21" s="73">
        <v>24955</v>
      </c>
      <c r="F21" s="73">
        <v>24233</v>
      </c>
      <c r="G21" s="73">
        <v>26330</v>
      </c>
      <c r="H21" s="73">
        <v>29072</v>
      </c>
      <c r="I21" s="73">
        <v>29901</v>
      </c>
      <c r="J21" s="73">
        <v>32013</v>
      </c>
      <c r="K21" s="73">
        <v>38769</v>
      </c>
      <c r="L21" s="73">
        <v>30868</v>
      </c>
      <c r="M21" s="73">
        <v>26352</v>
      </c>
      <c r="N21" s="73">
        <v>33115</v>
      </c>
      <c r="O21" s="73">
        <v>32623</v>
      </c>
      <c r="P21" s="73">
        <v>33313</v>
      </c>
      <c r="Q21" s="73">
        <v>28992</v>
      </c>
      <c r="R21" s="73">
        <v>29521</v>
      </c>
      <c r="S21" s="73">
        <v>31718</v>
      </c>
      <c r="T21" s="73">
        <v>31970</v>
      </c>
      <c r="U21" s="73">
        <v>30001</v>
      </c>
      <c r="V21" s="73">
        <v>32782</v>
      </c>
      <c r="W21" s="73">
        <v>33070</v>
      </c>
      <c r="X21" s="73">
        <v>36387</v>
      </c>
      <c r="Y21" s="43">
        <v>31536</v>
      </c>
      <c r="Z21" s="397"/>
    </row>
    <row r="22" spans="1:26" s="25" customFormat="1" ht="15" customHeight="1">
      <c r="A22" s="26" t="s">
        <v>539</v>
      </c>
      <c r="B22" s="73">
        <v>1188180</v>
      </c>
      <c r="C22" s="73">
        <v>1211575</v>
      </c>
      <c r="D22" s="73">
        <v>1214508</v>
      </c>
      <c r="E22" s="73">
        <v>1224706</v>
      </c>
      <c r="F22" s="73">
        <v>1304228</v>
      </c>
      <c r="G22" s="73">
        <v>1378483</v>
      </c>
      <c r="H22" s="73">
        <v>1457737</v>
      </c>
      <c r="I22" s="73">
        <v>1446577</v>
      </c>
      <c r="J22" s="73">
        <v>1467758</v>
      </c>
      <c r="K22" s="73">
        <v>1480204</v>
      </c>
      <c r="L22" s="73">
        <v>1519350</v>
      </c>
      <c r="M22" s="73">
        <v>1505831</v>
      </c>
      <c r="N22" s="73">
        <v>1523166</v>
      </c>
      <c r="O22" s="73">
        <v>1558982</v>
      </c>
      <c r="P22" s="73">
        <v>1682980</v>
      </c>
      <c r="Q22" s="73">
        <v>1624322.7999999998</v>
      </c>
      <c r="R22" s="73">
        <v>1656242</v>
      </c>
      <c r="S22" s="73">
        <v>1682437</v>
      </c>
      <c r="T22" s="73">
        <v>1719799</v>
      </c>
      <c r="U22" s="73">
        <v>1753348</v>
      </c>
      <c r="V22" s="73">
        <v>1780199</v>
      </c>
      <c r="W22" s="73">
        <v>1828262</v>
      </c>
      <c r="X22" s="73">
        <v>1837491</v>
      </c>
      <c r="Y22" s="43">
        <v>1891844</v>
      </c>
      <c r="Z22" s="397"/>
    </row>
    <row r="23" spans="1:26" s="25" customFormat="1" ht="15" customHeight="1">
      <c r="A23" s="327" t="s">
        <v>583</v>
      </c>
      <c r="B23" s="73"/>
      <c r="C23" s="73"/>
      <c r="D23" s="73"/>
      <c r="E23" s="73"/>
      <c r="F23" s="73"/>
      <c r="G23" s="73"/>
      <c r="H23" s="73"/>
      <c r="I23" s="73"/>
      <c r="J23" s="73"/>
      <c r="K23" s="73"/>
      <c r="L23" s="73"/>
      <c r="M23" s="73"/>
      <c r="N23" s="73"/>
      <c r="O23" s="73"/>
      <c r="P23" s="73"/>
      <c r="Q23" s="73"/>
      <c r="R23" s="73"/>
      <c r="S23" s="73"/>
      <c r="T23" s="73"/>
      <c r="U23" s="73"/>
      <c r="V23" s="73"/>
      <c r="W23" s="73"/>
      <c r="X23" s="73"/>
      <c r="Y23" s="43"/>
      <c r="Z23" s="397"/>
    </row>
    <row r="24" spans="1:26" ht="15" customHeight="1">
      <c r="A24" s="48" t="s">
        <v>584</v>
      </c>
      <c r="B24" s="75">
        <v>75100</v>
      </c>
      <c r="C24" s="75">
        <v>75100</v>
      </c>
      <c r="D24" s="75">
        <v>75100</v>
      </c>
      <c r="E24" s="75">
        <v>75100</v>
      </c>
      <c r="F24" s="75">
        <v>79100</v>
      </c>
      <c r="G24" s="75">
        <v>79100</v>
      </c>
      <c r="H24" s="75">
        <v>79100</v>
      </c>
      <c r="I24" s="75">
        <v>79100</v>
      </c>
      <c r="J24" s="75">
        <v>83100</v>
      </c>
      <c r="K24" s="75">
        <v>83100</v>
      </c>
      <c r="L24" s="75">
        <v>83100</v>
      </c>
      <c r="M24" s="75">
        <v>83100</v>
      </c>
      <c r="N24" s="75">
        <v>87100</v>
      </c>
      <c r="O24" s="75">
        <v>87100</v>
      </c>
      <c r="P24" s="75">
        <v>87100</v>
      </c>
      <c r="Q24" s="75">
        <v>87100</v>
      </c>
      <c r="R24" s="75">
        <v>87100</v>
      </c>
      <c r="S24" s="75">
        <v>87100</v>
      </c>
      <c r="T24" s="75">
        <v>87100</v>
      </c>
      <c r="U24" s="75">
        <v>87100</v>
      </c>
      <c r="V24" s="75">
        <v>87100</v>
      </c>
      <c r="W24" s="75">
        <v>87100</v>
      </c>
      <c r="X24" s="75">
        <v>87100</v>
      </c>
      <c r="Y24" s="46">
        <v>87100</v>
      </c>
      <c r="Z24" s="397"/>
    </row>
    <row r="25" spans="1:26" ht="15" customHeight="1">
      <c r="A25" s="48" t="s">
        <v>585</v>
      </c>
      <c r="B25" s="75">
        <v>-441</v>
      </c>
      <c r="C25" s="75">
        <v>-441</v>
      </c>
      <c r="D25" s="75">
        <v>-441</v>
      </c>
      <c r="E25" s="75">
        <v>-441</v>
      </c>
      <c r="F25" s="75">
        <v>-441</v>
      </c>
      <c r="G25" s="75">
        <v>-441</v>
      </c>
      <c r="H25" s="75">
        <v>-441</v>
      </c>
      <c r="I25" s="75">
        <v>-441</v>
      </c>
      <c r="J25" s="75">
        <v>0</v>
      </c>
      <c r="K25" s="75">
        <v>-226</v>
      </c>
      <c r="L25" s="75">
        <v>-667</v>
      </c>
      <c r="M25" s="75">
        <v>-667</v>
      </c>
      <c r="N25" s="75">
        <v>0</v>
      </c>
      <c r="O25" s="75">
        <v>0</v>
      </c>
      <c r="P25" s="75">
        <v>0</v>
      </c>
      <c r="Q25" s="75">
        <v>-224</v>
      </c>
      <c r="R25" s="75">
        <v>-224</v>
      </c>
      <c r="S25" s="75">
        <v>0</v>
      </c>
      <c r="T25" s="75">
        <v>0</v>
      </c>
      <c r="U25" s="75">
        <v>0</v>
      </c>
      <c r="V25" s="75">
        <v>-293</v>
      </c>
      <c r="W25" s="75">
        <v>-443</v>
      </c>
      <c r="X25" s="75">
        <v>-443</v>
      </c>
      <c r="Y25" s="46">
        <v>-569</v>
      </c>
      <c r="Z25" s="397"/>
    </row>
    <row r="26" spans="1:26" ht="15" customHeight="1">
      <c r="A26" s="48" t="s">
        <v>586</v>
      </c>
      <c r="B26" s="75">
        <v>11</v>
      </c>
      <c r="C26" s="75">
        <v>11</v>
      </c>
      <c r="D26" s="75">
        <v>11</v>
      </c>
      <c r="E26" s="75">
        <v>11</v>
      </c>
      <c r="F26" s="75">
        <v>11</v>
      </c>
      <c r="G26" s="75">
        <v>11</v>
      </c>
      <c r="H26" s="75">
        <v>11</v>
      </c>
      <c r="I26" s="75">
        <v>11</v>
      </c>
      <c r="J26" s="75">
        <v>11</v>
      </c>
      <c r="K26" s="75">
        <v>11</v>
      </c>
      <c r="L26" s="75">
        <v>11</v>
      </c>
      <c r="M26" s="75">
        <v>11</v>
      </c>
      <c r="N26" s="75">
        <v>11</v>
      </c>
      <c r="O26" s="75">
        <v>11</v>
      </c>
      <c r="P26" s="75">
        <v>11</v>
      </c>
      <c r="Q26" s="75">
        <v>11</v>
      </c>
      <c r="R26" s="75">
        <v>11</v>
      </c>
      <c r="S26" s="75">
        <v>11</v>
      </c>
      <c r="T26" s="75">
        <v>11</v>
      </c>
      <c r="U26" s="75">
        <v>11</v>
      </c>
      <c r="V26" s="75">
        <v>11</v>
      </c>
      <c r="W26" s="75">
        <v>11</v>
      </c>
      <c r="X26" s="75">
        <v>11</v>
      </c>
      <c r="Y26" s="46">
        <v>11</v>
      </c>
      <c r="Z26" s="397"/>
    </row>
    <row r="27" spans="1:26" ht="15" customHeight="1">
      <c r="A27" s="48" t="s">
        <v>587</v>
      </c>
      <c r="B27" s="75">
        <v>49447</v>
      </c>
      <c r="C27" s="75">
        <v>53411</v>
      </c>
      <c r="D27" s="75">
        <v>57230</v>
      </c>
      <c r="E27" s="75">
        <v>52407</v>
      </c>
      <c r="F27" s="75">
        <v>50599</v>
      </c>
      <c r="G27" s="75">
        <v>52986</v>
      </c>
      <c r="H27" s="75">
        <v>55774</v>
      </c>
      <c r="I27" s="75">
        <v>59406</v>
      </c>
      <c r="J27" s="75">
        <v>59055</v>
      </c>
      <c r="K27" s="75">
        <v>61100</v>
      </c>
      <c r="L27" s="75">
        <v>67221</v>
      </c>
      <c r="M27" s="75">
        <v>67671</v>
      </c>
      <c r="N27" s="75">
        <v>67681</v>
      </c>
      <c r="O27" s="75">
        <v>72324</v>
      </c>
      <c r="P27" s="75">
        <v>74889</v>
      </c>
      <c r="Q27" s="75">
        <v>73564</v>
      </c>
      <c r="R27" s="75">
        <v>74967</v>
      </c>
      <c r="S27" s="75">
        <v>76365</v>
      </c>
      <c r="T27" s="75">
        <v>78150</v>
      </c>
      <c r="U27" s="75">
        <v>77151</v>
      </c>
      <c r="V27" s="75">
        <v>78746</v>
      </c>
      <c r="W27" s="75">
        <v>80753</v>
      </c>
      <c r="X27" s="75">
        <v>83129</v>
      </c>
      <c r="Y27" s="46">
        <v>84953</v>
      </c>
      <c r="Z27" s="397"/>
    </row>
    <row r="28" spans="1:26" ht="15" customHeight="1">
      <c r="A28" s="48" t="s">
        <v>588</v>
      </c>
      <c r="B28" s="75">
        <v>2556</v>
      </c>
      <c r="C28" s="75">
        <v>5555</v>
      </c>
      <c r="D28" s="75">
        <v>6412</v>
      </c>
      <c r="E28" s="75">
        <v>6645</v>
      </c>
      <c r="F28" s="75">
        <v>279</v>
      </c>
      <c r="G28" s="75">
        <v>3477</v>
      </c>
      <c r="H28" s="75">
        <v>3016</v>
      </c>
      <c r="I28" s="75">
        <v>5626</v>
      </c>
      <c r="J28" s="75">
        <v>2073</v>
      </c>
      <c r="K28" s="75">
        <v>2503</v>
      </c>
      <c r="L28" s="75">
        <v>-2060</v>
      </c>
      <c r="M28" s="75">
        <v>-2994</v>
      </c>
      <c r="N28" s="75">
        <v>-3694</v>
      </c>
      <c r="O28" s="75">
        <v>-6731</v>
      </c>
      <c r="P28" s="75">
        <v>-5116</v>
      </c>
      <c r="Q28" s="75">
        <v>-6188</v>
      </c>
      <c r="R28" s="75">
        <v>-6533</v>
      </c>
      <c r="S28" s="75">
        <v>-4159</v>
      </c>
      <c r="T28" s="75">
        <v>-4460</v>
      </c>
      <c r="U28" s="75">
        <v>-3080</v>
      </c>
      <c r="V28" s="75">
        <v>-5001</v>
      </c>
      <c r="W28" s="75">
        <v>-7336</v>
      </c>
      <c r="X28" s="75">
        <v>-6866</v>
      </c>
      <c r="Y28" s="46">
        <v>-11009</v>
      </c>
      <c r="Z28" s="397"/>
    </row>
    <row r="29" spans="1:26" s="25" customFormat="1" ht="15" customHeight="1">
      <c r="A29" s="26" t="s">
        <v>546</v>
      </c>
      <c r="B29" s="398">
        <v>126674</v>
      </c>
      <c r="C29" s="398">
        <v>133636</v>
      </c>
      <c r="D29" s="398">
        <v>138313</v>
      </c>
      <c r="E29" s="398">
        <v>133723</v>
      </c>
      <c r="F29" s="398">
        <v>129548</v>
      </c>
      <c r="G29" s="398">
        <v>135134</v>
      </c>
      <c r="H29" s="398">
        <v>137461</v>
      </c>
      <c r="I29" s="398">
        <v>143703</v>
      </c>
      <c r="J29" s="398">
        <v>144240</v>
      </c>
      <c r="K29" s="398">
        <v>146488</v>
      </c>
      <c r="L29" s="398">
        <v>147606</v>
      </c>
      <c r="M29" s="398">
        <v>147121</v>
      </c>
      <c r="N29" s="398">
        <v>151099</v>
      </c>
      <c r="O29" s="398">
        <v>152704</v>
      </c>
      <c r="P29" s="398">
        <v>156884</v>
      </c>
      <c r="Q29" s="398">
        <v>154263</v>
      </c>
      <c r="R29" s="398">
        <v>155321</v>
      </c>
      <c r="S29" s="398">
        <v>159317</v>
      </c>
      <c r="T29" s="398">
        <v>160801</v>
      </c>
      <c r="U29" s="398">
        <v>161182</v>
      </c>
      <c r="V29" s="398">
        <v>160563</v>
      </c>
      <c r="W29" s="398">
        <v>160086</v>
      </c>
      <c r="X29" s="398">
        <v>162931</v>
      </c>
      <c r="Y29" s="50">
        <v>160487</v>
      </c>
      <c r="Z29" s="397"/>
    </row>
    <row r="30" spans="1:26" s="25" customFormat="1" ht="15" customHeight="1">
      <c r="A30" s="26" t="s">
        <v>547</v>
      </c>
      <c r="B30" s="398">
        <v>672</v>
      </c>
      <c r="C30" s="398">
        <v>681</v>
      </c>
      <c r="D30" s="398">
        <v>686</v>
      </c>
      <c r="E30" s="398">
        <v>710</v>
      </c>
      <c r="F30" s="398">
        <v>731</v>
      </c>
      <c r="G30" s="398">
        <v>756</v>
      </c>
      <c r="H30" s="398">
        <v>749</v>
      </c>
      <c r="I30" s="398">
        <v>759</v>
      </c>
      <c r="J30" s="398">
        <v>803</v>
      </c>
      <c r="K30" s="398">
        <v>694</v>
      </c>
      <c r="L30" s="398">
        <v>687</v>
      </c>
      <c r="M30" s="398">
        <v>714</v>
      </c>
      <c r="N30" s="398">
        <v>707</v>
      </c>
      <c r="O30" s="398">
        <v>692</v>
      </c>
      <c r="P30" s="398">
        <v>746</v>
      </c>
      <c r="Q30" s="398">
        <v>738</v>
      </c>
      <c r="R30" s="398">
        <v>822</v>
      </c>
      <c r="S30" s="398">
        <v>868</v>
      </c>
      <c r="T30" s="398">
        <v>918</v>
      </c>
      <c r="U30" s="398">
        <v>945</v>
      </c>
      <c r="V30" s="398">
        <v>896</v>
      </c>
      <c r="W30" s="398">
        <v>781</v>
      </c>
      <c r="X30" s="398">
        <v>788</v>
      </c>
      <c r="Y30" s="50">
        <v>795</v>
      </c>
      <c r="Z30" s="397"/>
    </row>
    <row r="31" spans="1:26" s="25" customFormat="1" ht="15" customHeight="1">
      <c r="A31" s="26" t="s">
        <v>548</v>
      </c>
      <c r="B31" s="398">
        <v>127346</v>
      </c>
      <c r="C31" s="398">
        <v>134317</v>
      </c>
      <c r="D31" s="398">
        <v>138999</v>
      </c>
      <c r="E31" s="398">
        <v>134433</v>
      </c>
      <c r="F31" s="398">
        <v>130279</v>
      </c>
      <c r="G31" s="398">
        <v>135890</v>
      </c>
      <c r="H31" s="398">
        <v>138210</v>
      </c>
      <c r="I31" s="398">
        <v>144462</v>
      </c>
      <c r="J31" s="398">
        <v>145043</v>
      </c>
      <c r="K31" s="398">
        <v>147182</v>
      </c>
      <c r="L31" s="398">
        <v>148293</v>
      </c>
      <c r="M31" s="398">
        <v>147835</v>
      </c>
      <c r="N31" s="398">
        <v>151806</v>
      </c>
      <c r="O31" s="398">
        <v>153396</v>
      </c>
      <c r="P31" s="398">
        <v>157630</v>
      </c>
      <c r="Q31" s="398">
        <v>155001</v>
      </c>
      <c r="R31" s="398">
        <v>156144</v>
      </c>
      <c r="S31" s="398">
        <v>160185</v>
      </c>
      <c r="T31" s="398">
        <v>161719</v>
      </c>
      <c r="U31" s="398">
        <v>162127</v>
      </c>
      <c r="V31" s="398">
        <v>161460</v>
      </c>
      <c r="W31" s="398">
        <v>160866</v>
      </c>
      <c r="X31" s="398">
        <v>163719</v>
      </c>
      <c r="Y31" s="50">
        <v>161282</v>
      </c>
      <c r="Z31" s="397"/>
    </row>
    <row r="32" spans="1:26" s="25" customFormat="1" ht="5.0999999999999996" customHeight="1">
      <c r="A32" s="18"/>
      <c r="B32" s="78"/>
      <c r="C32" s="78"/>
      <c r="D32" s="78"/>
      <c r="E32" s="78"/>
      <c r="F32" s="78"/>
      <c r="G32" s="78"/>
      <c r="H32" s="78"/>
      <c r="I32" s="78"/>
      <c r="J32" s="78"/>
      <c r="K32" s="78"/>
      <c r="L32" s="78"/>
      <c r="M32" s="78"/>
      <c r="N32" s="78"/>
      <c r="O32" s="78"/>
      <c r="P32" s="78"/>
      <c r="Q32" s="78"/>
      <c r="R32" s="78"/>
      <c r="S32" s="78"/>
      <c r="T32" s="78"/>
      <c r="U32" s="78"/>
      <c r="V32" s="78"/>
      <c r="W32" s="78"/>
      <c r="X32" s="78"/>
      <c r="Y32" s="409"/>
      <c r="Z32" s="397"/>
    </row>
    <row r="33" spans="1:26" s="25" customFormat="1" ht="15" customHeight="1" thickBot="1">
      <c r="A33" s="87" t="s">
        <v>524</v>
      </c>
      <c r="B33" s="53">
        <v>1315526</v>
      </c>
      <c r="C33" s="53">
        <v>1345892</v>
      </c>
      <c r="D33" s="53">
        <v>1353507</v>
      </c>
      <c r="E33" s="53">
        <v>1359139</v>
      </c>
      <c r="F33" s="53">
        <v>1434507</v>
      </c>
      <c r="G33" s="53">
        <v>1514372</v>
      </c>
      <c r="H33" s="53">
        <v>1595947</v>
      </c>
      <c r="I33" s="53">
        <v>1591039</v>
      </c>
      <c r="J33" s="53">
        <v>1612801</v>
      </c>
      <c r="K33" s="53">
        <v>1627386</v>
      </c>
      <c r="L33" s="53">
        <v>1667643</v>
      </c>
      <c r="M33" s="53">
        <v>1653666</v>
      </c>
      <c r="N33" s="53">
        <v>1674972</v>
      </c>
      <c r="O33" s="53">
        <v>1712378</v>
      </c>
      <c r="P33" s="53">
        <v>1840610</v>
      </c>
      <c r="Q33" s="53">
        <v>1779323.7999999998</v>
      </c>
      <c r="R33" s="53">
        <v>1812386</v>
      </c>
      <c r="S33" s="53">
        <v>1842622</v>
      </c>
      <c r="T33" s="53">
        <v>1881518</v>
      </c>
      <c r="U33" s="53">
        <v>1915475</v>
      </c>
      <c r="V33" s="53">
        <v>1941659</v>
      </c>
      <c r="W33" s="53">
        <v>1989129</v>
      </c>
      <c r="X33" s="53">
        <v>2001210</v>
      </c>
      <c r="Y33" s="53">
        <v>2053126</v>
      </c>
      <c r="Z33" s="397"/>
    </row>
    <row r="34" spans="1:26" ht="12" thickTop="1"/>
    <row r="35" spans="1:26" ht="34.200000000000003">
      <c r="A35" s="410" t="s">
        <v>525</v>
      </c>
    </row>
    <row r="36" spans="1:26" ht="22.8">
      <c r="A36" s="259" t="s">
        <v>526</v>
      </c>
    </row>
  </sheetData>
  <hyperlinks>
    <hyperlink ref="Y6" location="'Index - Descontinued'!A1" display="Index" xr:uid="{5C7F8F49-278F-4C70-825E-4CBC9688E681}"/>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58D87-FFFA-4819-8D8E-69F8F5DE0F4C}">
  <sheetPr>
    <tabColor rgb="FFFF0000"/>
  </sheetPr>
  <dimension ref="A1:EP35"/>
  <sheetViews>
    <sheetView showGridLines="0" zoomScaleNormal="100" workbookViewId="0">
      <pane xSplit="1" ySplit="9" topLeftCell="B10" activePane="bottomRight" state="frozen"/>
      <selection activeCell="C6" sqref="C6"/>
      <selection pane="topRight" activeCell="C6" sqref="C6"/>
      <selection pane="bottomLeft" activeCell="C6" sqref="C6"/>
      <selection pane="bottomRight" activeCell="C10" sqref="C10"/>
    </sheetView>
  </sheetViews>
  <sheetFormatPr defaultColWidth="11" defaultRowHeight="11.4"/>
  <cols>
    <col min="1" max="1" width="67.77734375" style="277" bestFit="1" customWidth="1"/>
    <col min="2" max="3" width="12.109375" style="277" bestFit="1" customWidth="1"/>
    <col min="4" max="16384" width="11" style="41"/>
  </cols>
  <sheetData>
    <row r="1" spans="1:146" s="25" customFormat="1" ht="15" customHeight="1">
      <c r="A1" s="18"/>
      <c r="B1" s="19"/>
      <c r="C1" s="19"/>
      <c r="D1" s="20"/>
      <c r="E1" s="21"/>
      <c r="F1" s="22"/>
      <c r="G1" s="22"/>
      <c r="H1" s="20"/>
      <c r="I1" s="21"/>
      <c r="J1" s="23"/>
      <c r="K1" s="23"/>
      <c r="L1" s="23"/>
      <c r="M1" s="23"/>
      <c r="N1" s="23"/>
      <c r="O1" s="21"/>
      <c r="P1" s="23"/>
      <c r="Q1" s="21"/>
      <c r="R1" s="23"/>
      <c r="S1" s="23"/>
      <c r="T1" s="23"/>
      <c r="U1" s="24"/>
      <c r="V1" s="24"/>
      <c r="W1" s="20"/>
      <c r="X1" s="21"/>
      <c r="Y1" s="20"/>
      <c r="Z1" s="21"/>
      <c r="AA1" s="20"/>
      <c r="AB1" s="21"/>
      <c r="AC1" s="20"/>
      <c r="AD1" s="21"/>
      <c r="AE1" s="20"/>
      <c r="AF1" s="21"/>
      <c r="AG1" s="20"/>
      <c r="AH1" s="21"/>
      <c r="AI1" s="20"/>
      <c r="AJ1" s="21"/>
      <c r="AK1" s="20"/>
      <c r="AL1" s="21"/>
      <c r="AM1" s="20"/>
      <c r="AN1" s="21"/>
      <c r="AO1" s="20"/>
      <c r="AP1" s="21"/>
      <c r="AQ1" s="20"/>
      <c r="AR1" s="21"/>
      <c r="AS1" s="20"/>
      <c r="AT1" s="21"/>
      <c r="AU1" s="20"/>
      <c r="AV1" s="21"/>
      <c r="AW1" s="20"/>
      <c r="AX1" s="21"/>
      <c r="AY1" s="20"/>
      <c r="AZ1" s="21"/>
      <c r="BA1" s="20"/>
      <c r="BB1" s="21"/>
      <c r="BC1" s="20"/>
      <c r="BD1" s="21"/>
      <c r="BE1" s="20"/>
      <c r="BF1" s="21"/>
      <c r="BG1" s="20"/>
      <c r="BH1" s="21"/>
      <c r="BI1" s="20"/>
      <c r="BJ1" s="21"/>
      <c r="BK1" s="22"/>
      <c r="BL1" s="22"/>
      <c r="BM1" s="20"/>
      <c r="BN1" s="21"/>
      <c r="BO1" s="23"/>
      <c r="BP1" s="23"/>
      <c r="BQ1" s="23"/>
      <c r="BR1" s="23"/>
      <c r="BS1" s="23"/>
      <c r="BT1" s="21"/>
      <c r="BU1" s="23"/>
      <c r="BV1" s="21"/>
      <c r="BW1" s="23"/>
      <c r="BX1" s="23"/>
      <c r="BY1" s="23"/>
      <c r="BZ1" s="24"/>
      <c r="CA1" s="24"/>
      <c r="CB1" s="20"/>
      <c r="CC1" s="21"/>
      <c r="CD1" s="20"/>
      <c r="CE1" s="21"/>
      <c r="CF1" s="20"/>
      <c r="CG1" s="21"/>
      <c r="CH1" s="20"/>
      <c r="CI1" s="21"/>
      <c r="CJ1" s="20"/>
      <c r="CK1" s="21"/>
      <c r="CL1" s="20"/>
      <c r="CM1" s="21"/>
      <c r="CN1" s="20"/>
      <c r="CO1" s="21"/>
      <c r="CP1" s="20"/>
      <c r="CQ1" s="21"/>
      <c r="CR1" s="20"/>
      <c r="CS1" s="21"/>
      <c r="CT1" s="20"/>
      <c r="CU1" s="21"/>
      <c r="CV1" s="20"/>
      <c r="CW1" s="21"/>
      <c r="CX1" s="20"/>
      <c r="CY1" s="21"/>
      <c r="CZ1" s="20"/>
      <c r="DA1" s="21"/>
      <c r="DB1" s="20"/>
      <c r="DC1" s="21"/>
      <c r="DD1" s="20"/>
      <c r="DE1" s="21"/>
      <c r="DF1" s="20"/>
      <c r="DG1" s="21"/>
      <c r="DH1" s="20"/>
      <c r="DI1" s="21"/>
      <c r="DJ1" s="20"/>
      <c r="DK1" s="21"/>
      <c r="DL1" s="20"/>
      <c r="DM1" s="21"/>
      <c r="DN1" s="20"/>
      <c r="DO1" s="21"/>
      <c r="DP1" s="22"/>
      <c r="DQ1" s="22"/>
      <c r="DR1" s="20"/>
      <c r="DS1" s="21"/>
      <c r="DT1" s="23"/>
      <c r="DU1" s="23"/>
      <c r="DV1" s="23"/>
      <c r="DW1" s="23"/>
      <c r="DX1" s="23"/>
      <c r="DY1" s="21"/>
      <c r="DZ1" s="23"/>
      <c r="EA1" s="21"/>
      <c r="EB1" s="23"/>
      <c r="EC1" s="23"/>
      <c r="ED1" s="23"/>
      <c r="EE1" s="24"/>
      <c r="EF1" s="24"/>
      <c r="EG1" s="20"/>
      <c r="EH1" s="21"/>
      <c r="EI1" s="20"/>
      <c r="EJ1" s="21"/>
      <c r="EK1" s="20"/>
      <c r="EL1" s="21"/>
      <c r="EM1" s="20"/>
      <c r="EN1" s="21"/>
      <c r="EO1" s="20"/>
      <c r="EP1" s="21"/>
    </row>
    <row r="2" spans="1:146" s="25" customFormat="1" ht="15" customHeight="1">
      <c r="A2" s="18"/>
      <c r="B2" s="19"/>
      <c r="C2" s="19"/>
      <c r="D2" s="20"/>
      <c r="E2" s="21"/>
      <c r="F2" s="22"/>
      <c r="G2" s="22"/>
      <c r="H2" s="20"/>
      <c r="I2" s="21"/>
      <c r="J2" s="23"/>
      <c r="K2" s="23"/>
      <c r="L2" s="23"/>
      <c r="M2" s="23"/>
      <c r="N2" s="23"/>
      <c r="O2" s="21"/>
      <c r="P2" s="23"/>
      <c r="Q2" s="21"/>
      <c r="R2" s="23"/>
      <c r="S2" s="23"/>
      <c r="T2" s="23"/>
      <c r="U2" s="24"/>
      <c r="V2" s="24"/>
      <c r="W2" s="20"/>
      <c r="X2" s="21"/>
      <c r="Y2" s="20"/>
      <c r="Z2" s="21"/>
      <c r="AA2" s="20"/>
      <c r="AB2" s="21"/>
      <c r="AC2" s="20"/>
      <c r="AD2" s="21"/>
      <c r="AE2" s="20"/>
      <c r="AF2" s="21"/>
      <c r="AG2" s="20"/>
      <c r="AH2" s="21"/>
      <c r="AI2" s="20"/>
      <c r="AJ2" s="21"/>
      <c r="AK2" s="20"/>
      <c r="AL2" s="21"/>
      <c r="AM2" s="20"/>
      <c r="AN2" s="21"/>
      <c r="AO2" s="20"/>
      <c r="AP2" s="21"/>
      <c r="AQ2" s="20"/>
      <c r="AR2" s="21"/>
      <c r="AS2" s="20"/>
      <c r="AT2" s="21"/>
      <c r="AU2" s="20"/>
      <c r="AV2" s="21"/>
      <c r="AW2" s="20"/>
      <c r="AX2" s="21"/>
      <c r="AY2" s="20"/>
      <c r="AZ2" s="21"/>
      <c r="BA2" s="20"/>
      <c r="BB2" s="21"/>
      <c r="BC2" s="20"/>
      <c r="BD2" s="21"/>
      <c r="BE2" s="20"/>
      <c r="BF2" s="21"/>
      <c r="BG2" s="20"/>
      <c r="BH2" s="21"/>
      <c r="BI2" s="20"/>
      <c r="BJ2" s="21"/>
      <c r="BK2" s="22"/>
      <c r="BL2" s="22"/>
      <c r="BM2" s="20"/>
      <c r="BN2" s="21"/>
      <c r="BO2" s="23"/>
      <c r="BP2" s="23"/>
      <c r="BQ2" s="23"/>
      <c r="BR2" s="23"/>
      <c r="BS2" s="23"/>
      <c r="BT2" s="21"/>
      <c r="BU2" s="23"/>
      <c r="BV2" s="21"/>
      <c r="BW2" s="23"/>
      <c r="BX2" s="23"/>
      <c r="BY2" s="23"/>
      <c r="BZ2" s="24"/>
      <c r="CA2" s="24"/>
      <c r="CB2" s="20"/>
      <c r="CC2" s="21"/>
      <c r="CD2" s="20"/>
      <c r="CE2" s="21"/>
      <c r="CF2" s="20"/>
      <c r="CG2" s="21"/>
      <c r="CH2" s="20"/>
      <c r="CI2" s="21"/>
      <c r="CJ2" s="20"/>
      <c r="CK2" s="21"/>
      <c r="CL2" s="20"/>
      <c r="CM2" s="21"/>
      <c r="CN2" s="20"/>
      <c r="CO2" s="21"/>
      <c r="CP2" s="20"/>
      <c r="CQ2" s="21"/>
      <c r="CR2" s="20"/>
      <c r="CS2" s="21"/>
      <c r="CT2" s="20"/>
      <c r="CU2" s="21"/>
      <c r="CV2" s="20"/>
      <c r="CW2" s="21"/>
      <c r="CX2" s="20"/>
      <c r="CY2" s="21"/>
      <c r="CZ2" s="20"/>
      <c r="DA2" s="21"/>
      <c r="DB2" s="20"/>
      <c r="DC2" s="21"/>
      <c r="DD2" s="20"/>
      <c r="DE2" s="21"/>
      <c r="DF2" s="20"/>
      <c r="DG2" s="21"/>
      <c r="DH2" s="20"/>
      <c r="DI2" s="21"/>
      <c r="DJ2" s="20"/>
      <c r="DK2" s="21"/>
      <c r="DL2" s="20"/>
      <c r="DM2" s="21"/>
      <c r="DN2" s="20"/>
      <c r="DO2" s="21"/>
      <c r="DP2" s="22"/>
      <c r="DQ2" s="22"/>
      <c r="DR2" s="20"/>
      <c r="DS2" s="21"/>
      <c r="DT2" s="23"/>
      <c r="DU2" s="23"/>
      <c r="DV2" s="23"/>
      <c r="DW2" s="23"/>
      <c r="DX2" s="23"/>
      <c r="DY2" s="21"/>
      <c r="DZ2" s="23"/>
      <c r="EA2" s="21"/>
      <c r="EB2" s="23"/>
      <c r="EC2" s="23"/>
      <c r="ED2" s="23"/>
      <c r="EE2" s="24"/>
      <c r="EF2" s="24"/>
      <c r="EG2" s="20"/>
      <c r="EH2" s="21"/>
      <c r="EI2" s="20"/>
      <c r="EJ2" s="21"/>
      <c r="EK2" s="20"/>
      <c r="EL2" s="21"/>
      <c r="EM2" s="20"/>
      <c r="EN2" s="21"/>
      <c r="EO2" s="20"/>
      <c r="EP2" s="21"/>
    </row>
    <row r="3" spans="1:146" s="25" customFormat="1" ht="15" customHeight="1">
      <c r="A3" s="18"/>
      <c r="B3" s="19"/>
      <c r="C3" s="19"/>
      <c r="D3" s="20"/>
      <c r="E3" s="21"/>
      <c r="F3" s="22"/>
      <c r="G3" s="22"/>
      <c r="H3" s="20"/>
      <c r="I3" s="21"/>
      <c r="J3" s="23"/>
      <c r="K3" s="23"/>
      <c r="L3" s="23"/>
      <c r="M3" s="23"/>
      <c r="N3" s="23"/>
      <c r="O3" s="21"/>
      <c r="P3" s="23"/>
      <c r="Q3" s="21"/>
      <c r="R3" s="23"/>
      <c r="S3" s="23"/>
      <c r="T3" s="23"/>
      <c r="U3" s="24"/>
      <c r="V3" s="24"/>
      <c r="W3" s="20"/>
      <c r="X3" s="21"/>
      <c r="Y3" s="20"/>
      <c r="Z3" s="21"/>
      <c r="AA3" s="20"/>
      <c r="AB3" s="21"/>
      <c r="AC3" s="20"/>
      <c r="AD3" s="21"/>
      <c r="AE3" s="20"/>
      <c r="AF3" s="21"/>
      <c r="AG3" s="20"/>
      <c r="AH3" s="21"/>
      <c r="AI3" s="20"/>
      <c r="AJ3" s="21"/>
      <c r="AK3" s="20"/>
      <c r="AL3" s="21"/>
      <c r="AM3" s="20"/>
      <c r="AN3" s="21"/>
      <c r="AO3" s="20"/>
      <c r="AP3" s="21"/>
      <c r="AQ3" s="20"/>
      <c r="AR3" s="21"/>
      <c r="AS3" s="20"/>
      <c r="AT3" s="21"/>
      <c r="AU3" s="20"/>
      <c r="AV3" s="21"/>
      <c r="AW3" s="20"/>
      <c r="AX3" s="21"/>
      <c r="AY3" s="20"/>
      <c r="AZ3" s="21"/>
      <c r="BA3" s="20"/>
      <c r="BB3" s="21"/>
      <c r="BC3" s="20"/>
      <c r="BD3" s="21"/>
      <c r="BE3" s="20"/>
      <c r="BF3" s="21"/>
      <c r="BG3" s="20"/>
      <c r="BH3" s="21"/>
      <c r="BI3" s="20"/>
      <c r="BJ3" s="21"/>
      <c r="BK3" s="22"/>
      <c r="BL3" s="22"/>
      <c r="BM3" s="20"/>
      <c r="BN3" s="21"/>
      <c r="BO3" s="23"/>
      <c r="BP3" s="23"/>
      <c r="BQ3" s="23"/>
      <c r="BR3" s="23"/>
      <c r="BS3" s="23"/>
      <c r="BT3" s="21"/>
      <c r="BU3" s="23"/>
      <c r="BV3" s="21"/>
      <c r="BW3" s="23"/>
      <c r="BX3" s="23"/>
      <c r="BY3" s="23"/>
      <c r="BZ3" s="24"/>
      <c r="CA3" s="24"/>
      <c r="CB3" s="20"/>
      <c r="CC3" s="21"/>
      <c r="CD3" s="20"/>
      <c r="CE3" s="21"/>
      <c r="CF3" s="20"/>
      <c r="CG3" s="21"/>
      <c r="CH3" s="20"/>
      <c r="CI3" s="21"/>
      <c r="CJ3" s="20"/>
      <c r="CK3" s="21"/>
      <c r="CL3" s="20"/>
      <c r="CM3" s="21"/>
      <c r="CN3" s="20"/>
      <c r="CO3" s="21"/>
      <c r="CP3" s="20"/>
      <c r="CQ3" s="21"/>
      <c r="CR3" s="20"/>
      <c r="CS3" s="21"/>
      <c r="CT3" s="20"/>
      <c r="CU3" s="21"/>
      <c r="CV3" s="20"/>
      <c r="CW3" s="21"/>
      <c r="CX3" s="20"/>
      <c r="CY3" s="21"/>
      <c r="CZ3" s="20"/>
      <c r="DA3" s="21"/>
      <c r="DB3" s="20"/>
      <c r="DC3" s="21"/>
      <c r="DD3" s="20"/>
      <c r="DE3" s="21"/>
      <c r="DF3" s="20"/>
      <c r="DG3" s="21"/>
      <c r="DH3" s="20"/>
      <c r="DI3" s="21"/>
      <c r="DJ3" s="20"/>
      <c r="DK3" s="21"/>
      <c r="DL3" s="20"/>
      <c r="DM3" s="21"/>
      <c r="DN3" s="20"/>
      <c r="DO3" s="21"/>
      <c r="DP3" s="22"/>
      <c r="DQ3" s="22"/>
      <c r="DR3" s="20"/>
      <c r="DS3" s="21"/>
      <c r="DT3" s="23"/>
      <c r="DU3" s="23"/>
      <c r="DV3" s="23"/>
      <c r="DW3" s="23"/>
      <c r="DX3" s="23"/>
      <c r="DY3" s="21"/>
      <c r="DZ3" s="23"/>
      <c r="EA3" s="21"/>
      <c r="EB3" s="23"/>
      <c r="EC3" s="23"/>
      <c r="ED3" s="23"/>
      <c r="EE3" s="24"/>
      <c r="EF3" s="24"/>
      <c r="EG3" s="20"/>
      <c r="EH3" s="21"/>
      <c r="EI3" s="20"/>
      <c r="EJ3" s="21"/>
      <c r="EK3" s="20"/>
      <c r="EL3" s="21"/>
      <c r="EM3" s="20"/>
      <c r="EN3" s="21"/>
      <c r="EO3" s="20"/>
      <c r="EP3" s="21"/>
    </row>
    <row r="4" spans="1:146" s="25" customFormat="1" ht="15" customHeight="1">
      <c r="A4" s="26"/>
      <c r="B4" s="27"/>
      <c r="C4" s="27"/>
    </row>
    <row r="5" spans="1:146" s="25" customFormat="1" ht="15" customHeight="1" thickBot="1">
      <c r="A5" s="151" t="s">
        <v>209</v>
      </c>
      <c r="B5" s="29"/>
      <c r="C5" s="29"/>
    </row>
    <row r="6" spans="1:146" s="25" customFormat="1" ht="15" customHeight="1" thickTop="1">
      <c r="A6" s="272"/>
      <c r="B6" s="31"/>
      <c r="C6" s="31" t="s">
        <v>59</v>
      </c>
    </row>
    <row r="7" spans="1:146" s="36" customFormat="1" ht="15" customHeight="1">
      <c r="A7" s="34"/>
      <c r="B7" s="35" t="s">
        <v>60</v>
      </c>
      <c r="C7" s="35" t="s">
        <v>61</v>
      </c>
    </row>
    <row r="8" spans="1:146" s="25" customFormat="1" ht="15" customHeight="1">
      <c r="A8" s="37" t="s">
        <v>382</v>
      </c>
      <c r="B8" s="38"/>
      <c r="C8" s="38"/>
    </row>
    <row r="9" spans="1:146" ht="5.0999999999999996" customHeight="1">
      <c r="A9" s="39"/>
      <c r="B9" s="39"/>
      <c r="C9" s="39"/>
    </row>
    <row r="10" spans="1:146" s="160" customFormat="1" ht="15" customHeight="1">
      <c r="A10" s="26" t="s">
        <v>383</v>
      </c>
      <c r="B10" s="158">
        <v>1412831</v>
      </c>
      <c r="C10" s="159">
        <v>1473084</v>
      </c>
    </row>
    <row r="11" spans="1:146" s="166" customFormat="1" ht="15" customHeight="1">
      <c r="A11" s="48" t="s">
        <v>384</v>
      </c>
      <c r="B11" s="164">
        <v>403973</v>
      </c>
      <c r="C11" s="165">
        <v>424004</v>
      </c>
    </row>
    <row r="12" spans="1:146" s="166" customFormat="1" ht="15" customHeight="1">
      <c r="A12" s="48" t="s">
        <v>385</v>
      </c>
      <c r="B12" s="164">
        <v>623969</v>
      </c>
      <c r="C12" s="165">
        <v>642543</v>
      </c>
    </row>
    <row r="13" spans="1:146" s="166" customFormat="1" ht="15" customHeight="1">
      <c r="A13" s="48" t="s">
        <v>386</v>
      </c>
      <c r="B13" s="164">
        <v>278981</v>
      </c>
      <c r="C13" s="165">
        <v>295879</v>
      </c>
    </row>
    <row r="14" spans="1:146" s="166" customFormat="1" ht="15" customHeight="1">
      <c r="A14" s="48" t="s">
        <v>78</v>
      </c>
      <c r="B14" s="164">
        <v>58926</v>
      </c>
      <c r="C14" s="165">
        <v>60254</v>
      </c>
    </row>
    <row r="15" spans="1:146" s="166" customFormat="1" ht="15" customHeight="1">
      <c r="A15" s="48" t="s">
        <v>387</v>
      </c>
      <c r="B15" s="164">
        <v>46982</v>
      </c>
      <c r="C15" s="165">
        <v>50404</v>
      </c>
    </row>
    <row r="16" spans="1:146" s="166" customFormat="1" ht="15" customHeight="1">
      <c r="A16" s="26" t="s">
        <v>388</v>
      </c>
      <c r="B16" s="158">
        <v>14925</v>
      </c>
      <c r="C16" s="159">
        <v>19217</v>
      </c>
    </row>
    <row r="17" spans="1:3" s="166" customFormat="1" ht="15" customHeight="1">
      <c r="A17" s="26" t="s">
        <v>389</v>
      </c>
      <c r="B17" s="158">
        <v>3659</v>
      </c>
      <c r="C17" s="159">
        <v>3512</v>
      </c>
    </row>
    <row r="18" spans="1:3" s="166" customFormat="1" ht="15" customHeight="1">
      <c r="A18" s="48" t="s">
        <v>390</v>
      </c>
      <c r="B18" s="164">
        <v>2343</v>
      </c>
      <c r="C18" s="165">
        <v>2101</v>
      </c>
    </row>
    <row r="19" spans="1:3" s="160" customFormat="1" ht="15" customHeight="1">
      <c r="A19" s="48" t="s">
        <v>391</v>
      </c>
      <c r="B19" s="164">
        <v>1316</v>
      </c>
      <c r="C19" s="165">
        <v>1411</v>
      </c>
    </row>
    <row r="20" spans="1:3" s="160" customFormat="1" ht="15" customHeight="1">
      <c r="A20" s="26" t="s">
        <v>392</v>
      </c>
      <c r="B20" s="158">
        <v>414273</v>
      </c>
      <c r="C20" s="159">
        <v>425081</v>
      </c>
    </row>
    <row r="21" spans="1:3" s="160" customFormat="1" ht="15" customHeight="1">
      <c r="A21" s="26" t="s">
        <v>393</v>
      </c>
      <c r="B21" s="158">
        <v>32650</v>
      </c>
      <c r="C21" s="159">
        <v>35721</v>
      </c>
    </row>
    <row r="22" spans="1:3" s="160" customFormat="1" ht="15" customHeight="1">
      <c r="A22" s="26" t="s">
        <v>394</v>
      </c>
      <c r="B22" s="158">
        <v>1365</v>
      </c>
      <c r="C22" s="159">
        <v>1862</v>
      </c>
    </row>
    <row r="23" spans="1:3" s="160" customFormat="1" ht="15" customHeight="1">
      <c r="A23" s="26" t="s">
        <v>226</v>
      </c>
      <c r="B23" s="158">
        <v>4938</v>
      </c>
      <c r="C23" s="159">
        <v>5674</v>
      </c>
    </row>
    <row r="24" spans="1:3" s="160" customFormat="1" ht="15" customHeight="1">
      <c r="A24" s="766" t="s">
        <v>395</v>
      </c>
      <c r="B24" s="771">
        <v>61515</v>
      </c>
      <c r="C24" s="159">
        <v>61239</v>
      </c>
    </row>
    <row r="25" spans="1:3" s="275" customFormat="1" ht="4.5" customHeight="1">
      <c r="A25" s="764"/>
      <c r="B25" s="274"/>
      <c r="C25" s="274"/>
    </row>
    <row r="26" spans="1:3" s="55" customFormat="1" ht="15" customHeight="1" thickBot="1">
      <c r="A26" s="763" t="s">
        <v>396</v>
      </c>
      <c r="B26" s="772">
        <v>1946156</v>
      </c>
      <c r="C26" s="157">
        <v>2025390</v>
      </c>
    </row>
    <row r="27" spans="1:3" s="275" customFormat="1" ht="4.5" customHeight="1" thickTop="1">
      <c r="A27" s="764"/>
      <c r="B27" s="274"/>
      <c r="C27" s="274"/>
    </row>
    <row r="28" spans="1:3" s="166" customFormat="1" ht="15" customHeight="1">
      <c r="A28" s="768" t="s">
        <v>397</v>
      </c>
      <c r="B28" s="773"/>
      <c r="C28" s="165"/>
    </row>
    <row r="29" spans="1:3" s="160" customFormat="1" ht="15" customHeight="1">
      <c r="A29" s="766" t="s">
        <v>398</v>
      </c>
      <c r="B29" s="771">
        <v>164193</v>
      </c>
      <c r="C29" s="159">
        <v>167312</v>
      </c>
    </row>
    <row r="30" spans="1:3" s="55" customFormat="1" ht="18" customHeight="1">
      <c r="A30" s="766" t="s">
        <v>399</v>
      </c>
      <c r="B30" s="771">
        <v>4316</v>
      </c>
      <c r="C30" s="159">
        <v>4255</v>
      </c>
    </row>
    <row r="31" spans="1:3" s="275" customFormat="1" ht="4.5" customHeight="1">
      <c r="A31" s="764"/>
      <c r="B31" s="274"/>
      <c r="C31" s="274"/>
    </row>
    <row r="32" spans="1:3" s="55" customFormat="1" ht="15" customHeight="1" thickBot="1">
      <c r="A32" s="763" t="s">
        <v>400</v>
      </c>
      <c r="B32" s="772">
        <v>168509</v>
      </c>
      <c r="C32" s="157">
        <v>171567</v>
      </c>
    </row>
    <row r="33" spans="1:3" s="55" customFormat="1" ht="7.5" customHeight="1" thickTop="1">
      <c r="A33" s="769"/>
      <c r="B33" s="770"/>
    </row>
    <row r="34" spans="1:3" s="55" customFormat="1" ht="18.45" customHeight="1" thickBot="1">
      <c r="A34" s="87" t="s">
        <v>401</v>
      </c>
      <c r="B34" s="157">
        <v>2114665</v>
      </c>
      <c r="C34" s="157">
        <v>2196957</v>
      </c>
    </row>
    <row r="35" spans="1:3" ht="12" thickTop="1"/>
  </sheetData>
  <hyperlinks>
    <hyperlink ref="C6" location="Index!A1" display="Index" xr:uid="{2F65FC58-6BE9-4929-9487-E40740DC7896}"/>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B0A4-1EBA-4A5B-A266-618677E54164}">
  <sheetPr>
    <tabColor rgb="FFC00000"/>
  </sheetPr>
  <dimension ref="A1:HQ50"/>
  <sheetViews>
    <sheetView showGridLines="0" zoomScaleNormal="100" workbookViewId="0">
      <pane xSplit="1" ySplit="8" topLeftCell="Y9" activePane="bottomRight" state="frozen"/>
      <selection pane="topRight"/>
      <selection pane="bottomLeft"/>
      <selection pane="bottomRight"/>
    </sheetView>
  </sheetViews>
  <sheetFormatPr defaultColWidth="9.33203125" defaultRowHeight="15" customHeight="1"/>
  <cols>
    <col min="1" max="1" width="53.21875" style="113" bestFit="1" customWidth="1"/>
    <col min="2" max="2" width="9.5546875" style="113" bestFit="1" customWidth="1"/>
    <col min="3" max="3" width="9" style="113" bestFit="1" customWidth="1"/>
    <col min="4" max="5" width="9.5546875" style="113" bestFit="1" customWidth="1"/>
    <col min="6" max="6" width="9.21875" style="113" customWidth="1"/>
    <col min="7" max="9" width="9.5546875" style="113" bestFit="1" customWidth="1"/>
    <col min="10" max="29" width="10.33203125" style="113" customWidth="1"/>
    <col min="30" max="31" width="9.21875" style="113" customWidth="1"/>
    <col min="32" max="16384" width="9.33203125" style="105"/>
  </cols>
  <sheetData>
    <row r="1" spans="1:225"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20"/>
      <c r="AG1" s="20"/>
      <c r="AH1" s="20"/>
      <c r="AI1" s="20"/>
      <c r="AJ1" s="20"/>
      <c r="AK1" s="20"/>
      <c r="AL1" s="20"/>
      <c r="AM1" s="20"/>
      <c r="AN1" s="20"/>
      <c r="AO1" s="20"/>
      <c r="AP1" s="20"/>
      <c r="AQ1" s="20"/>
      <c r="AR1" s="20"/>
      <c r="AS1" s="20"/>
      <c r="AT1" s="20"/>
      <c r="AU1" s="20"/>
      <c r="AV1" s="20"/>
      <c r="AW1" s="20"/>
      <c r="AX1" s="20"/>
      <c r="AY1" s="20"/>
      <c r="AZ1" s="21"/>
      <c r="BA1" s="20"/>
      <c r="BB1" s="21"/>
      <c r="BC1" s="20"/>
      <c r="BD1" s="21"/>
      <c r="BE1" s="20"/>
      <c r="BF1" s="21"/>
      <c r="BG1" s="20"/>
      <c r="BH1" s="21"/>
      <c r="BI1" s="20"/>
      <c r="BJ1" s="21"/>
      <c r="BK1" s="20"/>
      <c r="BL1" s="21"/>
      <c r="BM1" s="20"/>
      <c r="BN1" s="21"/>
      <c r="BO1" s="20"/>
      <c r="BP1" s="21"/>
      <c r="BQ1" s="20"/>
      <c r="BR1" s="21"/>
      <c r="BS1" s="20"/>
      <c r="BT1" s="21"/>
      <c r="BU1" s="20"/>
      <c r="BV1" s="21"/>
      <c r="BW1" s="20"/>
      <c r="BX1" s="21"/>
      <c r="BY1" s="20"/>
      <c r="BZ1" s="21"/>
      <c r="CA1" s="20"/>
      <c r="CB1" s="21"/>
      <c r="CC1" s="20"/>
      <c r="CD1" s="21"/>
      <c r="CE1" s="20"/>
      <c r="CF1" s="21"/>
      <c r="CG1" s="22"/>
      <c r="CH1" s="22"/>
      <c r="CI1" s="20"/>
      <c r="CJ1" s="21"/>
      <c r="CK1" s="23"/>
      <c r="CL1" s="23"/>
      <c r="CM1" s="23"/>
      <c r="CN1" s="23"/>
      <c r="CO1" s="23"/>
      <c r="CP1" s="21"/>
      <c r="CQ1" s="23"/>
      <c r="CR1" s="21"/>
      <c r="CS1" s="23"/>
      <c r="CT1" s="23"/>
      <c r="CU1" s="23"/>
      <c r="CV1" s="24"/>
      <c r="CW1" s="24"/>
      <c r="CX1" s="20"/>
      <c r="CY1" s="21"/>
      <c r="CZ1" s="20"/>
      <c r="DA1" s="21"/>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0"/>
      <c r="EC1" s="21"/>
      <c r="ED1" s="20"/>
      <c r="EE1" s="21"/>
      <c r="EF1" s="20"/>
      <c r="EG1" s="21"/>
      <c r="EH1" s="20"/>
      <c r="EI1" s="21"/>
      <c r="EJ1" s="20"/>
      <c r="EK1" s="21"/>
      <c r="EL1" s="22"/>
      <c r="EM1" s="22"/>
      <c r="EN1" s="20"/>
      <c r="EO1" s="21"/>
      <c r="EP1" s="23"/>
      <c r="EQ1" s="23"/>
      <c r="ER1" s="23"/>
      <c r="ES1" s="23"/>
      <c r="ET1" s="23"/>
      <c r="EU1" s="21"/>
      <c r="EV1" s="23"/>
      <c r="EW1" s="21"/>
      <c r="EX1" s="23"/>
      <c r="EY1" s="23"/>
      <c r="EZ1" s="23"/>
      <c r="FA1" s="24"/>
      <c r="FB1" s="24"/>
      <c r="FC1" s="20"/>
      <c r="FD1" s="21"/>
      <c r="FE1" s="20"/>
      <c r="FF1" s="21"/>
      <c r="FG1" s="20"/>
      <c r="FH1" s="21"/>
      <c r="FI1" s="20"/>
      <c r="FJ1" s="21"/>
      <c r="FK1" s="20"/>
      <c r="FL1" s="21"/>
      <c r="FM1" s="20"/>
      <c r="FN1" s="21"/>
      <c r="FO1" s="20"/>
      <c r="FP1" s="21"/>
      <c r="FQ1" s="20"/>
      <c r="FR1" s="21"/>
      <c r="FS1" s="20"/>
      <c r="FT1" s="21"/>
      <c r="FU1" s="20"/>
      <c r="FV1" s="21"/>
      <c r="FW1" s="20"/>
      <c r="FX1" s="21"/>
      <c r="FY1" s="20"/>
      <c r="FZ1" s="21"/>
      <c r="GA1" s="20"/>
      <c r="GB1" s="21"/>
      <c r="GC1" s="20"/>
      <c r="GD1" s="21"/>
      <c r="GE1" s="20"/>
      <c r="GF1" s="21"/>
      <c r="GG1" s="20"/>
      <c r="GH1" s="21"/>
      <c r="GI1" s="20"/>
      <c r="GJ1" s="21"/>
      <c r="GK1" s="20"/>
      <c r="GL1" s="21"/>
      <c r="GM1" s="20"/>
      <c r="GN1" s="21"/>
      <c r="GO1" s="20"/>
      <c r="GP1" s="21"/>
      <c r="GQ1" s="22"/>
      <c r="GR1" s="22"/>
      <c r="GS1" s="20"/>
      <c r="GT1" s="21"/>
      <c r="GU1" s="23"/>
      <c r="GV1" s="23"/>
      <c r="GW1" s="23"/>
      <c r="GX1" s="23"/>
      <c r="GY1" s="23"/>
      <c r="GZ1" s="21"/>
      <c r="HA1" s="23"/>
      <c r="HB1" s="21"/>
      <c r="HC1" s="23"/>
      <c r="HD1" s="23"/>
      <c r="HE1" s="23"/>
      <c r="HF1" s="24"/>
      <c r="HG1" s="24"/>
      <c r="HH1" s="20"/>
      <c r="HI1" s="21"/>
      <c r="HJ1" s="20"/>
      <c r="HK1" s="21"/>
      <c r="HL1" s="20"/>
      <c r="HM1" s="21"/>
      <c r="HN1" s="20"/>
      <c r="HO1" s="21"/>
      <c r="HP1" s="20"/>
      <c r="HQ1" s="21"/>
    </row>
    <row r="2" spans="1:225"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20"/>
      <c r="AG2" s="20"/>
      <c r="AH2" s="20"/>
      <c r="AI2" s="20"/>
      <c r="AJ2" s="20"/>
      <c r="AK2" s="20"/>
      <c r="AL2" s="20"/>
      <c r="AM2" s="20"/>
      <c r="AN2" s="20"/>
      <c r="AO2" s="20"/>
      <c r="AP2" s="20"/>
      <c r="AQ2" s="20"/>
      <c r="AR2" s="20"/>
      <c r="AS2" s="20"/>
      <c r="AT2" s="20"/>
      <c r="AU2" s="20"/>
      <c r="AV2" s="20"/>
      <c r="AW2" s="20"/>
      <c r="AX2" s="20"/>
      <c r="AY2" s="20"/>
      <c r="AZ2" s="21"/>
      <c r="BA2" s="20"/>
      <c r="BB2" s="21"/>
      <c r="BC2" s="20"/>
      <c r="BD2" s="21"/>
      <c r="BE2" s="20"/>
      <c r="BF2" s="21"/>
      <c r="BG2" s="20"/>
      <c r="BH2" s="21"/>
      <c r="BI2" s="20"/>
      <c r="BJ2" s="21"/>
      <c r="BK2" s="20"/>
      <c r="BL2" s="21"/>
      <c r="BM2" s="20"/>
      <c r="BN2" s="21"/>
      <c r="BO2" s="20"/>
      <c r="BP2" s="21"/>
      <c r="BQ2" s="20"/>
      <c r="BR2" s="21"/>
      <c r="BS2" s="20"/>
      <c r="BT2" s="21"/>
      <c r="BU2" s="20"/>
      <c r="BV2" s="21"/>
      <c r="BW2" s="20"/>
      <c r="BX2" s="21"/>
      <c r="BY2" s="20"/>
      <c r="BZ2" s="21"/>
      <c r="CA2" s="20"/>
      <c r="CB2" s="21"/>
      <c r="CC2" s="20"/>
      <c r="CD2" s="21"/>
      <c r="CE2" s="20"/>
      <c r="CF2" s="21"/>
      <c r="CG2" s="22"/>
      <c r="CH2" s="22"/>
      <c r="CI2" s="20"/>
      <c r="CJ2" s="21"/>
      <c r="CK2" s="23"/>
      <c r="CL2" s="23"/>
      <c r="CM2" s="23"/>
      <c r="CN2" s="23"/>
      <c r="CO2" s="23"/>
      <c r="CP2" s="21"/>
      <c r="CQ2" s="23"/>
      <c r="CR2" s="21"/>
      <c r="CS2" s="23"/>
      <c r="CT2" s="23"/>
      <c r="CU2" s="23"/>
      <c r="CV2" s="24"/>
      <c r="CW2" s="24"/>
      <c r="CX2" s="20"/>
      <c r="CY2" s="21"/>
      <c r="CZ2" s="20"/>
      <c r="DA2" s="21"/>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0"/>
      <c r="EC2" s="21"/>
      <c r="ED2" s="20"/>
      <c r="EE2" s="21"/>
      <c r="EF2" s="20"/>
      <c r="EG2" s="21"/>
      <c r="EH2" s="20"/>
      <c r="EI2" s="21"/>
      <c r="EJ2" s="20"/>
      <c r="EK2" s="21"/>
      <c r="EL2" s="22"/>
      <c r="EM2" s="22"/>
      <c r="EN2" s="20"/>
      <c r="EO2" s="21"/>
      <c r="EP2" s="23"/>
      <c r="EQ2" s="23"/>
      <c r="ER2" s="23"/>
      <c r="ES2" s="23"/>
      <c r="ET2" s="23"/>
      <c r="EU2" s="21"/>
      <c r="EV2" s="23"/>
      <c r="EW2" s="21"/>
      <c r="EX2" s="23"/>
      <c r="EY2" s="23"/>
      <c r="EZ2" s="23"/>
      <c r="FA2" s="24"/>
      <c r="FB2" s="24"/>
      <c r="FC2" s="20"/>
      <c r="FD2" s="21"/>
      <c r="FE2" s="20"/>
      <c r="FF2" s="21"/>
      <c r="FG2" s="20"/>
      <c r="FH2" s="21"/>
      <c r="FI2" s="20"/>
      <c r="FJ2" s="21"/>
      <c r="FK2" s="20"/>
      <c r="FL2" s="21"/>
      <c r="FM2" s="20"/>
      <c r="FN2" s="21"/>
      <c r="FO2" s="20"/>
      <c r="FP2" s="21"/>
      <c r="FQ2" s="20"/>
      <c r="FR2" s="21"/>
      <c r="FS2" s="20"/>
      <c r="FT2" s="21"/>
      <c r="FU2" s="20"/>
      <c r="FV2" s="21"/>
      <c r="FW2" s="20"/>
      <c r="FX2" s="21"/>
      <c r="FY2" s="20"/>
      <c r="FZ2" s="21"/>
      <c r="GA2" s="20"/>
      <c r="GB2" s="21"/>
      <c r="GC2" s="20"/>
      <c r="GD2" s="21"/>
      <c r="GE2" s="20"/>
      <c r="GF2" s="21"/>
      <c r="GG2" s="20"/>
      <c r="GH2" s="21"/>
      <c r="GI2" s="20"/>
      <c r="GJ2" s="21"/>
      <c r="GK2" s="20"/>
      <c r="GL2" s="21"/>
      <c r="GM2" s="20"/>
      <c r="GN2" s="21"/>
      <c r="GO2" s="20"/>
      <c r="GP2" s="21"/>
      <c r="GQ2" s="22"/>
      <c r="GR2" s="22"/>
      <c r="GS2" s="20"/>
      <c r="GT2" s="21"/>
      <c r="GU2" s="23"/>
      <c r="GV2" s="23"/>
      <c r="GW2" s="23"/>
      <c r="GX2" s="23"/>
      <c r="GY2" s="23"/>
      <c r="GZ2" s="21"/>
      <c r="HA2" s="23"/>
      <c r="HB2" s="21"/>
      <c r="HC2" s="23"/>
      <c r="HD2" s="23"/>
      <c r="HE2" s="23"/>
      <c r="HF2" s="24"/>
      <c r="HG2" s="24"/>
      <c r="HH2" s="20"/>
      <c r="HI2" s="21"/>
      <c r="HJ2" s="20"/>
      <c r="HK2" s="21"/>
      <c r="HL2" s="20"/>
      <c r="HM2" s="21"/>
      <c r="HN2" s="20"/>
      <c r="HO2" s="21"/>
      <c r="HP2" s="20"/>
      <c r="HQ2" s="21"/>
    </row>
    <row r="3" spans="1:225"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20"/>
      <c r="AG3" s="20"/>
      <c r="AH3" s="20"/>
      <c r="AI3" s="20"/>
      <c r="AJ3" s="20"/>
      <c r="AK3" s="20"/>
      <c r="AL3" s="20"/>
      <c r="AM3" s="20"/>
      <c r="AN3" s="20"/>
      <c r="AO3" s="20"/>
      <c r="AP3" s="20"/>
      <c r="AQ3" s="20"/>
      <c r="AR3" s="20"/>
      <c r="AS3" s="20"/>
      <c r="AT3" s="20"/>
      <c r="AU3" s="20"/>
      <c r="AV3" s="20"/>
      <c r="AW3" s="20"/>
      <c r="AX3" s="20"/>
      <c r="AY3" s="20"/>
      <c r="AZ3" s="21"/>
      <c r="BA3" s="20"/>
      <c r="BB3" s="21"/>
      <c r="BC3" s="20"/>
      <c r="BD3" s="21"/>
      <c r="BE3" s="20"/>
      <c r="BF3" s="21"/>
      <c r="BG3" s="20"/>
      <c r="BH3" s="21"/>
      <c r="BI3" s="20"/>
      <c r="BJ3" s="21"/>
      <c r="BK3" s="20"/>
      <c r="BL3" s="21"/>
      <c r="BM3" s="20"/>
      <c r="BN3" s="21"/>
      <c r="BO3" s="20"/>
      <c r="BP3" s="21"/>
      <c r="BQ3" s="20"/>
      <c r="BR3" s="21"/>
      <c r="BS3" s="20"/>
      <c r="BT3" s="21"/>
      <c r="BU3" s="20"/>
      <c r="BV3" s="21"/>
      <c r="BW3" s="20"/>
      <c r="BX3" s="21"/>
      <c r="BY3" s="20"/>
      <c r="BZ3" s="21"/>
      <c r="CA3" s="20"/>
      <c r="CB3" s="21"/>
      <c r="CC3" s="20"/>
      <c r="CD3" s="21"/>
      <c r="CE3" s="20"/>
      <c r="CF3" s="21"/>
      <c r="CG3" s="22"/>
      <c r="CH3" s="22"/>
      <c r="CI3" s="20"/>
      <c r="CJ3" s="21"/>
      <c r="CK3" s="23"/>
      <c r="CL3" s="23"/>
      <c r="CM3" s="23"/>
      <c r="CN3" s="23"/>
      <c r="CO3" s="23"/>
      <c r="CP3" s="21"/>
      <c r="CQ3" s="23"/>
      <c r="CR3" s="21"/>
      <c r="CS3" s="23"/>
      <c r="CT3" s="23"/>
      <c r="CU3" s="23"/>
      <c r="CV3" s="24"/>
      <c r="CW3" s="24"/>
      <c r="CX3" s="20"/>
      <c r="CY3" s="21"/>
      <c r="CZ3" s="20"/>
      <c r="DA3" s="21"/>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0"/>
      <c r="EC3" s="21"/>
      <c r="ED3" s="20"/>
      <c r="EE3" s="21"/>
      <c r="EF3" s="20"/>
      <c r="EG3" s="21"/>
      <c r="EH3" s="20"/>
      <c r="EI3" s="21"/>
      <c r="EJ3" s="20"/>
      <c r="EK3" s="21"/>
      <c r="EL3" s="22"/>
      <c r="EM3" s="22"/>
      <c r="EN3" s="20"/>
      <c r="EO3" s="21"/>
      <c r="EP3" s="23"/>
      <c r="EQ3" s="23"/>
      <c r="ER3" s="23"/>
      <c r="ES3" s="23"/>
      <c r="ET3" s="23"/>
      <c r="EU3" s="21"/>
      <c r="EV3" s="23"/>
      <c r="EW3" s="21"/>
      <c r="EX3" s="23"/>
      <c r="EY3" s="23"/>
      <c r="EZ3" s="23"/>
      <c r="FA3" s="24"/>
      <c r="FB3" s="24"/>
      <c r="FC3" s="20"/>
      <c r="FD3" s="21"/>
      <c r="FE3" s="20"/>
      <c r="FF3" s="21"/>
      <c r="FG3" s="20"/>
      <c r="FH3" s="21"/>
      <c r="FI3" s="20"/>
      <c r="FJ3" s="21"/>
      <c r="FK3" s="20"/>
      <c r="FL3" s="21"/>
      <c r="FM3" s="20"/>
      <c r="FN3" s="21"/>
      <c r="FO3" s="20"/>
      <c r="FP3" s="21"/>
      <c r="FQ3" s="20"/>
      <c r="FR3" s="21"/>
      <c r="FS3" s="20"/>
      <c r="FT3" s="21"/>
      <c r="FU3" s="20"/>
      <c r="FV3" s="21"/>
      <c r="FW3" s="20"/>
      <c r="FX3" s="21"/>
      <c r="FY3" s="20"/>
      <c r="FZ3" s="21"/>
      <c r="GA3" s="20"/>
      <c r="GB3" s="21"/>
      <c r="GC3" s="20"/>
      <c r="GD3" s="21"/>
      <c r="GE3" s="20"/>
      <c r="GF3" s="21"/>
      <c r="GG3" s="20"/>
      <c r="GH3" s="21"/>
      <c r="GI3" s="20"/>
      <c r="GJ3" s="21"/>
      <c r="GK3" s="20"/>
      <c r="GL3" s="21"/>
      <c r="GM3" s="20"/>
      <c r="GN3" s="21"/>
      <c r="GO3" s="20"/>
      <c r="GP3" s="21"/>
      <c r="GQ3" s="22"/>
      <c r="GR3" s="22"/>
      <c r="GS3" s="20"/>
      <c r="GT3" s="21"/>
      <c r="GU3" s="23"/>
      <c r="GV3" s="23"/>
      <c r="GW3" s="23"/>
      <c r="GX3" s="23"/>
      <c r="GY3" s="23"/>
      <c r="GZ3" s="21"/>
      <c r="HA3" s="23"/>
      <c r="HB3" s="21"/>
      <c r="HC3" s="23"/>
      <c r="HD3" s="23"/>
      <c r="HE3" s="23"/>
      <c r="HF3" s="24"/>
      <c r="HG3" s="24"/>
      <c r="HH3" s="20"/>
      <c r="HI3" s="21"/>
      <c r="HJ3" s="20"/>
      <c r="HK3" s="21"/>
      <c r="HL3" s="20"/>
      <c r="HM3" s="21"/>
      <c r="HN3" s="20"/>
      <c r="HO3" s="21"/>
      <c r="HP3" s="20"/>
      <c r="HQ3" s="21"/>
    </row>
    <row r="4" spans="1:225" s="25" customFormat="1" ht="15" customHeight="1">
      <c r="A4" s="2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322"/>
      <c r="AG4" s="322"/>
      <c r="AH4" s="322"/>
      <c r="AI4" s="322"/>
      <c r="AJ4" s="322"/>
      <c r="AK4" s="322"/>
      <c r="AL4" s="322"/>
      <c r="AM4" s="322"/>
      <c r="AN4" s="322"/>
      <c r="AR4" s="323"/>
      <c r="AS4" s="323"/>
      <c r="AT4" s="323"/>
      <c r="AU4" s="323"/>
      <c r="AV4" s="323"/>
      <c r="AW4" s="323"/>
      <c r="AX4" s="323"/>
      <c r="AY4" s="323"/>
    </row>
    <row r="5" spans="1:225" s="25" customFormat="1" ht="15" customHeight="1" thickBot="1">
      <c r="A5" s="28" t="s">
        <v>589</v>
      </c>
      <c r="B5" s="29"/>
      <c r="C5" s="29"/>
      <c r="D5" s="29"/>
      <c r="E5" s="68"/>
      <c r="F5" s="68"/>
      <c r="G5" s="68"/>
      <c r="H5" s="68"/>
      <c r="I5" s="68"/>
      <c r="J5" s="29"/>
      <c r="K5" s="29"/>
      <c r="L5" s="29"/>
      <c r="M5" s="29"/>
      <c r="N5" s="29"/>
      <c r="O5" s="29"/>
      <c r="P5" s="29"/>
      <c r="Q5" s="29"/>
      <c r="R5" s="29"/>
      <c r="S5" s="29"/>
      <c r="T5" s="29"/>
      <c r="U5" s="29"/>
      <c r="V5" s="29"/>
      <c r="W5" s="29"/>
      <c r="X5" s="29"/>
      <c r="Y5" s="29"/>
      <c r="Z5" s="29"/>
      <c r="AA5" s="29"/>
      <c r="AB5" s="29"/>
      <c r="AC5" s="29"/>
      <c r="AD5" s="29"/>
      <c r="AE5" s="29"/>
    </row>
    <row r="6" spans="1:225" s="25" customFormat="1" ht="15" customHeight="1" thickTop="1">
      <c r="A6" s="272"/>
      <c r="B6" s="55"/>
      <c r="C6" s="55"/>
      <c r="D6" s="55"/>
      <c r="E6" s="31"/>
      <c r="F6" s="55"/>
      <c r="G6" s="31"/>
      <c r="H6" s="31"/>
      <c r="I6" s="31"/>
      <c r="J6" s="31"/>
      <c r="K6" s="31"/>
      <c r="L6" s="31"/>
      <c r="M6" s="31"/>
      <c r="N6" s="31"/>
      <c r="O6" s="31"/>
      <c r="P6" s="31"/>
      <c r="Q6" s="31"/>
      <c r="R6" s="31"/>
      <c r="S6" s="31"/>
      <c r="T6" s="31"/>
      <c r="U6" s="31"/>
      <c r="V6" s="31"/>
      <c r="W6" s="31"/>
      <c r="X6" s="31"/>
      <c r="Y6" s="31"/>
      <c r="Z6" s="31"/>
      <c r="AA6" s="31"/>
      <c r="AB6" s="31"/>
      <c r="AC6" s="31"/>
      <c r="AD6" s="31"/>
      <c r="AE6" s="31" t="s">
        <v>59</v>
      </c>
    </row>
    <row r="7" spans="1:225" s="36" customFormat="1" ht="15" customHeight="1">
      <c r="A7" s="34"/>
      <c r="B7" s="35" t="s">
        <v>277</v>
      </c>
      <c r="C7" s="35" t="s">
        <v>278</v>
      </c>
      <c r="D7" s="35" t="s">
        <v>279</v>
      </c>
      <c r="E7" s="35" t="s">
        <v>280</v>
      </c>
      <c r="F7" s="35" t="s">
        <v>551</v>
      </c>
      <c r="G7" s="35" t="s">
        <v>281</v>
      </c>
      <c r="H7" s="35" t="s">
        <v>282</v>
      </c>
      <c r="I7" s="35" t="s">
        <v>283</v>
      </c>
      <c r="J7" s="35" t="s">
        <v>284</v>
      </c>
      <c r="K7" s="35" t="s">
        <v>552</v>
      </c>
      <c r="L7" s="35" t="s">
        <v>285</v>
      </c>
      <c r="M7" s="35" t="s">
        <v>286</v>
      </c>
      <c r="N7" s="35" t="s">
        <v>287</v>
      </c>
      <c r="O7" s="35" t="s">
        <v>288</v>
      </c>
      <c r="P7" s="35" t="s">
        <v>553</v>
      </c>
      <c r="Q7" s="35" t="s">
        <v>289</v>
      </c>
      <c r="R7" s="35" t="s">
        <v>290</v>
      </c>
      <c r="S7" s="35" t="s">
        <v>291</v>
      </c>
      <c r="T7" s="35" t="s">
        <v>292</v>
      </c>
      <c r="U7" s="35" t="s">
        <v>554</v>
      </c>
      <c r="V7" s="35" t="s">
        <v>293</v>
      </c>
      <c r="W7" s="35" t="s">
        <v>294</v>
      </c>
      <c r="X7" s="35" t="s">
        <v>295</v>
      </c>
      <c r="Y7" s="35" t="s">
        <v>296</v>
      </c>
      <c r="Z7" s="35" t="s">
        <v>555</v>
      </c>
      <c r="AA7" s="35" t="s">
        <v>297</v>
      </c>
      <c r="AB7" s="35" t="s">
        <v>298</v>
      </c>
      <c r="AC7" s="35" t="s">
        <v>299</v>
      </c>
      <c r="AD7" s="35" t="s">
        <v>300</v>
      </c>
      <c r="AE7" s="35" t="s">
        <v>556</v>
      </c>
    </row>
    <row r="8" spans="1:225"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row>
    <row r="9" spans="1:225"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40"/>
      <c r="AE9" s="40"/>
    </row>
    <row r="10" spans="1:225" s="412" customFormat="1" ht="15" customHeight="1">
      <c r="A10" s="26" t="s">
        <v>590</v>
      </c>
      <c r="B10" s="401">
        <v>30786.925999999999</v>
      </c>
      <c r="C10" s="401">
        <v>28866.427</v>
      </c>
      <c r="D10" s="401">
        <v>28615.646000000001</v>
      </c>
      <c r="E10" s="401">
        <v>28023.083999999999</v>
      </c>
      <c r="F10" s="401">
        <v>116292.08300000001</v>
      </c>
      <c r="G10" s="401">
        <v>25851.843000000001</v>
      </c>
      <c r="H10" s="401">
        <v>21195</v>
      </c>
      <c r="I10" s="401">
        <v>26189</v>
      </c>
      <c r="J10" s="401">
        <v>26579</v>
      </c>
      <c r="K10" s="401">
        <v>99814.842999999993</v>
      </c>
      <c r="L10" s="401">
        <v>30145</v>
      </c>
      <c r="M10" s="401">
        <v>21725</v>
      </c>
      <c r="N10" s="401">
        <v>33033</v>
      </c>
      <c r="O10" s="401">
        <v>34648</v>
      </c>
      <c r="P10" s="401">
        <v>119551</v>
      </c>
      <c r="Q10" s="401">
        <v>41970</v>
      </c>
      <c r="R10" s="401">
        <v>48035</v>
      </c>
      <c r="S10" s="401">
        <v>46617</v>
      </c>
      <c r="T10" s="401">
        <v>45313.7</v>
      </c>
      <c r="U10" s="401">
        <v>181936</v>
      </c>
      <c r="V10" s="401">
        <v>51022</v>
      </c>
      <c r="W10" s="401">
        <v>48644</v>
      </c>
      <c r="X10" s="401">
        <v>51984</v>
      </c>
      <c r="Y10" s="401">
        <v>45111</v>
      </c>
      <c r="Z10" s="401">
        <v>196761</v>
      </c>
      <c r="AA10" s="401">
        <v>47749</v>
      </c>
      <c r="AB10" s="401">
        <v>50219</v>
      </c>
      <c r="AC10" s="401">
        <v>49123</v>
      </c>
      <c r="AD10" s="313">
        <v>55380.399999999994</v>
      </c>
      <c r="AE10" s="313">
        <v>202471.4</v>
      </c>
      <c r="AF10" s="411"/>
    </row>
    <row r="11" spans="1:225" s="41" customFormat="1" ht="15" customHeight="1">
      <c r="A11" s="48" t="s">
        <v>509</v>
      </c>
      <c r="B11" s="402">
        <v>18916.601999999999</v>
      </c>
      <c r="C11" s="402">
        <v>18020.592000000001</v>
      </c>
      <c r="D11" s="402">
        <v>19398.703000000001</v>
      </c>
      <c r="E11" s="402">
        <v>19530.699000000001</v>
      </c>
      <c r="F11" s="402">
        <v>75866.596000000005</v>
      </c>
      <c r="G11" s="402">
        <v>19464.333999999999</v>
      </c>
      <c r="H11" s="402">
        <v>17577</v>
      </c>
      <c r="I11" s="402">
        <v>18030</v>
      </c>
      <c r="J11" s="402">
        <v>19567</v>
      </c>
      <c r="K11" s="402">
        <v>74638.334000000003</v>
      </c>
      <c r="L11" s="402">
        <v>18051</v>
      </c>
      <c r="M11" s="402">
        <v>17819</v>
      </c>
      <c r="N11" s="402">
        <v>19894</v>
      </c>
      <c r="O11" s="402">
        <v>22219</v>
      </c>
      <c r="P11" s="402">
        <v>77983</v>
      </c>
      <c r="Q11" s="402">
        <v>23825</v>
      </c>
      <c r="R11" s="402">
        <v>25822</v>
      </c>
      <c r="S11" s="402">
        <v>27413</v>
      </c>
      <c r="T11" s="402">
        <v>27668</v>
      </c>
      <c r="U11" s="402">
        <v>104728</v>
      </c>
      <c r="V11" s="402">
        <v>27061</v>
      </c>
      <c r="W11" s="402">
        <v>27058</v>
      </c>
      <c r="X11" s="402">
        <v>26485</v>
      </c>
      <c r="Y11" s="402">
        <v>25908</v>
      </c>
      <c r="Z11" s="402">
        <v>106512</v>
      </c>
      <c r="AA11" s="402">
        <v>24544</v>
      </c>
      <c r="AB11" s="402">
        <v>26108</v>
      </c>
      <c r="AC11" s="402">
        <v>31088</v>
      </c>
      <c r="AD11" s="315">
        <v>28429</v>
      </c>
      <c r="AE11" s="315">
        <v>110169</v>
      </c>
      <c r="AF11" s="411"/>
    </row>
    <row r="12" spans="1:225" s="41" customFormat="1" ht="15" customHeight="1">
      <c r="A12" s="48" t="s">
        <v>513</v>
      </c>
      <c r="B12" s="402">
        <v>51.835000000000001</v>
      </c>
      <c r="C12" s="402">
        <v>70.275000000000006</v>
      </c>
      <c r="D12" s="402">
        <v>64.394000000000005</v>
      </c>
      <c r="E12" s="402">
        <v>73.177999999999997</v>
      </c>
      <c r="F12" s="402">
        <v>259.68200000000002</v>
      </c>
      <c r="G12" s="402">
        <v>62.502000000000002</v>
      </c>
      <c r="H12" s="402">
        <v>25</v>
      </c>
      <c r="I12" s="402">
        <v>12</v>
      </c>
      <c r="J12" s="402">
        <v>56</v>
      </c>
      <c r="K12" s="402">
        <v>155.50200000000001</v>
      </c>
      <c r="L12" s="402">
        <v>50</v>
      </c>
      <c r="M12" s="402">
        <v>50</v>
      </c>
      <c r="N12" s="402">
        <v>70</v>
      </c>
      <c r="O12" s="402">
        <v>80</v>
      </c>
      <c r="P12" s="402">
        <v>250</v>
      </c>
      <c r="Q12" s="402">
        <v>99</v>
      </c>
      <c r="R12" s="402">
        <v>112</v>
      </c>
      <c r="S12" s="402">
        <v>132</v>
      </c>
      <c r="T12" s="402">
        <v>145</v>
      </c>
      <c r="U12" s="402">
        <v>488</v>
      </c>
      <c r="V12" s="402">
        <v>131</v>
      </c>
      <c r="W12" s="402">
        <v>146</v>
      </c>
      <c r="X12" s="402">
        <v>152</v>
      </c>
      <c r="Y12" s="402">
        <v>155</v>
      </c>
      <c r="Z12" s="402">
        <v>584</v>
      </c>
      <c r="AA12" s="402">
        <v>162</v>
      </c>
      <c r="AB12" s="402">
        <v>172</v>
      </c>
      <c r="AC12" s="402">
        <v>193</v>
      </c>
      <c r="AD12" s="315">
        <v>342</v>
      </c>
      <c r="AE12" s="315">
        <v>869</v>
      </c>
      <c r="AF12" s="411"/>
    </row>
    <row r="13" spans="1:225" s="41" customFormat="1" ht="15" customHeight="1">
      <c r="A13" s="48" t="s">
        <v>591</v>
      </c>
      <c r="B13" s="402">
        <v>7871.567</v>
      </c>
      <c r="C13" s="402">
        <v>7399.0320000000002</v>
      </c>
      <c r="D13" s="402">
        <v>8153.7449999999999</v>
      </c>
      <c r="E13" s="402">
        <v>4180.7299999999996</v>
      </c>
      <c r="F13" s="402">
        <v>27605.074000000001</v>
      </c>
      <c r="G13" s="402">
        <v>9018.9279999999999</v>
      </c>
      <c r="H13" s="402">
        <v>6956</v>
      </c>
      <c r="I13" s="402">
        <v>6309</v>
      </c>
      <c r="J13" s="402">
        <v>4599</v>
      </c>
      <c r="K13" s="402">
        <v>26882.928</v>
      </c>
      <c r="L13" s="402">
        <v>6269</v>
      </c>
      <c r="M13" s="402">
        <v>5722</v>
      </c>
      <c r="N13" s="402">
        <v>8029</v>
      </c>
      <c r="O13" s="402">
        <v>9232</v>
      </c>
      <c r="P13" s="402">
        <v>29252</v>
      </c>
      <c r="Q13" s="402">
        <v>13696</v>
      </c>
      <c r="R13" s="402">
        <v>15582</v>
      </c>
      <c r="S13" s="402">
        <v>16073</v>
      </c>
      <c r="T13" s="402">
        <v>15673</v>
      </c>
      <c r="U13" s="402">
        <v>61024</v>
      </c>
      <c r="V13" s="402">
        <v>18422</v>
      </c>
      <c r="W13" s="402">
        <v>18192</v>
      </c>
      <c r="X13" s="402">
        <v>18470</v>
      </c>
      <c r="Y13" s="402">
        <v>15107</v>
      </c>
      <c r="Z13" s="402">
        <v>70191</v>
      </c>
      <c r="AA13" s="402">
        <v>17517</v>
      </c>
      <c r="AB13" s="402">
        <v>16981</v>
      </c>
      <c r="AC13" s="402">
        <v>13087</v>
      </c>
      <c r="AD13" s="315">
        <v>15305</v>
      </c>
      <c r="AE13" s="315">
        <v>62890</v>
      </c>
      <c r="AF13" s="411"/>
    </row>
    <row r="14" spans="1:225" s="41" customFormat="1" ht="15" customHeight="1">
      <c r="A14" s="48" t="s">
        <v>592</v>
      </c>
      <c r="B14" s="402">
        <v>-906.21900000000005</v>
      </c>
      <c r="C14" s="402">
        <v>-563.71600000000001</v>
      </c>
      <c r="D14" s="402">
        <v>-1542.46</v>
      </c>
      <c r="E14" s="402">
        <v>2152.6869999999999</v>
      </c>
      <c r="F14" s="402">
        <v>-859.70800000000008</v>
      </c>
      <c r="G14" s="402">
        <v>-9116.4809999999998</v>
      </c>
      <c r="H14" s="402">
        <v>-3600</v>
      </c>
      <c r="I14" s="402">
        <v>-798</v>
      </c>
      <c r="J14" s="402">
        <v>689</v>
      </c>
      <c r="K14" s="402">
        <v>-12825.481</v>
      </c>
      <c r="L14" s="402">
        <v>893</v>
      </c>
      <c r="M14" s="402">
        <v>-585</v>
      </c>
      <c r="N14" s="402">
        <v>-124</v>
      </c>
      <c r="O14" s="402">
        <v>-893</v>
      </c>
      <c r="P14" s="402">
        <v>-709</v>
      </c>
      <c r="Q14" s="402">
        <v>1760</v>
      </c>
      <c r="R14" s="402">
        <v>427</v>
      </c>
      <c r="S14" s="402">
        <v>601</v>
      </c>
      <c r="T14" s="402">
        <v>901</v>
      </c>
      <c r="U14" s="402">
        <v>3689</v>
      </c>
      <c r="V14" s="402">
        <v>1282</v>
      </c>
      <c r="W14" s="402">
        <v>64</v>
      </c>
      <c r="X14" s="402">
        <v>438</v>
      </c>
      <c r="Y14" s="402">
        <v>189</v>
      </c>
      <c r="Z14" s="402">
        <v>1973</v>
      </c>
      <c r="AA14" s="402">
        <v>-365</v>
      </c>
      <c r="AB14" s="402">
        <v>903</v>
      </c>
      <c r="AC14" s="402">
        <v>59</v>
      </c>
      <c r="AD14" s="315">
        <v>3117</v>
      </c>
      <c r="AE14" s="315">
        <v>3714</v>
      </c>
      <c r="AF14" s="411"/>
    </row>
    <row r="15" spans="1:225" s="41" customFormat="1" ht="15" customHeight="1">
      <c r="A15" s="48" t="s">
        <v>593</v>
      </c>
      <c r="B15" s="402">
        <v>2185.1329999999998</v>
      </c>
      <c r="C15" s="402">
        <v>2689.2779999999998</v>
      </c>
      <c r="D15" s="402">
        <v>1314.3430000000001</v>
      </c>
      <c r="E15" s="402">
        <v>1906.8430000000001</v>
      </c>
      <c r="F15" s="402">
        <v>8095.5969999999998</v>
      </c>
      <c r="G15" s="402">
        <v>972.64200000000005</v>
      </c>
      <c r="H15" s="402">
        <v>672</v>
      </c>
      <c r="I15" s="402">
        <v>1473</v>
      </c>
      <c r="J15" s="402">
        <v>2044</v>
      </c>
      <c r="K15" s="402">
        <v>5161.6419999999998</v>
      </c>
      <c r="L15" s="402">
        <v>3145</v>
      </c>
      <c r="M15" s="402">
        <v>1420</v>
      </c>
      <c r="N15" s="402">
        <v>2072</v>
      </c>
      <c r="O15" s="402">
        <v>2292</v>
      </c>
      <c r="P15" s="402">
        <v>8929</v>
      </c>
      <c r="Q15" s="402">
        <v>371</v>
      </c>
      <c r="R15" s="402">
        <v>2379</v>
      </c>
      <c r="S15" s="402">
        <v>773</v>
      </c>
      <c r="T15" s="402">
        <v>1655</v>
      </c>
      <c r="U15" s="402">
        <v>5178</v>
      </c>
      <c r="V15" s="402">
        <v>1221</v>
      </c>
      <c r="W15" s="402">
        <v>950</v>
      </c>
      <c r="X15" s="402">
        <v>1990</v>
      </c>
      <c r="Y15" s="402">
        <v>1250</v>
      </c>
      <c r="Z15" s="402">
        <v>5411</v>
      </c>
      <c r="AA15" s="402">
        <v>2740</v>
      </c>
      <c r="AB15" s="402">
        <v>194</v>
      </c>
      <c r="AC15" s="402">
        <v>1176</v>
      </c>
      <c r="AD15" s="315">
        <v>1079</v>
      </c>
      <c r="AE15" s="315">
        <v>5189</v>
      </c>
      <c r="AF15" s="411"/>
    </row>
    <row r="16" spans="1:225" s="41" customFormat="1" ht="15" customHeight="1">
      <c r="A16" s="48" t="s">
        <v>594</v>
      </c>
      <c r="B16" s="402">
        <v>1424.934</v>
      </c>
      <c r="C16" s="402">
        <v>-26.843</v>
      </c>
      <c r="D16" s="402">
        <v>1610.1880000000001</v>
      </c>
      <c r="E16" s="402">
        <v>-595.18899999999996</v>
      </c>
      <c r="F16" s="402">
        <v>2413.09</v>
      </c>
      <c r="G16" s="402">
        <v>5019.5140000000001</v>
      </c>
      <c r="H16" s="402">
        <v>-511</v>
      </c>
      <c r="I16" s="402">
        <v>919</v>
      </c>
      <c r="J16" s="402">
        <v>-705</v>
      </c>
      <c r="K16" s="402">
        <v>4722.5140000000001</v>
      </c>
      <c r="L16" s="402">
        <v>1507</v>
      </c>
      <c r="M16" s="402">
        <v>-1913</v>
      </c>
      <c r="N16" s="402">
        <v>2644</v>
      </c>
      <c r="O16" s="402">
        <v>922</v>
      </c>
      <c r="P16" s="402">
        <v>3160</v>
      </c>
      <c r="Q16" s="402">
        <v>87</v>
      </c>
      <c r="R16" s="402">
        <v>3141</v>
      </c>
      <c r="S16" s="402">
        <v>945</v>
      </c>
      <c r="T16" s="402">
        <v>-1407</v>
      </c>
      <c r="U16" s="402">
        <v>2766</v>
      </c>
      <c r="V16" s="402">
        <v>-184</v>
      </c>
      <c r="W16" s="402">
        <v>119</v>
      </c>
      <c r="X16" s="402">
        <v>1125</v>
      </c>
      <c r="Y16" s="402">
        <v>12</v>
      </c>
      <c r="Z16" s="402">
        <v>1072</v>
      </c>
      <c r="AA16" s="402">
        <v>290</v>
      </c>
      <c r="AB16" s="402">
        <v>3251</v>
      </c>
      <c r="AC16" s="402">
        <v>699</v>
      </c>
      <c r="AD16" s="315">
        <v>4117</v>
      </c>
      <c r="AE16" s="315">
        <v>8357</v>
      </c>
      <c r="AF16" s="411"/>
    </row>
    <row r="17" spans="1:32" s="41" customFormat="1" ht="15" customHeight="1">
      <c r="A17" s="48" t="s">
        <v>595</v>
      </c>
      <c r="B17" s="402">
        <v>1138.681</v>
      </c>
      <c r="C17" s="402">
        <v>1143.502</v>
      </c>
      <c r="D17" s="402">
        <v>1110.0429999999999</v>
      </c>
      <c r="E17" s="402">
        <v>935.16399999999999</v>
      </c>
      <c r="F17" s="402">
        <v>4327.3899999999994</v>
      </c>
      <c r="G17" s="402">
        <v>793.98800000000006</v>
      </c>
      <c r="H17" s="402">
        <v>484</v>
      </c>
      <c r="I17" s="402">
        <v>382</v>
      </c>
      <c r="J17" s="402">
        <v>363</v>
      </c>
      <c r="K17" s="402">
        <v>2022.9880000000001</v>
      </c>
      <c r="L17" s="402">
        <v>371</v>
      </c>
      <c r="M17" s="402">
        <v>567</v>
      </c>
      <c r="N17" s="402">
        <v>872</v>
      </c>
      <c r="O17" s="402">
        <v>1296</v>
      </c>
      <c r="P17" s="402">
        <v>3106</v>
      </c>
      <c r="Q17" s="402">
        <v>1618</v>
      </c>
      <c r="R17" s="402">
        <v>1935</v>
      </c>
      <c r="S17" s="402">
        <v>2340</v>
      </c>
      <c r="T17" s="402">
        <v>2336</v>
      </c>
      <c r="U17" s="402">
        <v>8229</v>
      </c>
      <c r="V17" s="402">
        <v>2395</v>
      </c>
      <c r="W17" s="402">
        <v>2439</v>
      </c>
      <c r="X17" s="402">
        <v>2680</v>
      </c>
      <c r="Y17" s="402">
        <v>2443</v>
      </c>
      <c r="Z17" s="402">
        <v>9957</v>
      </c>
      <c r="AA17" s="402">
        <v>2224</v>
      </c>
      <c r="AB17" s="402">
        <v>2169</v>
      </c>
      <c r="AC17" s="402">
        <v>2231</v>
      </c>
      <c r="AD17" s="315">
        <v>2281</v>
      </c>
      <c r="AE17" s="315">
        <v>8905</v>
      </c>
      <c r="AF17" s="411"/>
    </row>
    <row r="18" spans="1:32" s="41" customFormat="1" ht="15" customHeight="1">
      <c r="A18" s="48" t="s">
        <v>596</v>
      </c>
      <c r="B18" s="402">
        <v>104.393</v>
      </c>
      <c r="C18" s="402">
        <v>134.30699999999999</v>
      </c>
      <c r="D18" s="402">
        <v>-1493.31</v>
      </c>
      <c r="E18" s="402">
        <v>-161.02799999999999</v>
      </c>
      <c r="F18" s="402">
        <v>-1415.6379999999999</v>
      </c>
      <c r="G18" s="402">
        <v>-363.584</v>
      </c>
      <c r="H18" s="402">
        <v>-409</v>
      </c>
      <c r="I18" s="402">
        <v>-138</v>
      </c>
      <c r="J18" s="402">
        <v>-34</v>
      </c>
      <c r="K18" s="402">
        <v>-944.58400000000006</v>
      </c>
      <c r="L18" s="402">
        <v>-141</v>
      </c>
      <c r="M18" s="402">
        <v>-1355</v>
      </c>
      <c r="N18" s="402">
        <v>-424</v>
      </c>
      <c r="O18" s="402">
        <v>-500</v>
      </c>
      <c r="P18" s="402">
        <v>-2420</v>
      </c>
      <c r="Q18" s="402">
        <v>514</v>
      </c>
      <c r="R18" s="402">
        <v>-1363</v>
      </c>
      <c r="S18" s="402">
        <v>-1660</v>
      </c>
      <c r="T18" s="402">
        <v>-1657.3</v>
      </c>
      <c r="U18" s="402">
        <v>-4166</v>
      </c>
      <c r="V18" s="402">
        <v>694</v>
      </c>
      <c r="W18" s="402">
        <v>-324</v>
      </c>
      <c r="X18" s="402">
        <v>644</v>
      </c>
      <c r="Y18" s="402">
        <v>48</v>
      </c>
      <c r="Z18" s="402">
        <v>1062</v>
      </c>
      <c r="AA18" s="402">
        <v>637</v>
      </c>
      <c r="AB18" s="402">
        <v>441</v>
      </c>
      <c r="AC18" s="402">
        <v>590</v>
      </c>
      <c r="AD18" s="315">
        <v>710</v>
      </c>
      <c r="AE18" s="315">
        <v>2378</v>
      </c>
      <c r="AF18" s="411"/>
    </row>
    <row r="19" spans="1:32" s="412" customFormat="1" ht="15" customHeight="1">
      <c r="A19" s="26" t="s">
        <v>597</v>
      </c>
      <c r="B19" s="401">
        <v>-11598.567999999999</v>
      </c>
      <c r="C19" s="401">
        <v>-9805.7800000000007</v>
      </c>
      <c r="D19" s="401">
        <v>-15386.259</v>
      </c>
      <c r="E19" s="401">
        <v>-7732.2380000000003</v>
      </c>
      <c r="F19" s="401">
        <v>-44522.844999999994</v>
      </c>
      <c r="G19" s="401">
        <v>-24530.162</v>
      </c>
      <c r="H19" s="401">
        <v>-6328</v>
      </c>
      <c r="I19" s="401">
        <v>-7875</v>
      </c>
      <c r="J19" s="401">
        <v>-4438</v>
      </c>
      <c r="K19" s="401">
        <v>-43171.161999999997</v>
      </c>
      <c r="L19" s="401">
        <v>-11709</v>
      </c>
      <c r="M19" s="401">
        <v>-1284</v>
      </c>
      <c r="N19" s="401">
        <v>-14812</v>
      </c>
      <c r="O19" s="401">
        <v>-18241</v>
      </c>
      <c r="P19" s="401">
        <v>-46046</v>
      </c>
      <c r="Q19" s="401">
        <v>-19196</v>
      </c>
      <c r="R19" s="401">
        <v>-27407</v>
      </c>
      <c r="S19" s="401">
        <v>-29717</v>
      </c>
      <c r="T19" s="401">
        <v>-27804.3</v>
      </c>
      <c r="U19" s="401">
        <v>-104124</v>
      </c>
      <c r="V19" s="401">
        <v>-31440</v>
      </c>
      <c r="W19" s="401">
        <v>-30386</v>
      </c>
      <c r="X19" s="401">
        <v>-33380</v>
      </c>
      <c r="Y19" s="401">
        <v>-27030</v>
      </c>
      <c r="Z19" s="401">
        <v>-122236</v>
      </c>
      <c r="AA19" s="401">
        <v>-28900</v>
      </c>
      <c r="AB19" s="401">
        <v>-30874</v>
      </c>
      <c r="AC19" s="401">
        <v>-28594</v>
      </c>
      <c r="AD19" s="313">
        <v>-33984</v>
      </c>
      <c r="AE19" s="313">
        <v>-122352</v>
      </c>
      <c r="AF19" s="411"/>
    </row>
    <row r="20" spans="1:32" s="41" customFormat="1" ht="15" customHeight="1">
      <c r="A20" s="48" t="s">
        <v>598</v>
      </c>
      <c r="B20" s="402">
        <v>-9640.4110000000001</v>
      </c>
      <c r="C20" s="402">
        <v>-9754.31</v>
      </c>
      <c r="D20" s="402">
        <v>-10266.779</v>
      </c>
      <c r="E20" s="402">
        <v>-8192.2909999999993</v>
      </c>
      <c r="F20" s="402">
        <v>-37853.790999999997</v>
      </c>
      <c r="G20" s="402">
        <v>-8439.0149999999994</v>
      </c>
      <c r="H20" s="402">
        <v>-7132</v>
      </c>
      <c r="I20" s="402">
        <v>-5278</v>
      </c>
      <c r="J20" s="402">
        <v>-4824</v>
      </c>
      <c r="K20" s="402">
        <v>-25673.014999999999</v>
      </c>
      <c r="L20" s="402">
        <v>-5337</v>
      </c>
      <c r="M20" s="402">
        <v>-7030</v>
      </c>
      <c r="N20" s="402">
        <v>-10832</v>
      </c>
      <c r="O20" s="402">
        <v>-16288</v>
      </c>
      <c r="P20" s="402">
        <v>-39487</v>
      </c>
      <c r="Q20" s="402">
        <v>-19796</v>
      </c>
      <c r="R20" s="402">
        <v>-23009</v>
      </c>
      <c r="S20" s="402">
        <v>-27396</v>
      </c>
      <c r="T20" s="402">
        <v>-27360</v>
      </c>
      <c r="U20" s="402">
        <v>-97561</v>
      </c>
      <c r="V20" s="402">
        <v>-29919</v>
      </c>
      <c r="W20" s="402">
        <v>-29446</v>
      </c>
      <c r="X20" s="402">
        <v>-30865</v>
      </c>
      <c r="Y20" s="402">
        <v>-26440</v>
      </c>
      <c r="Z20" s="402">
        <v>-116670</v>
      </c>
      <c r="AA20" s="402">
        <v>-27124</v>
      </c>
      <c r="AB20" s="402">
        <v>-25941</v>
      </c>
      <c r="AC20" s="402">
        <v>-26884</v>
      </c>
      <c r="AD20" s="315">
        <v>-27760</v>
      </c>
      <c r="AE20" s="315">
        <v>-107709</v>
      </c>
      <c r="AF20" s="411"/>
    </row>
    <row r="21" spans="1:32" s="41" customFormat="1" ht="15" customHeight="1">
      <c r="A21" s="48" t="s">
        <v>599</v>
      </c>
      <c r="B21" s="402">
        <v>-1958.1569999999999</v>
      </c>
      <c r="C21" s="402">
        <v>-51.47</v>
      </c>
      <c r="D21" s="402">
        <v>-5119.4799999999996</v>
      </c>
      <c r="E21" s="402">
        <v>460.053</v>
      </c>
      <c r="F21" s="402">
        <v>-6669.0540000000001</v>
      </c>
      <c r="G21" s="402">
        <v>-16091.147000000001</v>
      </c>
      <c r="H21" s="402">
        <v>803</v>
      </c>
      <c r="I21" s="402">
        <v>-2597</v>
      </c>
      <c r="J21" s="402">
        <v>385</v>
      </c>
      <c r="K21" s="402">
        <v>-17500.147000000001</v>
      </c>
      <c r="L21" s="402">
        <v>-6372</v>
      </c>
      <c r="M21" s="402">
        <v>5746</v>
      </c>
      <c r="N21" s="402">
        <v>-3980</v>
      </c>
      <c r="O21" s="402">
        <v>-1953</v>
      </c>
      <c r="P21" s="402">
        <v>-6559</v>
      </c>
      <c r="Q21" s="402">
        <v>600</v>
      </c>
      <c r="R21" s="402">
        <v>-4398</v>
      </c>
      <c r="S21" s="402">
        <v>-2321</v>
      </c>
      <c r="T21" s="402">
        <v>-444.3</v>
      </c>
      <c r="U21" s="402">
        <v>-6563</v>
      </c>
      <c r="V21" s="402">
        <v>-1521</v>
      </c>
      <c r="W21" s="402">
        <v>-940</v>
      </c>
      <c r="X21" s="402">
        <v>-2515</v>
      </c>
      <c r="Y21" s="402">
        <v>-590</v>
      </c>
      <c r="Z21" s="402">
        <v>-5566</v>
      </c>
      <c r="AA21" s="402">
        <v>-1776</v>
      </c>
      <c r="AB21" s="402">
        <v>-4933</v>
      </c>
      <c r="AC21" s="402">
        <v>-1711</v>
      </c>
      <c r="AD21" s="315">
        <v>-6223</v>
      </c>
      <c r="AE21" s="315">
        <v>-14643</v>
      </c>
      <c r="AF21" s="411"/>
    </row>
    <row r="22" spans="1:32" s="412" customFormat="1" ht="15" customHeight="1">
      <c r="A22" s="26" t="s">
        <v>600</v>
      </c>
      <c r="B22" s="401">
        <v>19188.358</v>
      </c>
      <c r="C22" s="401">
        <v>19060.647000000001</v>
      </c>
      <c r="D22" s="401">
        <v>13229.387000000001</v>
      </c>
      <c r="E22" s="401">
        <v>20290.846000000001</v>
      </c>
      <c r="F22" s="401">
        <v>71769.238000000012</v>
      </c>
      <c r="G22" s="401">
        <v>1321.681</v>
      </c>
      <c r="H22" s="401">
        <v>14866</v>
      </c>
      <c r="I22" s="401">
        <v>18314</v>
      </c>
      <c r="J22" s="401">
        <v>22141</v>
      </c>
      <c r="K22" s="401">
        <v>56642.680999999997</v>
      </c>
      <c r="L22" s="401">
        <v>18436</v>
      </c>
      <c r="M22" s="401">
        <v>20441</v>
      </c>
      <c r="N22" s="401">
        <v>18221</v>
      </c>
      <c r="O22" s="401">
        <v>16407</v>
      </c>
      <c r="P22" s="401">
        <v>73504</v>
      </c>
      <c r="Q22" s="401">
        <v>22774</v>
      </c>
      <c r="R22" s="401">
        <v>20628</v>
      </c>
      <c r="S22" s="401">
        <v>16901</v>
      </c>
      <c r="T22" s="401">
        <v>17509.399999999998</v>
      </c>
      <c r="U22" s="401">
        <v>77812</v>
      </c>
      <c r="V22" s="401">
        <v>19582</v>
      </c>
      <c r="W22" s="401">
        <v>18258</v>
      </c>
      <c r="X22" s="401">
        <v>18602</v>
      </c>
      <c r="Y22" s="401">
        <v>18083</v>
      </c>
      <c r="Z22" s="401">
        <v>74525</v>
      </c>
      <c r="AA22" s="401">
        <v>18849</v>
      </c>
      <c r="AB22" s="401">
        <v>19345</v>
      </c>
      <c r="AC22" s="401">
        <v>20529</v>
      </c>
      <c r="AD22" s="313">
        <v>21396</v>
      </c>
      <c r="AE22" s="313">
        <v>80119</v>
      </c>
      <c r="AF22" s="411"/>
    </row>
    <row r="23" spans="1:32" s="412" customFormat="1" ht="15" customHeight="1">
      <c r="A23" s="26" t="s">
        <v>601</v>
      </c>
      <c r="B23" s="401">
        <v>-6258.7960000000003</v>
      </c>
      <c r="C23" s="401">
        <v>-4304.2349999999997</v>
      </c>
      <c r="D23" s="401">
        <v>-2828.268</v>
      </c>
      <c r="E23" s="401">
        <v>-5329.2330000000002</v>
      </c>
      <c r="F23" s="401">
        <v>-18720.531999999999</v>
      </c>
      <c r="G23" s="401">
        <v>-7326.1440000000002</v>
      </c>
      <c r="H23" s="401">
        <v>-8161</v>
      </c>
      <c r="I23" s="401">
        <v>-5404</v>
      </c>
      <c r="J23" s="401">
        <v>-4273</v>
      </c>
      <c r="K23" s="401">
        <v>-25164.144</v>
      </c>
      <c r="L23" s="401">
        <v>-4711</v>
      </c>
      <c r="M23" s="401">
        <v>-2748</v>
      </c>
      <c r="N23" s="401">
        <v>-3610</v>
      </c>
      <c r="O23" s="401">
        <v>-4359</v>
      </c>
      <c r="P23" s="401">
        <v>-15428</v>
      </c>
      <c r="Q23" s="401">
        <v>-6769</v>
      </c>
      <c r="R23" s="401">
        <v>-6370</v>
      </c>
      <c r="S23" s="401">
        <v>-5969.7999999999993</v>
      </c>
      <c r="T23" s="401">
        <v>-12373.6</v>
      </c>
      <c r="U23" s="401">
        <v>-31483</v>
      </c>
      <c r="V23" s="401">
        <v>-9661</v>
      </c>
      <c r="W23" s="401">
        <v>-9349</v>
      </c>
      <c r="X23" s="401">
        <v>-9207</v>
      </c>
      <c r="Y23" s="401">
        <v>-8894</v>
      </c>
      <c r="Z23" s="401">
        <v>-37111</v>
      </c>
      <c r="AA23" s="401">
        <v>-8433</v>
      </c>
      <c r="AB23" s="401">
        <v>-8337</v>
      </c>
      <c r="AC23" s="401">
        <v>-8194</v>
      </c>
      <c r="AD23" s="313">
        <v>-8160</v>
      </c>
      <c r="AE23" s="313">
        <v>-33124</v>
      </c>
      <c r="AF23" s="411"/>
    </row>
    <row r="24" spans="1:32" s="41" customFormat="1" ht="15" customHeight="1">
      <c r="A24" s="48" t="s">
        <v>509</v>
      </c>
      <c r="B24" s="402">
        <v>-5926.1319999999996</v>
      </c>
      <c r="C24" s="402">
        <v>-4079.328</v>
      </c>
      <c r="D24" s="402">
        <v>-2259.2249999999999</v>
      </c>
      <c r="E24" s="402">
        <v>-4288.1549999999997</v>
      </c>
      <c r="F24" s="402">
        <v>-16552.84</v>
      </c>
      <c r="G24" s="402">
        <v>-6753.6459999999997</v>
      </c>
      <c r="H24" s="402">
        <v>-8955</v>
      </c>
      <c r="I24" s="402">
        <v>-5004</v>
      </c>
      <c r="J24" s="402">
        <v>-4010</v>
      </c>
      <c r="K24" s="402">
        <v>-24722.646000000001</v>
      </c>
      <c r="L24" s="402">
        <v>-4661</v>
      </c>
      <c r="M24" s="402">
        <v>-2618</v>
      </c>
      <c r="N24" s="402">
        <v>-3755</v>
      </c>
      <c r="O24" s="402">
        <v>-3843</v>
      </c>
      <c r="P24" s="402">
        <v>-14877</v>
      </c>
      <c r="Q24" s="402">
        <v>-6795</v>
      </c>
      <c r="R24" s="402">
        <v>-6461</v>
      </c>
      <c r="S24" s="402">
        <v>-6334.4</v>
      </c>
      <c r="T24" s="402">
        <v>-8505</v>
      </c>
      <c r="U24" s="402">
        <v>-28095</v>
      </c>
      <c r="V24" s="402">
        <v>-9288</v>
      </c>
      <c r="W24" s="402">
        <v>-9166</v>
      </c>
      <c r="X24" s="402">
        <v>-9468</v>
      </c>
      <c r="Y24" s="402">
        <v>-11220</v>
      </c>
      <c r="Z24" s="402">
        <v>-39142</v>
      </c>
      <c r="AA24" s="402">
        <v>-8457</v>
      </c>
      <c r="AB24" s="402">
        <v>-8462</v>
      </c>
      <c r="AC24" s="402">
        <v>-8055</v>
      </c>
      <c r="AD24" s="315">
        <v>-8228</v>
      </c>
      <c r="AE24" s="315">
        <v>-33202</v>
      </c>
      <c r="AF24" s="411"/>
    </row>
    <row r="25" spans="1:32" s="41" customFormat="1" ht="15" customHeight="1">
      <c r="A25" s="48" t="s">
        <v>513</v>
      </c>
      <c r="B25" s="402">
        <v>-6.3079999999999998</v>
      </c>
      <c r="C25" s="402">
        <v>-15.739000000000001</v>
      </c>
      <c r="D25" s="402">
        <v>1.99</v>
      </c>
      <c r="E25" s="402">
        <v>-14.853999999999999</v>
      </c>
      <c r="F25" s="402">
        <v>-34.911000000000001</v>
      </c>
      <c r="G25" s="402">
        <v>9.2270000000000003</v>
      </c>
      <c r="H25" s="402">
        <v>39</v>
      </c>
      <c r="I25" s="402">
        <v>49</v>
      </c>
      <c r="J25" s="402">
        <v>-13</v>
      </c>
      <c r="K25" s="402">
        <v>84.227000000000004</v>
      </c>
      <c r="L25" s="402">
        <v>2</v>
      </c>
      <c r="M25" s="402">
        <v>6</v>
      </c>
      <c r="N25" s="402">
        <v>-2</v>
      </c>
      <c r="O25" s="402">
        <v>5</v>
      </c>
      <c r="P25" s="402">
        <v>11</v>
      </c>
      <c r="Q25" s="402">
        <v>5</v>
      </c>
      <c r="R25" s="402">
        <v>2</v>
      </c>
      <c r="S25" s="402">
        <v>5</v>
      </c>
      <c r="T25" s="402">
        <v>-1</v>
      </c>
      <c r="U25" s="402">
        <v>11</v>
      </c>
      <c r="V25" s="402">
        <v>0</v>
      </c>
      <c r="W25" s="402">
        <v>4</v>
      </c>
      <c r="X25" s="402">
        <v>-2</v>
      </c>
      <c r="Y25" s="402">
        <v>-3</v>
      </c>
      <c r="Z25" s="402">
        <v>-1</v>
      </c>
      <c r="AA25" s="402">
        <v>0</v>
      </c>
      <c r="AB25" s="402">
        <v>-4</v>
      </c>
      <c r="AC25" s="402">
        <v>-3</v>
      </c>
      <c r="AD25" s="315">
        <v>-2</v>
      </c>
      <c r="AE25" s="315">
        <v>-9</v>
      </c>
      <c r="AF25" s="411"/>
    </row>
    <row r="26" spans="1:32" s="41" customFormat="1" ht="15" customHeight="1">
      <c r="A26" s="48" t="s">
        <v>514</v>
      </c>
      <c r="B26" s="402">
        <v>-326.35599999999999</v>
      </c>
      <c r="C26" s="402">
        <v>-209.16800000000001</v>
      </c>
      <c r="D26" s="402">
        <v>-571.03300000000002</v>
      </c>
      <c r="E26" s="402">
        <v>-1026.2239999999999</v>
      </c>
      <c r="F26" s="402">
        <v>-2132.7809999999999</v>
      </c>
      <c r="G26" s="402">
        <v>-581.72500000000002</v>
      </c>
      <c r="H26" s="402">
        <v>757</v>
      </c>
      <c r="I26" s="402">
        <v>-449</v>
      </c>
      <c r="J26" s="402">
        <v>-250</v>
      </c>
      <c r="K26" s="402">
        <v>-523.72500000000002</v>
      </c>
      <c r="L26" s="402">
        <v>-52</v>
      </c>
      <c r="M26" s="402">
        <v>-136</v>
      </c>
      <c r="N26" s="402">
        <v>147</v>
      </c>
      <c r="O26" s="402">
        <v>-521</v>
      </c>
      <c r="P26" s="402">
        <v>-562</v>
      </c>
      <c r="Q26" s="402">
        <v>21</v>
      </c>
      <c r="R26" s="402">
        <v>89</v>
      </c>
      <c r="S26" s="402">
        <v>359.6</v>
      </c>
      <c r="T26" s="402">
        <v>-3867.6</v>
      </c>
      <c r="U26" s="402">
        <v>-3398</v>
      </c>
      <c r="V26" s="402">
        <v>-373</v>
      </c>
      <c r="W26" s="402">
        <v>-187</v>
      </c>
      <c r="X26" s="402">
        <v>263</v>
      </c>
      <c r="Y26" s="402">
        <v>2329</v>
      </c>
      <c r="Z26" s="402">
        <v>2032</v>
      </c>
      <c r="AA26" s="402">
        <v>24</v>
      </c>
      <c r="AB26" s="402">
        <v>129</v>
      </c>
      <c r="AC26" s="402">
        <v>-136</v>
      </c>
      <c r="AD26" s="315">
        <v>70</v>
      </c>
      <c r="AE26" s="315">
        <v>87</v>
      </c>
      <c r="AF26" s="411"/>
    </row>
    <row r="27" spans="1:32" s="412" customFormat="1" ht="15" customHeight="1">
      <c r="A27" s="26" t="s">
        <v>602</v>
      </c>
      <c r="B27" s="401">
        <v>12929.562</v>
      </c>
      <c r="C27" s="401">
        <v>14756.412</v>
      </c>
      <c r="D27" s="401">
        <v>10401.119000000001</v>
      </c>
      <c r="E27" s="401">
        <v>14961.612999999999</v>
      </c>
      <c r="F27" s="401">
        <v>53048.705999999998</v>
      </c>
      <c r="G27" s="401">
        <v>-6004.4629999999997</v>
      </c>
      <c r="H27" s="401">
        <v>6706</v>
      </c>
      <c r="I27" s="401">
        <v>12910</v>
      </c>
      <c r="J27" s="401">
        <v>17868</v>
      </c>
      <c r="K27" s="401">
        <v>31479.537</v>
      </c>
      <c r="L27" s="401">
        <v>13725</v>
      </c>
      <c r="M27" s="401">
        <v>17693</v>
      </c>
      <c r="N27" s="401">
        <v>14611</v>
      </c>
      <c r="O27" s="401">
        <v>12047</v>
      </c>
      <c r="P27" s="401">
        <v>58076</v>
      </c>
      <c r="Q27" s="401">
        <v>16005</v>
      </c>
      <c r="R27" s="401">
        <v>14258</v>
      </c>
      <c r="S27" s="401">
        <v>10931.2</v>
      </c>
      <c r="T27" s="401">
        <v>5135.7999999999975</v>
      </c>
      <c r="U27" s="401">
        <v>46329</v>
      </c>
      <c r="V27" s="401">
        <v>9921</v>
      </c>
      <c r="W27" s="401">
        <v>8908</v>
      </c>
      <c r="X27" s="401">
        <v>9395</v>
      </c>
      <c r="Y27" s="401">
        <v>9190</v>
      </c>
      <c r="Z27" s="401">
        <v>37414</v>
      </c>
      <c r="AA27" s="401">
        <v>10416</v>
      </c>
      <c r="AB27" s="401">
        <v>11008</v>
      </c>
      <c r="AC27" s="401">
        <v>12334</v>
      </c>
      <c r="AD27" s="313">
        <v>13237</v>
      </c>
      <c r="AE27" s="313">
        <v>46995</v>
      </c>
      <c r="AF27" s="411"/>
    </row>
    <row r="28" spans="1:32" s="412" customFormat="1" ht="15" customHeight="1">
      <c r="A28" s="26" t="s">
        <v>603</v>
      </c>
      <c r="B28" s="401">
        <v>-5424.8549999999996</v>
      </c>
      <c r="C28" s="401">
        <v>-6246.0590000000002</v>
      </c>
      <c r="D28" s="401">
        <v>-6027.8159999999998</v>
      </c>
      <c r="E28" s="401">
        <v>-18650.558000000001</v>
      </c>
      <c r="F28" s="401">
        <v>-36349.288</v>
      </c>
      <c r="G28" s="401">
        <v>-4625.9059999999999</v>
      </c>
      <c r="H28" s="401">
        <v>-5720</v>
      </c>
      <c r="I28" s="401">
        <v>-7680</v>
      </c>
      <c r="J28" s="401">
        <v>-7897</v>
      </c>
      <c r="K28" s="401">
        <v>-25922.905999999999</v>
      </c>
      <c r="L28" s="401">
        <v>-5804</v>
      </c>
      <c r="M28" s="401">
        <v>-7141</v>
      </c>
      <c r="N28" s="401">
        <v>-5584</v>
      </c>
      <c r="O28" s="401">
        <v>-8817</v>
      </c>
      <c r="P28" s="401">
        <v>-27346</v>
      </c>
      <c r="Q28" s="401">
        <v>-6357</v>
      </c>
      <c r="R28" s="401">
        <v>-4948.8999999999996</v>
      </c>
      <c r="S28" s="401">
        <v>-5206.3</v>
      </c>
      <c r="T28" s="401">
        <v>-6470.8000000000011</v>
      </c>
      <c r="U28" s="401">
        <v>-22983</v>
      </c>
      <c r="V28" s="401">
        <v>-5635</v>
      </c>
      <c r="W28" s="401">
        <v>-5038</v>
      </c>
      <c r="X28" s="401">
        <v>-5160</v>
      </c>
      <c r="Y28" s="401">
        <v>-9865</v>
      </c>
      <c r="Z28" s="401">
        <v>-25698</v>
      </c>
      <c r="AA28" s="401">
        <v>-5915</v>
      </c>
      <c r="AB28" s="401">
        <v>-6220</v>
      </c>
      <c r="AC28" s="401">
        <v>-6117</v>
      </c>
      <c r="AD28" s="313">
        <v>-8449</v>
      </c>
      <c r="AE28" s="313">
        <v>-26701</v>
      </c>
      <c r="AF28" s="411"/>
    </row>
    <row r="29" spans="1:32" s="41" customFormat="1" ht="15" customHeight="1">
      <c r="A29" s="48" t="s">
        <v>604</v>
      </c>
      <c r="B29" s="402">
        <v>4421.1189999999997</v>
      </c>
      <c r="C29" s="402">
        <v>4620.93</v>
      </c>
      <c r="D29" s="402">
        <v>4715.5749999999998</v>
      </c>
      <c r="E29" s="402">
        <v>5045.3900000000003</v>
      </c>
      <c r="F29" s="402">
        <v>18803.013999999999</v>
      </c>
      <c r="G29" s="402">
        <v>4601.3990000000003</v>
      </c>
      <c r="H29" s="402">
        <v>4238</v>
      </c>
      <c r="I29" s="402">
        <v>4455</v>
      </c>
      <c r="J29" s="402">
        <v>4721</v>
      </c>
      <c r="K29" s="402">
        <v>18015.399000000001</v>
      </c>
      <c r="L29" s="402">
        <v>4534</v>
      </c>
      <c r="M29" s="402">
        <v>4844</v>
      </c>
      <c r="N29" s="402">
        <v>5055</v>
      </c>
      <c r="O29" s="402">
        <v>5100</v>
      </c>
      <c r="P29" s="402">
        <v>19533</v>
      </c>
      <c r="Q29" s="402">
        <v>5019</v>
      </c>
      <c r="R29" s="402">
        <v>5298</v>
      </c>
      <c r="S29" s="402">
        <v>5156</v>
      </c>
      <c r="T29" s="402">
        <v>5422</v>
      </c>
      <c r="U29" s="402">
        <v>20895</v>
      </c>
      <c r="V29" s="402">
        <v>5085</v>
      </c>
      <c r="W29" s="402">
        <v>5191</v>
      </c>
      <c r="X29" s="402">
        <v>5482</v>
      </c>
      <c r="Y29" s="402">
        <v>5571</v>
      </c>
      <c r="Z29" s="402">
        <v>21329</v>
      </c>
      <c r="AA29" s="402">
        <v>5291</v>
      </c>
      <c r="AB29" s="402">
        <v>5711</v>
      </c>
      <c r="AC29" s="402">
        <v>5944</v>
      </c>
      <c r="AD29" s="315">
        <v>6067</v>
      </c>
      <c r="AE29" s="315">
        <v>23013</v>
      </c>
      <c r="AF29" s="411"/>
    </row>
    <row r="30" spans="1:32" s="41" customFormat="1" ht="15" customHeight="1">
      <c r="A30" s="48" t="s">
        <v>605</v>
      </c>
      <c r="B30" s="402">
        <v>1959.1559999999999</v>
      </c>
      <c r="C30" s="402">
        <v>2048.4720000000002</v>
      </c>
      <c r="D30" s="402">
        <v>2053.6660000000002</v>
      </c>
      <c r="E30" s="402">
        <v>2086.8969999999999</v>
      </c>
      <c r="F30" s="402">
        <v>8148.1909999999998</v>
      </c>
      <c r="G30" s="402">
        <v>2091.6930000000002</v>
      </c>
      <c r="H30" s="402">
        <v>1975</v>
      </c>
      <c r="I30" s="402">
        <v>2021</v>
      </c>
      <c r="J30" s="402">
        <v>2129</v>
      </c>
      <c r="K30" s="402">
        <v>8216.6929999999993</v>
      </c>
      <c r="L30" s="402">
        <v>1967</v>
      </c>
      <c r="M30" s="402">
        <v>1999</v>
      </c>
      <c r="N30" s="402">
        <v>2008</v>
      </c>
      <c r="O30" s="402">
        <v>2022</v>
      </c>
      <c r="P30" s="402">
        <v>7996</v>
      </c>
      <c r="Q30" s="402">
        <v>1936</v>
      </c>
      <c r="R30" s="402">
        <v>1935</v>
      </c>
      <c r="S30" s="402">
        <v>1892</v>
      </c>
      <c r="T30" s="402">
        <v>1863</v>
      </c>
      <c r="U30" s="402">
        <v>7626</v>
      </c>
      <c r="V30" s="402">
        <v>1803</v>
      </c>
      <c r="W30" s="402">
        <v>1758</v>
      </c>
      <c r="X30" s="402">
        <v>1695</v>
      </c>
      <c r="Y30" s="402">
        <v>1601</v>
      </c>
      <c r="Z30" s="402">
        <v>6857</v>
      </c>
      <c r="AA30" s="402">
        <v>1605</v>
      </c>
      <c r="AB30" s="402">
        <v>1675</v>
      </c>
      <c r="AC30" s="402">
        <v>1681</v>
      </c>
      <c r="AD30" s="315">
        <v>1681</v>
      </c>
      <c r="AE30" s="315">
        <v>6642</v>
      </c>
      <c r="AF30" s="411"/>
    </row>
    <row r="31" spans="1:32" s="41" customFormat="1" ht="15" customHeight="1">
      <c r="A31" s="48" t="s">
        <v>593</v>
      </c>
      <c r="B31" s="402">
        <v>2489.4029999999998</v>
      </c>
      <c r="C31" s="402">
        <v>2064.8139999999999</v>
      </c>
      <c r="D31" s="402">
        <v>2030.2</v>
      </c>
      <c r="E31" s="402">
        <v>2377.7080000000001</v>
      </c>
      <c r="F31" s="402">
        <v>8962.125</v>
      </c>
      <c r="G31" s="402">
        <v>2189.4720000000002</v>
      </c>
      <c r="H31" s="402">
        <v>2942</v>
      </c>
      <c r="I31" s="402">
        <v>2130</v>
      </c>
      <c r="J31" s="402">
        <v>838</v>
      </c>
      <c r="K31" s="402">
        <v>8099.4719999999998</v>
      </c>
      <c r="L31" s="402">
        <v>1719</v>
      </c>
      <c r="M31" s="402">
        <v>887</v>
      </c>
      <c r="N31" s="402">
        <v>1123</v>
      </c>
      <c r="O31" s="402">
        <v>1462</v>
      </c>
      <c r="P31" s="402">
        <v>5191</v>
      </c>
      <c r="Q31" s="402">
        <v>1646</v>
      </c>
      <c r="R31" s="402">
        <v>1748</v>
      </c>
      <c r="S31" s="402">
        <v>2009</v>
      </c>
      <c r="T31" s="402">
        <v>2058</v>
      </c>
      <c r="U31" s="402">
        <v>7461</v>
      </c>
      <c r="V31" s="402">
        <v>1646</v>
      </c>
      <c r="W31" s="402">
        <v>2767</v>
      </c>
      <c r="X31" s="402">
        <v>2880</v>
      </c>
      <c r="Y31" s="402">
        <v>2540</v>
      </c>
      <c r="Z31" s="402">
        <v>9833</v>
      </c>
      <c r="AA31" s="402">
        <v>2190</v>
      </c>
      <c r="AB31" s="402">
        <v>2754</v>
      </c>
      <c r="AC31" s="402">
        <v>3265</v>
      </c>
      <c r="AD31" s="315">
        <v>3339</v>
      </c>
      <c r="AE31" s="315">
        <v>11548</v>
      </c>
      <c r="AF31" s="411"/>
    </row>
    <row r="32" spans="1:32" s="41" customFormat="1" ht="15" customHeight="1">
      <c r="A32" s="48" t="s">
        <v>606</v>
      </c>
      <c r="B32" s="402">
        <v>-4717.8580000000002</v>
      </c>
      <c r="C32" s="402">
        <v>-4877.1459999999997</v>
      </c>
      <c r="D32" s="402">
        <v>-5467.6589999999997</v>
      </c>
      <c r="E32" s="402">
        <v>-6337.31</v>
      </c>
      <c r="F32" s="402">
        <v>-21399.973000000002</v>
      </c>
      <c r="G32" s="402">
        <v>-5018.2060000000001</v>
      </c>
      <c r="H32" s="402">
        <v>-4536</v>
      </c>
      <c r="I32" s="402">
        <v>-4758</v>
      </c>
      <c r="J32" s="402">
        <v>-4849</v>
      </c>
      <c r="K32" s="402">
        <v>-19161.205999999998</v>
      </c>
      <c r="L32" s="402">
        <v>-4789</v>
      </c>
      <c r="M32" s="402">
        <v>-4843</v>
      </c>
      <c r="N32" s="402">
        <v>-5125</v>
      </c>
      <c r="O32" s="402">
        <v>-5424</v>
      </c>
      <c r="P32" s="402">
        <v>-20181</v>
      </c>
      <c r="Q32" s="402">
        <v>-5163</v>
      </c>
      <c r="R32" s="402">
        <v>-5383</v>
      </c>
      <c r="S32" s="402">
        <v>-5833</v>
      </c>
      <c r="T32" s="402">
        <v>-5560</v>
      </c>
      <c r="U32" s="402">
        <v>-21939</v>
      </c>
      <c r="V32" s="402">
        <v>-5612</v>
      </c>
      <c r="W32" s="402">
        <v>-5688</v>
      </c>
      <c r="X32" s="402">
        <v>-5726</v>
      </c>
      <c r="Y32" s="402">
        <v>-6004</v>
      </c>
      <c r="Z32" s="402">
        <v>-23030</v>
      </c>
      <c r="AA32" s="402">
        <v>-5824</v>
      </c>
      <c r="AB32" s="402">
        <v>-5943</v>
      </c>
      <c r="AC32" s="402">
        <v>-6151</v>
      </c>
      <c r="AD32" s="315">
        <v>-6440</v>
      </c>
      <c r="AE32" s="315">
        <v>-24358</v>
      </c>
      <c r="AF32" s="411"/>
    </row>
    <row r="33" spans="1:32" s="41" customFormat="1" ht="15" customHeight="1">
      <c r="A33" s="48" t="s">
        <v>607</v>
      </c>
      <c r="B33" s="402">
        <v>-4712.3450000000003</v>
      </c>
      <c r="C33" s="402">
        <v>-4882.8289999999997</v>
      </c>
      <c r="D33" s="402">
        <v>-5159.5159999999996</v>
      </c>
      <c r="E33" s="402">
        <v>-5481.5249999999996</v>
      </c>
      <c r="F33" s="402">
        <v>-20236.214999999997</v>
      </c>
      <c r="G33" s="402">
        <v>-4865.7280000000001</v>
      </c>
      <c r="H33" s="402">
        <v>-4677</v>
      </c>
      <c r="I33" s="402">
        <v>-4724</v>
      </c>
      <c r="J33" s="402">
        <v>-5048</v>
      </c>
      <c r="K33" s="402">
        <v>-19314.727999999999</v>
      </c>
      <c r="L33" s="402">
        <v>-4567</v>
      </c>
      <c r="M33" s="402">
        <v>-4770</v>
      </c>
      <c r="N33" s="402">
        <v>-4936</v>
      </c>
      <c r="O33" s="402">
        <v>-5423</v>
      </c>
      <c r="P33" s="402">
        <v>-19696</v>
      </c>
      <c r="Q33" s="402">
        <v>-4831</v>
      </c>
      <c r="R33" s="402">
        <v>-5303</v>
      </c>
      <c r="S33" s="402">
        <v>-5583</v>
      </c>
      <c r="T33" s="402">
        <v>-5904</v>
      </c>
      <c r="U33" s="402">
        <v>-21621</v>
      </c>
      <c r="V33" s="402">
        <v>-5281</v>
      </c>
      <c r="W33" s="402">
        <v>-5378</v>
      </c>
      <c r="X33" s="402">
        <v>-5537</v>
      </c>
      <c r="Y33" s="402">
        <v>-5949</v>
      </c>
      <c r="Z33" s="402">
        <v>-22145</v>
      </c>
      <c r="AA33" s="402">
        <v>-5379</v>
      </c>
      <c r="AB33" s="402">
        <v>-5468</v>
      </c>
      <c r="AC33" s="402">
        <v>-5552</v>
      </c>
      <c r="AD33" s="315">
        <v>-6066</v>
      </c>
      <c r="AE33" s="315">
        <v>-22465</v>
      </c>
      <c r="AF33" s="411"/>
    </row>
    <row r="34" spans="1:32" s="41" customFormat="1" ht="15" customHeight="1">
      <c r="A34" s="48" t="s">
        <v>608</v>
      </c>
      <c r="B34" s="402">
        <v>-1592.636</v>
      </c>
      <c r="C34" s="402">
        <v>-1726.472</v>
      </c>
      <c r="D34" s="402">
        <v>-1485.4469999999999</v>
      </c>
      <c r="E34" s="402">
        <v>-2053.6750000000002</v>
      </c>
      <c r="F34" s="402">
        <v>-6858.2300000000005</v>
      </c>
      <c r="G34" s="402">
        <v>-906.91399999999999</v>
      </c>
      <c r="H34" s="402">
        <v>-1426</v>
      </c>
      <c r="I34" s="402">
        <v>-1713</v>
      </c>
      <c r="J34" s="402">
        <v>-2003</v>
      </c>
      <c r="K34" s="402">
        <v>-6048.9139999999998</v>
      </c>
      <c r="L34" s="402">
        <v>-1621</v>
      </c>
      <c r="M34" s="402">
        <v>-1941</v>
      </c>
      <c r="N34" s="402">
        <v>-1561</v>
      </c>
      <c r="O34" s="402">
        <v>-1705</v>
      </c>
      <c r="P34" s="402">
        <v>-6828</v>
      </c>
      <c r="Q34" s="402">
        <v>-2155</v>
      </c>
      <c r="R34" s="402">
        <v>-1637</v>
      </c>
      <c r="S34" s="402">
        <v>-1737</v>
      </c>
      <c r="T34" s="402">
        <v>-2037</v>
      </c>
      <c r="U34" s="402">
        <v>-7566</v>
      </c>
      <c r="V34" s="402">
        <v>-1821</v>
      </c>
      <c r="W34" s="402">
        <v>-1891</v>
      </c>
      <c r="X34" s="402">
        <v>-1696</v>
      </c>
      <c r="Y34" s="402">
        <v>-1936</v>
      </c>
      <c r="Z34" s="402">
        <v>-7344</v>
      </c>
      <c r="AA34" s="402">
        <v>-1705</v>
      </c>
      <c r="AB34" s="402">
        <v>-1593</v>
      </c>
      <c r="AC34" s="402">
        <v>-1923</v>
      </c>
      <c r="AD34" s="315">
        <v>-1654</v>
      </c>
      <c r="AE34" s="315">
        <v>-6875</v>
      </c>
      <c r="AF34" s="411"/>
    </row>
    <row r="35" spans="1:32" s="41" customFormat="1" ht="15" customHeight="1">
      <c r="A35" s="48" t="s">
        <v>609</v>
      </c>
      <c r="B35" s="402">
        <v>286.56099999999998</v>
      </c>
      <c r="C35" s="402">
        <v>315.78399999999999</v>
      </c>
      <c r="D35" s="402">
        <v>293.41300000000001</v>
      </c>
      <c r="E35" s="402">
        <v>307.77300000000002</v>
      </c>
      <c r="F35" s="402">
        <v>1203.5309999999999</v>
      </c>
      <c r="G35" s="402">
        <v>200.89</v>
      </c>
      <c r="H35" s="402">
        <v>19</v>
      </c>
      <c r="I35" s="402">
        <v>169</v>
      </c>
      <c r="J35" s="402">
        <v>361</v>
      </c>
      <c r="K35" s="402">
        <v>749.89</v>
      </c>
      <c r="L35" s="402">
        <v>205</v>
      </c>
      <c r="M35" s="402">
        <v>193</v>
      </c>
      <c r="N35" s="402">
        <v>238</v>
      </c>
      <c r="O35" s="402">
        <v>228</v>
      </c>
      <c r="P35" s="402">
        <v>864</v>
      </c>
      <c r="Q35" s="402">
        <v>217</v>
      </c>
      <c r="R35" s="402">
        <v>451</v>
      </c>
      <c r="S35" s="402">
        <v>372</v>
      </c>
      <c r="T35" s="402">
        <v>363</v>
      </c>
      <c r="U35" s="402">
        <v>1403</v>
      </c>
      <c r="V35" s="402">
        <v>396</v>
      </c>
      <c r="W35" s="402">
        <v>664</v>
      </c>
      <c r="X35" s="402">
        <v>517</v>
      </c>
      <c r="Y35" s="402">
        <v>524</v>
      </c>
      <c r="Z35" s="402">
        <v>2101</v>
      </c>
      <c r="AA35" s="402">
        <v>464</v>
      </c>
      <c r="AB35" s="402">
        <v>467</v>
      </c>
      <c r="AC35" s="402">
        <v>372</v>
      </c>
      <c r="AD35" s="315">
        <v>228</v>
      </c>
      <c r="AE35" s="315">
        <v>1531</v>
      </c>
      <c r="AF35" s="411"/>
    </row>
    <row r="36" spans="1:32" s="41" customFormat="1" ht="15" customHeight="1">
      <c r="A36" s="48" t="s">
        <v>468</v>
      </c>
      <c r="B36" s="402">
        <v>1632.6020000000001</v>
      </c>
      <c r="C36" s="402">
        <v>1759.7919999999999</v>
      </c>
      <c r="D36" s="402">
        <v>1750.675</v>
      </c>
      <c r="E36" s="402">
        <v>1359.742</v>
      </c>
      <c r="F36" s="402">
        <v>6502.8110000000006</v>
      </c>
      <c r="G36" s="402">
        <v>2228.393</v>
      </c>
      <c r="H36" s="402">
        <v>1097</v>
      </c>
      <c r="I36" s="402">
        <v>1169</v>
      </c>
      <c r="J36" s="402">
        <v>1520</v>
      </c>
      <c r="K36" s="402">
        <v>6014.393</v>
      </c>
      <c r="L36" s="402">
        <v>1803</v>
      </c>
      <c r="M36" s="402">
        <v>1768</v>
      </c>
      <c r="N36" s="402">
        <v>1957</v>
      </c>
      <c r="O36" s="402">
        <v>2175</v>
      </c>
      <c r="P36" s="402">
        <v>7703</v>
      </c>
      <c r="Q36" s="402">
        <v>3157</v>
      </c>
      <c r="R36" s="402">
        <v>3928.5</v>
      </c>
      <c r="S36" s="402">
        <v>3496</v>
      </c>
      <c r="T36" s="402">
        <v>3611.5</v>
      </c>
      <c r="U36" s="402">
        <v>14193</v>
      </c>
      <c r="V36" s="402">
        <v>3728</v>
      </c>
      <c r="W36" s="402">
        <v>3659</v>
      </c>
      <c r="X36" s="402">
        <v>4016</v>
      </c>
      <c r="Y36" s="402">
        <v>3508</v>
      </c>
      <c r="Z36" s="402">
        <v>14911</v>
      </c>
      <c r="AA36" s="402">
        <v>3760</v>
      </c>
      <c r="AB36" s="402">
        <v>3839</v>
      </c>
      <c r="AC36" s="402">
        <v>3130</v>
      </c>
      <c r="AD36" s="315">
        <v>3044</v>
      </c>
      <c r="AE36" s="315">
        <v>13773</v>
      </c>
      <c r="AF36" s="411"/>
    </row>
    <row r="37" spans="1:32" s="41" customFormat="1" ht="15" customHeight="1">
      <c r="A37" s="48" t="s">
        <v>469</v>
      </c>
      <c r="B37" s="402">
        <v>-5190.857</v>
      </c>
      <c r="C37" s="402">
        <v>-5569.4039999999995</v>
      </c>
      <c r="D37" s="402">
        <v>-4758.723</v>
      </c>
      <c r="E37" s="402">
        <v>-15955.558000000001</v>
      </c>
      <c r="F37" s="402">
        <v>-31474.542000000001</v>
      </c>
      <c r="G37" s="402">
        <v>-5146.9049999999997</v>
      </c>
      <c r="H37" s="402">
        <v>-5352</v>
      </c>
      <c r="I37" s="402">
        <v>-6429</v>
      </c>
      <c r="J37" s="402">
        <v>-5566</v>
      </c>
      <c r="K37" s="402">
        <v>-22493.904999999999</v>
      </c>
      <c r="L37" s="402">
        <v>-5055</v>
      </c>
      <c r="M37" s="402">
        <v>-5278</v>
      </c>
      <c r="N37" s="402">
        <v>-4343</v>
      </c>
      <c r="O37" s="402">
        <v>-7252</v>
      </c>
      <c r="P37" s="402">
        <v>-21928</v>
      </c>
      <c r="Q37" s="402">
        <v>-6183</v>
      </c>
      <c r="R37" s="402">
        <v>-5986.4</v>
      </c>
      <c r="S37" s="402">
        <v>-4978.3</v>
      </c>
      <c r="T37" s="402">
        <v>-6287.3000000000011</v>
      </c>
      <c r="U37" s="402">
        <v>-23435</v>
      </c>
      <c r="V37" s="402">
        <v>-5579</v>
      </c>
      <c r="W37" s="402">
        <v>-6120</v>
      </c>
      <c r="X37" s="402">
        <v>-6791</v>
      </c>
      <c r="Y37" s="402">
        <v>-9720</v>
      </c>
      <c r="Z37" s="402">
        <v>-28210</v>
      </c>
      <c r="AA37" s="402">
        <v>-6317</v>
      </c>
      <c r="AB37" s="402">
        <v>-7662</v>
      </c>
      <c r="AC37" s="402">
        <v>-6885</v>
      </c>
      <c r="AD37" s="315">
        <v>-8646</v>
      </c>
      <c r="AE37" s="315">
        <v>-29510</v>
      </c>
      <c r="AF37" s="411"/>
    </row>
    <row r="38" spans="1:32" s="412" customFormat="1" ht="15" customHeight="1">
      <c r="A38" s="26" t="s">
        <v>610</v>
      </c>
      <c r="B38" s="401">
        <v>7504.7070000000003</v>
      </c>
      <c r="C38" s="401">
        <v>8510.3529999999992</v>
      </c>
      <c r="D38" s="401">
        <v>4373.3029999999999</v>
      </c>
      <c r="E38" s="401">
        <v>-3688.9450000000002</v>
      </c>
      <c r="F38" s="401">
        <v>16699.417999999998</v>
      </c>
      <c r="G38" s="401">
        <v>-10630.369000000001</v>
      </c>
      <c r="H38" s="401">
        <v>986</v>
      </c>
      <c r="I38" s="401">
        <v>5230</v>
      </c>
      <c r="J38" s="401">
        <v>9971</v>
      </c>
      <c r="K38" s="401">
        <v>5556.6309999999994</v>
      </c>
      <c r="L38" s="401">
        <v>7922</v>
      </c>
      <c r="M38" s="401">
        <v>10552</v>
      </c>
      <c r="N38" s="401">
        <v>9027</v>
      </c>
      <c r="O38" s="401">
        <v>3232</v>
      </c>
      <c r="P38" s="401">
        <v>30733</v>
      </c>
      <c r="Q38" s="401">
        <v>9648</v>
      </c>
      <c r="R38" s="401">
        <v>9309.1</v>
      </c>
      <c r="S38" s="401">
        <v>5724.9000000000005</v>
      </c>
      <c r="T38" s="401">
        <v>-1335.0000000000036</v>
      </c>
      <c r="U38" s="401">
        <v>23346</v>
      </c>
      <c r="V38" s="401">
        <v>4286</v>
      </c>
      <c r="W38" s="401">
        <v>3870</v>
      </c>
      <c r="X38" s="401">
        <v>4235</v>
      </c>
      <c r="Y38" s="401">
        <v>-675</v>
      </c>
      <c r="Z38" s="401">
        <v>11716</v>
      </c>
      <c r="AA38" s="401">
        <v>4501</v>
      </c>
      <c r="AB38" s="401">
        <v>4788</v>
      </c>
      <c r="AC38" s="401">
        <v>6217</v>
      </c>
      <c r="AD38" s="313">
        <v>4789</v>
      </c>
      <c r="AE38" s="313">
        <v>20295</v>
      </c>
      <c r="AF38" s="411"/>
    </row>
    <row r="39" spans="1:32" s="412" customFormat="1" ht="15" customHeight="1">
      <c r="A39" s="26" t="s">
        <v>611</v>
      </c>
      <c r="B39" s="401">
        <v>-97.694999999999993</v>
      </c>
      <c r="C39" s="401">
        <v>-193.30199999999999</v>
      </c>
      <c r="D39" s="401">
        <v>-128.571</v>
      </c>
      <c r="E39" s="401">
        <v>-100.51</v>
      </c>
      <c r="F39" s="401">
        <v>-520.07799999999997</v>
      </c>
      <c r="G39" s="401">
        <v>6.085</v>
      </c>
      <c r="H39" s="401">
        <v>-66</v>
      </c>
      <c r="I39" s="401">
        <v>-35</v>
      </c>
      <c r="J39" s="401">
        <v>-372</v>
      </c>
      <c r="K39" s="401">
        <v>-466.91499999999996</v>
      </c>
      <c r="L39" s="401">
        <v>-62</v>
      </c>
      <c r="M39" s="401">
        <v>-15</v>
      </c>
      <c r="N39" s="401">
        <v>-22</v>
      </c>
      <c r="O39" s="401">
        <v>-138</v>
      </c>
      <c r="P39" s="401">
        <v>-237</v>
      </c>
      <c r="Q39" s="401">
        <v>389</v>
      </c>
      <c r="R39" s="401">
        <v>93</v>
      </c>
      <c r="S39" s="401">
        <v>71</v>
      </c>
      <c r="T39" s="401">
        <v>-5</v>
      </c>
      <c r="U39" s="401">
        <v>548</v>
      </c>
      <c r="V39" s="401">
        <v>1</v>
      </c>
      <c r="W39" s="401">
        <v>-28</v>
      </c>
      <c r="X39" s="401">
        <v>6</v>
      </c>
      <c r="Y39" s="401">
        <v>-26</v>
      </c>
      <c r="Z39" s="401">
        <v>-47</v>
      </c>
      <c r="AA39" s="401">
        <v>-37</v>
      </c>
      <c r="AB39" s="401">
        <v>-2</v>
      </c>
      <c r="AC39" s="401">
        <v>5</v>
      </c>
      <c r="AD39" s="313">
        <v>47</v>
      </c>
      <c r="AE39" s="313">
        <v>13</v>
      </c>
      <c r="AF39" s="411"/>
    </row>
    <row r="40" spans="1:32" s="412" customFormat="1" ht="15" customHeight="1">
      <c r="A40" s="26" t="s">
        <v>612</v>
      </c>
      <c r="B40" s="401">
        <v>7407.0119999999997</v>
      </c>
      <c r="C40" s="401">
        <v>8317.0509999999995</v>
      </c>
      <c r="D40" s="401">
        <v>4244.732</v>
      </c>
      <c r="E40" s="401">
        <v>-3789.4549999999999</v>
      </c>
      <c r="F40" s="401">
        <v>16179.339999999998</v>
      </c>
      <c r="G40" s="401">
        <v>-10624.284</v>
      </c>
      <c r="H40" s="401">
        <v>920</v>
      </c>
      <c r="I40" s="401">
        <v>5195</v>
      </c>
      <c r="J40" s="401">
        <v>9600</v>
      </c>
      <c r="K40" s="401">
        <v>5090.7160000000003</v>
      </c>
      <c r="L40" s="401">
        <v>7859</v>
      </c>
      <c r="M40" s="401">
        <v>10537</v>
      </c>
      <c r="N40" s="401">
        <v>9005</v>
      </c>
      <c r="O40" s="401">
        <v>3094</v>
      </c>
      <c r="P40" s="401">
        <v>30496</v>
      </c>
      <c r="Q40" s="401">
        <v>10037</v>
      </c>
      <c r="R40" s="401">
        <v>9402.1</v>
      </c>
      <c r="S40" s="401">
        <v>5795.9000000000005</v>
      </c>
      <c r="T40" s="401">
        <v>-1340.0000000000036</v>
      </c>
      <c r="U40" s="401">
        <v>23894</v>
      </c>
      <c r="V40" s="401">
        <v>4287</v>
      </c>
      <c r="W40" s="401">
        <v>3842</v>
      </c>
      <c r="X40" s="401">
        <v>4242</v>
      </c>
      <c r="Y40" s="401">
        <v>-702</v>
      </c>
      <c r="Z40" s="401">
        <v>11669</v>
      </c>
      <c r="AA40" s="401">
        <v>4464</v>
      </c>
      <c r="AB40" s="401">
        <v>4786</v>
      </c>
      <c r="AC40" s="401">
        <v>6222</v>
      </c>
      <c r="AD40" s="313">
        <v>4836</v>
      </c>
      <c r="AE40" s="313">
        <v>20308</v>
      </c>
      <c r="AF40" s="411"/>
    </row>
    <row r="41" spans="1:32" s="41" customFormat="1" ht="15" customHeight="1">
      <c r="A41" s="48" t="s">
        <v>613</v>
      </c>
      <c r="B41" s="402">
        <v>-1545.0909999999999</v>
      </c>
      <c r="C41" s="402">
        <v>-2229.9699999999998</v>
      </c>
      <c r="D41" s="402">
        <v>1623.4259999999999</v>
      </c>
      <c r="E41" s="402">
        <v>8705.9950000000008</v>
      </c>
      <c r="F41" s="402">
        <v>6554.3600000000006</v>
      </c>
      <c r="G41" s="402">
        <v>14052.648999999999</v>
      </c>
      <c r="H41" s="402">
        <v>2638</v>
      </c>
      <c r="I41" s="402">
        <v>-959</v>
      </c>
      <c r="J41" s="402">
        <v>-4080</v>
      </c>
      <c r="K41" s="402">
        <v>11651.648999999998</v>
      </c>
      <c r="L41" s="402">
        <v>-1645</v>
      </c>
      <c r="M41" s="402">
        <v>-4515</v>
      </c>
      <c r="N41" s="402">
        <v>-2306</v>
      </c>
      <c r="O41" s="402">
        <v>125</v>
      </c>
      <c r="P41" s="402">
        <v>-8341</v>
      </c>
      <c r="Q41" s="402">
        <v>-2981</v>
      </c>
      <c r="R41" s="402">
        <v>-2256</v>
      </c>
      <c r="S41" s="402">
        <v>-512.29999999999995</v>
      </c>
      <c r="T41" s="402">
        <v>2821.3</v>
      </c>
      <c r="U41" s="402">
        <v>-2928</v>
      </c>
      <c r="V41" s="402">
        <v>67</v>
      </c>
      <c r="W41" s="402">
        <v>730</v>
      </c>
      <c r="X41" s="402">
        <v>450</v>
      </c>
      <c r="Y41" s="402">
        <v>2458</v>
      </c>
      <c r="Z41" s="402">
        <v>3705</v>
      </c>
      <c r="AA41" s="402">
        <v>-171</v>
      </c>
      <c r="AB41" s="402">
        <v>-1</v>
      </c>
      <c r="AC41" s="402">
        <v>-922</v>
      </c>
      <c r="AD41" s="315">
        <v>159</v>
      </c>
      <c r="AE41" s="315">
        <v>-935</v>
      </c>
      <c r="AF41" s="411"/>
    </row>
    <row r="42" spans="1:32" s="41" customFormat="1" ht="15" customHeight="1">
      <c r="A42" s="48" t="s">
        <v>614</v>
      </c>
      <c r="B42" s="402">
        <v>-41.478999999999999</v>
      </c>
      <c r="C42" s="402">
        <v>-45.002000000000002</v>
      </c>
      <c r="D42" s="402">
        <v>-31.187000000000001</v>
      </c>
      <c r="E42" s="402">
        <v>-33.417000000000002</v>
      </c>
      <c r="F42" s="402">
        <v>-151.08499999999998</v>
      </c>
      <c r="G42" s="402">
        <v>-46.279000000000003</v>
      </c>
      <c r="H42" s="402">
        <v>-53</v>
      </c>
      <c r="I42" s="402">
        <v>-42</v>
      </c>
      <c r="J42" s="402">
        <v>-56</v>
      </c>
      <c r="K42" s="402">
        <v>-197.279</v>
      </c>
      <c r="L42" s="402">
        <v>-61</v>
      </c>
      <c r="M42" s="402">
        <v>-48</v>
      </c>
      <c r="N42" s="402">
        <v>-51</v>
      </c>
      <c r="O42" s="402">
        <v>-48</v>
      </c>
      <c r="P42" s="402">
        <v>-208</v>
      </c>
      <c r="Q42" s="402">
        <v>-47</v>
      </c>
      <c r="R42" s="402">
        <v>-71</v>
      </c>
      <c r="S42" s="402">
        <v>-72.3</v>
      </c>
      <c r="T42" s="402">
        <v>-44</v>
      </c>
      <c r="U42" s="402">
        <v>-234</v>
      </c>
      <c r="V42" s="402">
        <v>-74</v>
      </c>
      <c r="W42" s="402">
        <v>-55</v>
      </c>
      <c r="X42" s="402">
        <v>-71</v>
      </c>
      <c r="Y42" s="402">
        <v>-52</v>
      </c>
      <c r="Z42" s="402">
        <v>-252</v>
      </c>
      <c r="AA42" s="402">
        <v>-82</v>
      </c>
      <c r="AB42" s="402">
        <v>-69</v>
      </c>
      <c r="AC42" s="402">
        <v>-76</v>
      </c>
      <c r="AD42" s="315">
        <v>-62</v>
      </c>
      <c r="AE42" s="315">
        <v>-289</v>
      </c>
      <c r="AF42" s="411"/>
    </row>
    <row r="43" spans="1:32" s="41" customFormat="1" ht="5.0999999999999996" customHeight="1">
      <c r="A43" s="317"/>
      <c r="B43" s="84">
        <v>0</v>
      </c>
      <c r="C43" s="84">
        <v>0</v>
      </c>
      <c r="D43" s="84">
        <v>0</v>
      </c>
      <c r="E43" s="84">
        <v>0</v>
      </c>
      <c r="F43" s="84">
        <v>0</v>
      </c>
      <c r="G43" s="84">
        <v>0</v>
      </c>
      <c r="H43" s="84">
        <v>0</v>
      </c>
      <c r="I43" s="84"/>
      <c r="J43" s="84"/>
      <c r="K43" s="84">
        <v>0</v>
      </c>
      <c r="L43" s="84"/>
      <c r="M43" s="84"/>
      <c r="N43" s="84"/>
      <c r="O43" s="84"/>
      <c r="P43" s="84"/>
      <c r="Q43" s="84"/>
      <c r="R43" s="84">
        <v>0</v>
      </c>
      <c r="S43" s="84"/>
      <c r="T43" s="84"/>
      <c r="U43" s="84"/>
      <c r="V43" s="84"/>
      <c r="W43" s="84"/>
      <c r="X43" s="84"/>
      <c r="Y43" s="84">
        <v>0</v>
      </c>
      <c r="Z43" s="84"/>
      <c r="AA43" s="84"/>
      <c r="AB43" s="84"/>
      <c r="AC43" s="84"/>
      <c r="AD43" s="336"/>
      <c r="AE43" s="336"/>
      <c r="AF43" s="411"/>
    </row>
    <row r="44" spans="1:32" s="25" customFormat="1" ht="15" customHeight="1" thickBot="1">
      <c r="A44" s="87" t="s">
        <v>615</v>
      </c>
      <c r="B44" s="53">
        <v>5820.442</v>
      </c>
      <c r="C44" s="53">
        <v>6042.0789999999997</v>
      </c>
      <c r="D44" s="53">
        <v>5836.9709999999995</v>
      </c>
      <c r="E44" s="53">
        <v>4883.1229999999996</v>
      </c>
      <c r="F44" s="53">
        <v>22582.614999999998</v>
      </c>
      <c r="G44" s="53">
        <v>3382.0859999999998</v>
      </c>
      <c r="H44" s="53">
        <v>3506</v>
      </c>
      <c r="I44" s="53">
        <v>4194</v>
      </c>
      <c r="J44" s="53">
        <v>5464</v>
      </c>
      <c r="K44" s="53">
        <v>16546.085999999999</v>
      </c>
      <c r="L44" s="53">
        <v>6153</v>
      </c>
      <c r="M44" s="53">
        <v>5974</v>
      </c>
      <c r="N44" s="53">
        <v>6648</v>
      </c>
      <c r="O44" s="53">
        <v>3170</v>
      </c>
      <c r="P44" s="53">
        <v>21945</v>
      </c>
      <c r="Q44" s="53">
        <v>7009</v>
      </c>
      <c r="R44" s="53">
        <v>7075</v>
      </c>
      <c r="S44" s="53">
        <v>5211.3</v>
      </c>
      <c r="T44" s="53">
        <v>1437.2999999999965</v>
      </c>
      <c r="U44" s="53">
        <v>20732</v>
      </c>
      <c r="V44" s="53">
        <v>4280</v>
      </c>
      <c r="W44" s="53">
        <v>4518</v>
      </c>
      <c r="X44" s="53">
        <v>4621</v>
      </c>
      <c r="Y44" s="53">
        <v>1703</v>
      </c>
      <c r="Z44" s="53">
        <v>15122</v>
      </c>
      <c r="AA44" s="53">
        <v>4211</v>
      </c>
      <c r="AB44" s="53">
        <v>4716</v>
      </c>
      <c r="AC44" s="53">
        <v>5225</v>
      </c>
      <c r="AD44" s="53">
        <v>4934</v>
      </c>
      <c r="AE44" s="53">
        <v>19086</v>
      </c>
      <c r="AF44" s="411"/>
    </row>
    <row r="45" spans="1:32" s="41" customFormat="1" ht="5.0999999999999996" customHeight="1" thickTop="1">
      <c r="A45" s="317"/>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row>
    <row r="46" spans="1:32" ht="11.4">
      <c r="A46" s="259"/>
    </row>
    <row r="47" spans="1:32" ht="22.8">
      <c r="A47" s="259" t="s">
        <v>616</v>
      </c>
      <c r="B47" s="405"/>
      <c r="C47" s="405"/>
      <c r="D47" s="405"/>
      <c r="E47" s="405"/>
      <c r="F47" s="405"/>
      <c r="G47" s="405"/>
      <c r="H47" s="405"/>
      <c r="I47" s="405"/>
      <c r="J47" s="405"/>
      <c r="K47" s="405"/>
      <c r="L47" s="405"/>
      <c r="M47" s="405"/>
      <c r="N47" s="405"/>
      <c r="O47" s="405"/>
      <c r="P47" s="405"/>
      <c r="Q47" s="405"/>
      <c r="R47" s="405"/>
      <c r="S47" s="405"/>
      <c r="T47" s="405"/>
      <c r="U47" s="405"/>
      <c r="V47" s="405"/>
      <c r="W47" s="405"/>
      <c r="X47" s="405"/>
      <c r="Y47" s="405"/>
      <c r="Z47" s="405"/>
      <c r="AA47" s="405"/>
      <c r="AB47" s="405"/>
      <c r="AC47" s="405"/>
      <c r="AD47" s="405"/>
      <c r="AE47" s="405"/>
    </row>
    <row r="50" spans="2:31" ht="15" customHeight="1">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row>
  </sheetData>
  <hyperlinks>
    <hyperlink ref="AE6" location="'Index - Descontinued'!A1" display="Index" xr:uid="{A503BEF5-15E3-4D76-8877-DF7953A17599}"/>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FFFA-5F86-49E7-AA4F-CDA5B2FB9A40}">
  <sheetPr>
    <tabColor rgb="FFC00000"/>
  </sheetPr>
  <dimension ref="A1:EJ153"/>
  <sheetViews>
    <sheetView showGridLines="0" zoomScaleNormal="100" workbookViewId="0">
      <pane xSplit="1" ySplit="10" topLeftCell="BJ11" activePane="bottomRight" state="frozen"/>
      <selection pane="topRight"/>
      <selection pane="bottomLeft"/>
      <selection pane="bottomRight"/>
    </sheetView>
  </sheetViews>
  <sheetFormatPr defaultColWidth="9.33203125" defaultRowHeight="15" customHeight="1"/>
  <cols>
    <col min="1" max="1" width="64.6640625" style="428" bestFit="1" customWidth="1"/>
    <col min="2" max="3" width="10.88671875" style="428" customWidth="1"/>
    <col min="4" max="4" width="9.33203125" style="428" customWidth="1"/>
    <col min="5" max="6" width="10.88671875" style="428" customWidth="1"/>
    <col min="7" max="7" width="9.33203125" style="428" customWidth="1"/>
    <col min="8" max="9" width="10.88671875" style="428" customWidth="1"/>
    <col min="10" max="10" width="9.33203125" style="428" customWidth="1"/>
    <col min="11" max="12" width="10.88671875" style="428" customWidth="1"/>
    <col min="13" max="13" width="9.33203125" style="428" customWidth="1"/>
    <col min="14" max="15" width="10.88671875" style="428" customWidth="1"/>
    <col min="16" max="16" width="9.33203125" style="428" customWidth="1"/>
    <col min="17" max="18" width="10.88671875" style="428" customWidth="1"/>
    <col min="19" max="19" width="9.33203125" style="428" customWidth="1"/>
    <col min="20" max="21" width="10.88671875" style="428" customWidth="1"/>
    <col min="22" max="22" width="9.33203125" style="428" customWidth="1"/>
    <col min="23" max="24" width="10.88671875" style="428" customWidth="1"/>
    <col min="25" max="25" width="9.33203125" style="428" customWidth="1"/>
    <col min="26" max="27" width="10.88671875" style="428" customWidth="1"/>
    <col min="28" max="28" width="9.33203125" style="428" customWidth="1"/>
    <col min="29" max="30" width="10.88671875" style="428" customWidth="1"/>
    <col min="31" max="31" width="9.33203125" style="428" customWidth="1"/>
    <col min="32" max="33" width="10.88671875" style="428" customWidth="1"/>
    <col min="34" max="34" width="9.33203125" style="428" customWidth="1"/>
    <col min="35" max="36" width="10.88671875" style="428" customWidth="1"/>
    <col min="37" max="37" width="9.33203125" style="428" customWidth="1"/>
    <col min="38" max="39" width="10.88671875" style="428" customWidth="1"/>
    <col min="40" max="40" width="9.33203125" style="428" customWidth="1"/>
    <col min="41" max="42" width="10.88671875" style="428" customWidth="1"/>
    <col min="43" max="43" width="9.33203125" style="428" customWidth="1"/>
    <col min="44" max="45" width="10.88671875" style="428" customWidth="1"/>
    <col min="46" max="46" width="9.33203125" style="428" customWidth="1"/>
    <col min="47" max="48" width="10.88671875" style="428" customWidth="1"/>
    <col min="49" max="49" width="9.33203125" style="428" customWidth="1"/>
    <col min="50" max="51" width="10.88671875" style="428" customWidth="1"/>
    <col min="52" max="52" width="9.33203125" style="428" customWidth="1"/>
    <col min="53" max="54" width="10.88671875" style="428" customWidth="1"/>
    <col min="55" max="55" width="9.33203125" style="428" customWidth="1"/>
    <col min="56" max="57" width="10.88671875" style="428" customWidth="1"/>
    <col min="58" max="70" width="9.33203125" style="428" customWidth="1"/>
    <col min="71" max="72" width="10.88671875" style="428" customWidth="1"/>
    <col min="73" max="73" width="9.33203125" style="428" customWidth="1"/>
    <col min="74" max="16384" width="9.33203125" style="428"/>
  </cols>
  <sheetData>
    <row r="1" spans="1:140" s="55" customFormat="1" ht="15" customHeight="1">
      <c r="A1" s="18"/>
      <c r="B1" s="279"/>
      <c r="C1" s="19"/>
      <c r="D1" s="279"/>
      <c r="E1" s="279"/>
      <c r="F1" s="19"/>
      <c r="G1" s="279"/>
      <c r="H1" s="279"/>
      <c r="I1" s="19"/>
      <c r="J1" s="279"/>
      <c r="K1" s="279"/>
      <c r="L1" s="19"/>
      <c r="M1" s="279"/>
      <c r="N1" s="279"/>
      <c r="O1" s="19"/>
      <c r="P1" s="279"/>
      <c r="Q1" s="279"/>
      <c r="R1" s="19"/>
      <c r="S1" s="279"/>
      <c r="T1" s="279"/>
      <c r="U1" s="19"/>
      <c r="V1" s="279"/>
      <c r="W1" s="279"/>
      <c r="X1" s="19"/>
      <c r="Y1" s="279"/>
      <c r="Z1" s="279"/>
      <c r="AA1" s="19"/>
      <c r="AB1" s="279"/>
      <c r="AC1" s="279"/>
      <c r="AD1" s="19"/>
      <c r="AE1" s="279"/>
      <c r="AF1" s="279"/>
      <c r="AG1" s="19"/>
      <c r="AH1" s="279"/>
      <c r="AI1" s="279"/>
      <c r="AJ1" s="19"/>
      <c r="AK1" s="279"/>
      <c r="AL1" s="279"/>
      <c r="AM1" s="19"/>
      <c r="AN1" s="279"/>
      <c r="AO1" s="279"/>
      <c r="AP1" s="19"/>
      <c r="AQ1" s="279"/>
      <c r="AR1" s="279"/>
      <c r="AS1" s="19"/>
      <c r="AT1" s="279"/>
      <c r="AU1" s="279"/>
      <c r="AV1" s="19"/>
      <c r="AW1" s="279"/>
      <c r="AX1" s="279"/>
      <c r="AY1" s="19"/>
      <c r="AZ1" s="279"/>
      <c r="BA1" s="279"/>
      <c r="BB1" s="19"/>
      <c r="BC1" s="279"/>
      <c r="BD1" s="279"/>
      <c r="BE1" s="19"/>
      <c r="BF1" s="279"/>
      <c r="BG1" s="279"/>
      <c r="BH1" s="279"/>
      <c r="BI1" s="279"/>
      <c r="BJ1" s="279"/>
      <c r="BK1" s="279"/>
      <c r="BL1" s="279"/>
      <c r="BM1" s="279"/>
      <c r="BN1" s="279"/>
      <c r="BO1" s="279"/>
      <c r="BP1" s="279"/>
      <c r="BQ1" s="279"/>
      <c r="BR1" s="279"/>
      <c r="BS1" s="279"/>
      <c r="BT1" s="19"/>
      <c r="BU1" s="279"/>
      <c r="BV1" s="19"/>
      <c r="BW1" s="279"/>
      <c r="BX1" s="19"/>
      <c r="BY1" s="279"/>
      <c r="BZ1" s="19"/>
      <c r="CA1" s="279"/>
      <c r="CB1" s="19"/>
      <c r="CC1" s="279"/>
      <c r="CD1" s="19"/>
      <c r="CE1" s="279"/>
      <c r="CF1" s="19"/>
      <c r="CG1" s="279"/>
      <c r="CH1" s="19"/>
      <c r="CI1" s="279"/>
      <c r="CJ1" s="19"/>
      <c r="CK1" s="279"/>
      <c r="CL1" s="19"/>
      <c r="CM1" s="279"/>
      <c r="CN1" s="19"/>
      <c r="CO1" s="279"/>
      <c r="CP1" s="19"/>
      <c r="CQ1" s="279"/>
      <c r="CR1" s="19"/>
      <c r="CS1" s="279"/>
      <c r="CT1" s="19"/>
      <c r="CU1" s="279"/>
      <c r="CV1" s="19"/>
      <c r="CW1" s="279"/>
      <c r="CX1" s="19"/>
      <c r="CY1" s="279"/>
      <c r="CZ1" s="19"/>
      <c r="DA1" s="279"/>
      <c r="DB1" s="19"/>
      <c r="DC1" s="279"/>
      <c r="DD1" s="19"/>
      <c r="DE1" s="279"/>
      <c r="DF1" s="19"/>
      <c r="DG1" s="279"/>
      <c r="DH1" s="19"/>
      <c r="DI1" s="279"/>
      <c r="DJ1" s="65"/>
      <c r="DK1" s="65"/>
      <c r="DL1" s="19"/>
      <c r="DM1" s="279"/>
      <c r="DN1" s="64"/>
      <c r="DO1" s="64"/>
      <c r="DP1" s="64"/>
      <c r="DQ1" s="64"/>
      <c r="DR1" s="64"/>
      <c r="DS1" s="279"/>
      <c r="DT1" s="64"/>
      <c r="DU1" s="279"/>
      <c r="DV1" s="64"/>
      <c r="DW1" s="64"/>
      <c r="DX1" s="64"/>
      <c r="DY1" s="18"/>
      <c r="DZ1" s="18"/>
      <c r="EA1" s="19"/>
      <c r="EB1" s="279"/>
      <c r="EC1" s="19"/>
      <c r="ED1" s="279"/>
      <c r="EE1" s="19"/>
      <c r="EF1" s="279"/>
      <c r="EG1" s="19"/>
      <c r="EH1" s="279"/>
      <c r="EI1" s="19"/>
      <c r="EJ1" s="279"/>
    </row>
    <row r="2" spans="1:140" s="55" customFormat="1" ht="15" customHeight="1">
      <c r="A2" s="18"/>
      <c r="B2" s="279"/>
      <c r="C2" s="19"/>
      <c r="D2" s="279"/>
      <c r="E2" s="279"/>
      <c r="F2" s="19"/>
      <c r="G2" s="279"/>
      <c r="H2" s="279"/>
      <c r="I2" s="19"/>
      <c r="J2" s="279"/>
      <c r="K2" s="279"/>
      <c r="L2" s="19"/>
      <c r="M2" s="279"/>
      <c r="N2" s="279"/>
      <c r="O2" s="19"/>
      <c r="P2" s="279"/>
      <c r="Q2" s="279"/>
      <c r="R2" s="19"/>
      <c r="S2" s="279"/>
      <c r="T2" s="279"/>
      <c r="U2" s="19"/>
      <c r="V2" s="279"/>
      <c r="W2" s="279"/>
      <c r="X2" s="19"/>
      <c r="Y2" s="279"/>
      <c r="Z2" s="279"/>
      <c r="AA2" s="19"/>
      <c r="AB2" s="279"/>
      <c r="AC2" s="279"/>
      <c r="AD2" s="19"/>
      <c r="AE2" s="279"/>
      <c r="AF2" s="279"/>
      <c r="AG2" s="19"/>
      <c r="AH2" s="279"/>
      <c r="AI2" s="279"/>
      <c r="AJ2" s="19"/>
      <c r="AK2" s="279"/>
      <c r="AL2" s="279"/>
      <c r="AM2" s="19"/>
      <c r="AN2" s="279"/>
      <c r="AO2" s="279"/>
      <c r="AP2" s="19"/>
      <c r="AQ2" s="279"/>
      <c r="AR2" s="279"/>
      <c r="AS2" s="19"/>
      <c r="AT2" s="279"/>
      <c r="AU2" s="279"/>
      <c r="AV2" s="19"/>
      <c r="AW2" s="279"/>
      <c r="AX2" s="279"/>
      <c r="AY2" s="19"/>
      <c r="AZ2" s="279"/>
      <c r="BA2" s="279"/>
      <c r="BB2" s="19"/>
      <c r="BC2" s="279"/>
      <c r="BD2" s="279"/>
      <c r="BE2" s="19"/>
      <c r="BF2" s="279"/>
      <c r="BG2" s="279"/>
      <c r="BH2" s="279"/>
      <c r="BI2" s="279"/>
      <c r="BJ2" s="279"/>
      <c r="BK2" s="279"/>
      <c r="BL2" s="279"/>
      <c r="BM2" s="279"/>
      <c r="BN2" s="279"/>
      <c r="BO2" s="279"/>
      <c r="BP2" s="279"/>
      <c r="BQ2" s="279"/>
      <c r="BR2" s="279"/>
      <c r="BS2" s="279"/>
      <c r="BT2" s="19"/>
      <c r="BU2" s="279"/>
      <c r="BV2" s="19"/>
      <c r="BW2" s="279"/>
      <c r="BX2" s="19"/>
      <c r="BY2" s="279"/>
      <c r="BZ2" s="19"/>
      <c r="CA2" s="279"/>
      <c r="CB2" s="19"/>
      <c r="CC2" s="279"/>
      <c r="CD2" s="19"/>
      <c r="CE2" s="279"/>
      <c r="CF2" s="19"/>
      <c r="CG2" s="279"/>
      <c r="CH2" s="19"/>
      <c r="CI2" s="279"/>
      <c r="CJ2" s="19"/>
      <c r="CK2" s="279"/>
      <c r="CL2" s="19"/>
      <c r="CM2" s="279"/>
      <c r="CN2" s="19"/>
      <c r="CO2" s="279"/>
      <c r="CP2" s="19"/>
      <c r="CQ2" s="279"/>
      <c r="CR2" s="19"/>
      <c r="CS2" s="279"/>
      <c r="CT2" s="19"/>
      <c r="CU2" s="279"/>
      <c r="CV2" s="19"/>
      <c r="CW2" s="279"/>
      <c r="CX2" s="19"/>
      <c r="CY2" s="279"/>
      <c r="CZ2" s="19"/>
      <c r="DA2" s="279"/>
      <c r="DB2" s="19"/>
      <c r="DC2" s="279"/>
      <c r="DD2" s="19"/>
      <c r="DE2" s="279"/>
      <c r="DF2" s="19"/>
      <c r="DG2" s="279"/>
      <c r="DH2" s="19"/>
      <c r="DI2" s="279"/>
      <c r="DJ2" s="65"/>
      <c r="DK2" s="65"/>
      <c r="DL2" s="19"/>
      <c r="DM2" s="279"/>
      <c r="DN2" s="64"/>
      <c r="DO2" s="64"/>
      <c r="DP2" s="64"/>
      <c r="DQ2" s="64"/>
      <c r="DR2" s="64"/>
      <c r="DS2" s="279"/>
      <c r="DT2" s="64"/>
      <c r="DU2" s="279"/>
      <c r="DV2" s="64"/>
      <c r="DW2" s="64"/>
      <c r="DX2" s="64"/>
      <c r="DY2" s="18"/>
      <c r="DZ2" s="18"/>
      <c r="EA2" s="19"/>
      <c r="EB2" s="279"/>
      <c r="EC2" s="19"/>
      <c r="ED2" s="279"/>
      <c r="EE2" s="19"/>
      <c r="EF2" s="279"/>
      <c r="EG2" s="19"/>
      <c r="EH2" s="279"/>
      <c r="EI2" s="19"/>
      <c r="EJ2" s="279"/>
    </row>
    <row r="3" spans="1:140" s="55" customFormat="1" ht="15" customHeight="1">
      <c r="A3" s="18"/>
      <c r="B3" s="279"/>
      <c r="C3" s="19"/>
      <c r="D3" s="279"/>
      <c r="E3" s="279"/>
      <c r="F3" s="19"/>
      <c r="G3" s="279"/>
      <c r="H3" s="279"/>
      <c r="I3" s="19"/>
      <c r="J3" s="279"/>
      <c r="K3" s="279"/>
      <c r="L3" s="19"/>
      <c r="M3" s="279"/>
      <c r="N3" s="279"/>
      <c r="O3" s="19"/>
      <c r="P3" s="279"/>
      <c r="Q3" s="279"/>
      <c r="R3" s="19"/>
      <c r="S3" s="279"/>
      <c r="T3" s="279"/>
      <c r="U3" s="19"/>
      <c r="V3" s="279"/>
      <c r="W3" s="279"/>
      <c r="X3" s="19"/>
      <c r="Y3" s="279"/>
      <c r="Z3" s="279"/>
      <c r="AA3" s="19"/>
      <c r="AB3" s="279"/>
      <c r="AC3" s="279"/>
      <c r="AD3" s="19"/>
      <c r="AE3" s="279"/>
      <c r="AF3" s="279"/>
      <c r="AG3" s="19"/>
      <c r="AH3" s="279"/>
      <c r="AI3" s="279"/>
      <c r="AJ3" s="19"/>
      <c r="AK3" s="279"/>
      <c r="AL3" s="279"/>
      <c r="AM3" s="19"/>
      <c r="AN3" s="279"/>
      <c r="AO3" s="279"/>
      <c r="AP3" s="19"/>
      <c r="AQ3" s="279"/>
      <c r="AR3" s="279"/>
      <c r="AS3" s="19"/>
      <c r="AT3" s="279"/>
      <c r="AU3" s="279"/>
      <c r="AV3" s="19"/>
      <c r="AW3" s="279"/>
      <c r="AX3" s="279"/>
      <c r="AY3" s="19"/>
      <c r="AZ3" s="279"/>
      <c r="BA3" s="279"/>
      <c r="BB3" s="19"/>
      <c r="BC3" s="279"/>
      <c r="BD3" s="279"/>
      <c r="BE3" s="19"/>
      <c r="BF3" s="279"/>
      <c r="BG3" s="279"/>
      <c r="BH3" s="279"/>
      <c r="BI3" s="279"/>
      <c r="BJ3" s="279"/>
      <c r="BK3" s="279"/>
      <c r="BL3" s="279"/>
      <c r="BM3" s="279"/>
      <c r="BN3" s="279"/>
      <c r="BO3" s="279"/>
      <c r="BP3" s="279"/>
      <c r="BQ3" s="279"/>
      <c r="BR3" s="279"/>
      <c r="BS3" s="279"/>
      <c r="BT3" s="19"/>
      <c r="BU3" s="279"/>
      <c r="BV3" s="19"/>
      <c r="BW3" s="279"/>
      <c r="BX3" s="19"/>
      <c r="BY3" s="279"/>
      <c r="BZ3" s="19"/>
      <c r="CA3" s="279"/>
      <c r="CB3" s="19"/>
      <c r="CC3" s="279"/>
      <c r="CD3" s="19"/>
      <c r="CE3" s="279"/>
      <c r="CF3" s="19"/>
      <c r="CG3" s="279"/>
      <c r="CH3" s="19"/>
      <c r="CI3" s="279"/>
      <c r="CJ3" s="19"/>
      <c r="CK3" s="279"/>
      <c r="CL3" s="19"/>
      <c r="CM3" s="279"/>
      <c r="CN3" s="19"/>
      <c r="CO3" s="279"/>
      <c r="CP3" s="19"/>
      <c r="CQ3" s="279"/>
      <c r="CR3" s="19"/>
      <c r="CS3" s="279"/>
      <c r="CT3" s="19"/>
      <c r="CU3" s="279"/>
      <c r="CV3" s="19"/>
      <c r="CW3" s="279"/>
      <c r="CX3" s="19"/>
      <c r="CY3" s="279"/>
      <c r="CZ3" s="19"/>
      <c r="DA3" s="279"/>
      <c r="DB3" s="19"/>
      <c r="DC3" s="279"/>
      <c r="DD3" s="19"/>
      <c r="DE3" s="279"/>
      <c r="DF3" s="19"/>
      <c r="DG3" s="279"/>
      <c r="DH3" s="19"/>
      <c r="DI3" s="279"/>
      <c r="DJ3" s="65"/>
      <c r="DK3" s="65"/>
      <c r="DL3" s="19"/>
      <c r="DM3" s="279"/>
      <c r="DN3" s="64"/>
      <c r="DO3" s="64"/>
      <c r="DP3" s="64"/>
      <c r="DQ3" s="64"/>
      <c r="DR3" s="64"/>
      <c r="DS3" s="279"/>
      <c r="DT3" s="64"/>
      <c r="DU3" s="279"/>
      <c r="DV3" s="64"/>
      <c r="DW3" s="64"/>
      <c r="DX3" s="64"/>
      <c r="DY3" s="18"/>
      <c r="DZ3" s="18"/>
      <c r="EA3" s="19"/>
      <c r="EB3" s="279"/>
      <c r="EC3" s="19"/>
      <c r="ED3" s="279"/>
      <c r="EE3" s="19"/>
      <c r="EF3" s="279"/>
      <c r="EG3" s="19"/>
      <c r="EH3" s="279"/>
      <c r="EI3" s="19"/>
      <c r="EJ3" s="279"/>
    </row>
    <row r="4" spans="1:140" s="55" customFormat="1" ht="15" customHeight="1">
      <c r="A4" s="26"/>
    </row>
    <row r="5" spans="1:140" s="55" customFormat="1" ht="15" customHeight="1" thickBot="1">
      <c r="A5" s="28" t="s">
        <v>617</v>
      </c>
    </row>
    <row r="6" spans="1:140" s="55" customFormat="1" ht="15" customHeight="1" thickTop="1">
      <c r="A6" s="244"/>
      <c r="D6" s="31"/>
      <c r="G6" s="31"/>
      <c r="J6" s="31"/>
      <c r="M6" s="31"/>
      <c r="P6" s="31"/>
      <c r="S6" s="31"/>
      <c r="V6" s="31"/>
      <c r="Y6" s="31"/>
      <c r="AB6" s="31"/>
      <c r="AE6" s="31"/>
      <c r="AH6" s="31"/>
      <c r="AK6" s="31"/>
      <c r="AN6" s="31"/>
      <c r="AQ6" s="31"/>
      <c r="AT6" s="31"/>
      <c r="AW6" s="31"/>
      <c r="AZ6" s="31"/>
      <c r="BC6" s="31"/>
      <c r="BF6" s="31"/>
      <c r="BG6" s="31"/>
      <c r="BH6" s="31"/>
      <c r="BI6" s="31"/>
      <c r="BJ6" s="31"/>
      <c r="BK6" s="31"/>
      <c r="BL6" s="31"/>
      <c r="BM6" s="31"/>
      <c r="BN6" s="31"/>
      <c r="BO6" s="31"/>
      <c r="BP6" s="31"/>
      <c r="BQ6" s="31"/>
      <c r="BR6" s="31"/>
      <c r="BU6" s="31" t="s">
        <v>59</v>
      </c>
    </row>
    <row r="7" spans="1:140" s="291" customFormat="1" ht="15" customHeight="1">
      <c r="A7" s="34"/>
      <c r="B7" s="795" t="s">
        <v>135</v>
      </c>
      <c r="C7" s="796"/>
      <c r="D7" s="796"/>
      <c r="E7" s="795" t="s">
        <v>136</v>
      </c>
      <c r="F7" s="796"/>
      <c r="G7" s="796"/>
      <c r="H7" s="795" t="s">
        <v>137</v>
      </c>
      <c r="I7" s="796"/>
      <c r="J7" s="796"/>
      <c r="K7" s="795" t="s">
        <v>138</v>
      </c>
      <c r="L7" s="795"/>
      <c r="M7" s="795"/>
      <c r="N7" s="795" t="s">
        <v>139</v>
      </c>
      <c r="O7" s="795"/>
      <c r="P7" s="795"/>
      <c r="Q7" s="795" t="s">
        <v>140</v>
      </c>
      <c r="R7" s="795"/>
      <c r="S7" s="795"/>
      <c r="T7" s="795" t="s">
        <v>141</v>
      </c>
      <c r="U7" s="795"/>
      <c r="V7" s="795"/>
      <c r="W7" s="795" t="s">
        <v>142</v>
      </c>
      <c r="X7" s="795"/>
      <c r="Y7" s="795"/>
      <c r="Z7" s="795" t="s">
        <v>143</v>
      </c>
      <c r="AA7" s="795"/>
      <c r="AB7" s="795"/>
      <c r="AC7" s="795" t="s">
        <v>144</v>
      </c>
      <c r="AD7" s="795"/>
      <c r="AE7" s="795"/>
      <c r="AF7" s="795" t="s">
        <v>145</v>
      </c>
      <c r="AG7" s="795"/>
      <c r="AH7" s="795"/>
      <c r="AI7" s="795" t="s">
        <v>146</v>
      </c>
      <c r="AJ7" s="795"/>
      <c r="AK7" s="795"/>
      <c r="AL7" s="795" t="s">
        <v>147</v>
      </c>
      <c r="AM7" s="795"/>
      <c r="AN7" s="795"/>
      <c r="AO7" s="795" t="s">
        <v>148</v>
      </c>
      <c r="AP7" s="795"/>
      <c r="AQ7" s="795"/>
      <c r="AR7" s="795" t="s">
        <v>149</v>
      </c>
      <c r="AS7" s="795"/>
      <c r="AT7" s="795"/>
      <c r="AU7" s="795" t="s">
        <v>150</v>
      </c>
      <c r="AV7" s="795"/>
      <c r="AW7" s="795"/>
      <c r="AX7" s="795" t="s">
        <v>151</v>
      </c>
      <c r="AY7" s="795"/>
      <c r="AZ7" s="795"/>
      <c r="BA7" s="795" t="s">
        <v>152</v>
      </c>
      <c r="BB7" s="795"/>
      <c r="BC7" s="795"/>
      <c r="BD7" s="795" t="s">
        <v>153</v>
      </c>
      <c r="BE7" s="795"/>
      <c r="BF7" s="795"/>
      <c r="BG7" s="795" t="s">
        <v>154</v>
      </c>
      <c r="BH7" s="795"/>
      <c r="BI7" s="795"/>
      <c r="BJ7" s="795" t="s">
        <v>155</v>
      </c>
      <c r="BK7" s="795"/>
      <c r="BL7" s="795"/>
      <c r="BM7" s="795" t="s">
        <v>156</v>
      </c>
      <c r="BN7" s="795"/>
      <c r="BO7" s="795"/>
      <c r="BP7" s="795" t="s">
        <v>157</v>
      </c>
      <c r="BQ7" s="795"/>
      <c r="BR7" s="795"/>
      <c r="BS7" s="795" t="s">
        <v>158</v>
      </c>
      <c r="BT7" s="796"/>
      <c r="BU7" s="796"/>
    </row>
    <row r="8" spans="1:140" s="55" customFormat="1" ht="12" customHeight="1">
      <c r="A8" s="37"/>
      <c r="B8" s="38" t="s">
        <v>618</v>
      </c>
      <c r="C8" s="38" t="s">
        <v>619</v>
      </c>
      <c r="D8" s="38" t="s">
        <v>620</v>
      </c>
      <c r="E8" s="38" t="s">
        <v>618</v>
      </c>
      <c r="F8" s="38" t="s">
        <v>619</v>
      </c>
      <c r="G8" s="38" t="s">
        <v>620</v>
      </c>
      <c r="H8" s="38" t="s">
        <v>618</v>
      </c>
      <c r="I8" s="38" t="s">
        <v>619</v>
      </c>
      <c r="J8" s="38" t="s">
        <v>620</v>
      </c>
      <c r="K8" s="38" t="s">
        <v>618</v>
      </c>
      <c r="L8" s="38" t="s">
        <v>619</v>
      </c>
      <c r="M8" s="38" t="s">
        <v>620</v>
      </c>
      <c r="N8" s="38" t="s">
        <v>618</v>
      </c>
      <c r="O8" s="38" t="s">
        <v>619</v>
      </c>
      <c r="P8" s="38" t="s">
        <v>620</v>
      </c>
      <c r="Q8" s="38" t="s">
        <v>618</v>
      </c>
      <c r="R8" s="38" t="s">
        <v>619</v>
      </c>
      <c r="S8" s="38" t="s">
        <v>620</v>
      </c>
      <c r="T8" s="38" t="s">
        <v>618</v>
      </c>
      <c r="U8" s="38" t="s">
        <v>619</v>
      </c>
      <c r="V8" s="38" t="s">
        <v>620</v>
      </c>
      <c r="W8" s="38" t="s">
        <v>618</v>
      </c>
      <c r="X8" s="38" t="s">
        <v>619</v>
      </c>
      <c r="Y8" s="38" t="s">
        <v>620</v>
      </c>
      <c r="Z8" s="38" t="s">
        <v>618</v>
      </c>
      <c r="AA8" s="38" t="s">
        <v>619</v>
      </c>
      <c r="AB8" s="38" t="s">
        <v>620</v>
      </c>
      <c r="AC8" s="38" t="s">
        <v>618</v>
      </c>
      <c r="AD8" s="38" t="s">
        <v>619</v>
      </c>
      <c r="AE8" s="38" t="s">
        <v>620</v>
      </c>
      <c r="AF8" s="38" t="s">
        <v>618</v>
      </c>
      <c r="AG8" s="38" t="s">
        <v>619</v>
      </c>
      <c r="AH8" s="38" t="s">
        <v>620</v>
      </c>
      <c r="AI8" s="38" t="s">
        <v>618</v>
      </c>
      <c r="AJ8" s="38" t="s">
        <v>619</v>
      </c>
      <c r="AK8" s="38" t="s">
        <v>620</v>
      </c>
      <c r="AL8" s="38" t="s">
        <v>618</v>
      </c>
      <c r="AM8" s="38" t="s">
        <v>619</v>
      </c>
      <c r="AN8" s="38" t="s">
        <v>620</v>
      </c>
      <c r="AO8" s="38" t="s">
        <v>618</v>
      </c>
      <c r="AP8" s="38" t="s">
        <v>619</v>
      </c>
      <c r="AQ8" s="38" t="s">
        <v>620</v>
      </c>
      <c r="AR8" s="38" t="s">
        <v>618</v>
      </c>
      <c r="AS8" s="38" t="s">
        <v>619</v>
      </c>
      <c r="AT8" s="38" t="s">
        <v>620</v>
      </c>
      <c r="AU8" s="38" t="s">
        <v>618</v>
      </c>
      <c r="AV8" s="38" t="s">
        <v>619</v>
      </c>
      <c r="AW8" s="38" t="s">
        <v>620</v>
      </c>
      <c r="AX8" s="38" t="s">
        <v>618</v>
      </c>
      <c r="AY8" s="38" t="s">
        <v>619</v>
      </c>
      <c r="AZ8" s="38" t="s">
        <v>620</v>
      </c>
      <c r="BA8" s="38" t="s">
        <v>618</v>
      </c>
      <c r="BB8" s="38" t="s">
        <v>619</v>
      </c>
      <c r="BC8" s="38" t="s">
        <v>620</v>
      </c>
      <c r="BD8" s="38" t="s">
        <v>618</v>
      </c>
      <c r="BE8" s="38" t="s">
        <v>619</v>
      </c>
      <c r="BF8" s="38" t="s">
        <v>620</v>
      </c>
      <c r="BG8" s="38" t="s">
        <v>618</v>
      </c>
      <c r="BH8" s="38" t="s">
        <v>619</v>
      </c>
      <c r="BI8" s="38" t="s">
        <v>620</v>
      </c>
      <c r="BJ8" s="38" t="s">
        <v>618</v>
      </c>
      <c r="BK8" s="38" t="s">
        <v>619</v>
      </c>
      <c r="BL8" s="38" t="s">
        <v>620</v>
      </c>
      <c r="BM8" s="38" t="s">
        <v>618</v>
      </c>
      <c r="BN8" s="38" t="s">
        <v>619</v>
      </c>
      <c r="BO8" s="38" t="s">
        <v>620</v>
      </c>
      <c r="BP8" s="38" t="s">
        <v>618</v>
      </c>
      <c r="BQ8" s="38" t="s">
        <v>619</v>
      </c>
      <c r="BR8" s="38" t="s">
        <v>620</v>
      </c>
      <c r="BS8" s="38" t="s">
        <v>618</v>
      </c>
      <c r="BT8" s="38" t="s">
        <v>619</v>
      </c>
      <c r="BU8" s="38" t="s">
        <v>620</v>
      </c>
    </row>
    <row r="9" spans="1:140" s="413" customFormat="1" ht="12" customHeight="1">
      <c r="A9" s="38"/>
      <c r="B9" s="38"/>
      <c r="C9" s="38"/>
      <c r="D9" s="38" t="s">
        <v>621</v>
      </c>
      <c r="E9" s="38"/>
      <c r="F9" s="38"/>
      <c r="G9" s="38" t="s">
        <v>621</v>
      </c>
      <c r="H9" s="38"/>
      <c r="I9" s="38"/>
      <c r="J9" s="38" t="s">
        <v>621</v>
      </c>
      <c r="K9" s="38"/>
      <c r="L9" s="38"/>
      <c r="M9" s="38" t="s">
        <v>621</v>
      </c>
      <c r="N9" s="38"/>
      <c r="O9" s="38"/>
      <c r="P9" s="38" t="s">
        <v>621</v>
      </c>
      <c r="Q9" s="38"/>
      <c r="R9" s="38"/>
      <c r="S9" s="38" t="s">
        <v>621</v>
      </c>
      <c r="T9" s="38"/>
      <c r="U9" s="38"/>
      <c r="V9" s="38" t="s">
        <v>621</v>
      </c>
      <c r="W9" s="38"/>
      <c r="X9" s="38"/>
      <c r="Y9" s="38" t="s">
        <v>621</v>
      </c>
      <c r="Z9" s="38"/>
      <c r="AA9" s="38"/>
      <c r="AB9" s="38" t="s">
        <v>621</v>
      </c>
      <c r="AC9" s="38"/>
      <c r="AD9" s="38"/>
      <c r="AE9" s="38" t="s">
        <v>621</v>
      </c>
      <c r="AF9" s="38"/>
      <c r="AG9" s="38"/>
      <c r="AH9" s="38" t="s">
        <v>621</v>
      </c>
      <c r="AI9" s="38"/>
      <c r="AJ9" s="38"/>
      <c r="AK9" s="38" t="s">
        <v>621</v>
      </c>
      <c r="AL9" s="38"/>
      <c r="AM9" s="38"/>
      <c r="AN9" s="38" t="s">
        <v>621</v>
      </c>
      <c r="AO9" s="38"/>
      <c r="AP9" s="38"/>
      <c r="AQ9" s="38" t="s">
        <v>621</v>
      </c>
      <c r="AR9" s="38"/>
      <c r="AS9" s="38"/>
      <c r="AT9" s="38" t="s">
        <v>621</v>
      </c>
      <c r="AU9" s="38"/>
      <c r="AV9" s="38"/>
      <c r="AW9" s="38" t="s">
        <v>621</v>
      </c>
      <c r="AX9" s="38"/>
      <c r="AY9" s="38"/>
      <c r="AZ9" s="38" t="s">
        <v>621</v>
      </c>
      <c r="BA9" s="38"/>
      <c r="BB9" s="38"/>
      <c r="BC9" s="38" t="s">
        <v>621</v>
      </c>
      <c r="BD9" s="38"/>
      <c r="BE9" s="38"/>
      <c r="BF9" s="38" t="s">
        <v>621</v>
      </c>
      <c r="BG9" s="38"/>
      <c r="BH9" s="38"/>
      <c r="BI9" s="38" t="s">
        <v>621</v>
      </c>
      <c r="BJ9" s="38"/>
      <c r="BK9" s="38"/>
      <c r="BL9" s="38" t="s">
        <v>621</v>
      </c>
      <c r="BM9" s="38"/>
      <c r="BN9" s="38"/>
      <c r="BO9" s="38" t="s">
        <v>621</v>
      </c>
      <c r="BP9" s="38"/>
      <c r="BQ9" s="38"/>
      <c r="BR9" s="38" t="s">
        <v>621</v>
      </c>
      <c r="BS9" s="38"/>
      <c r="BT9" s="38"/>
      <c r="BU9" s="38" t="s">
        <v>621</v>
      </c>
    </row>
    <row r="10" spans="1:140" s="166" customFormat="1" ht="5.25" customHeight="1">
      <c r="A10" s="414"/>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row>
    <row r="11" spans="1:140" s="55" customFormat="1" ht="15" customHeight="1" thickBot="1">
      <c r="A11" s="28" t="s">
        <v>576</v>
      </c>
      <c r="B11" s="385"/>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row>
    <row r="12" spans="1:140" s="160" customFormat="1" ht="15" customHeight="1" thickTop="1">
      <c r="A12" s="149" t="s">
        <v>622</v>
      </c>
      <c r="B12" s="73">
        <v>18068</v>
      </c>
      <c r="C12" s="73">
        <v>12486</v>
      </c>
      <c r="D12" s="73">
        <v>5582</v>
      </c>
      <c r="E12" s="73">
        <v>15448</v>
      </c>
      <c r="F12" s="73">
        <v>11142</v>
      </c>
      <c r="G12" s="73">
        <v>4306</v>
      </c>
      <c r="H12" s="73">
        <v>16550</v>
      </c>
      <c r="I12" s="73">
        <v>11617</v>
      </c>
      <c r="J12" s="73">
        <v>4933</v>
      </c>
      <c r="K12" s="73">
        <v>19202</v>
      </c>
      <c r="L12" s="73">
        <v>14688</v>
      </c>
      <c r="M12" s="73">
        <v>4514</v>
      </c>
      <c r="N12" s="73">
        <v>23365</v>
      </c>
      <c r="O12" s="73">
        <v>14253</v>
      </c>
      <c r="P12" s="73">
        <v>9112</v>
      </c>
      <c r="Q12" s="73">
        <v>22183</v>
      </c>
      <c r="R12" s="73">
        <v>16544</v>
      </c>
      <c r="S12" s="73">
        <v>5639</v>
      </c>
      <c r="T12" s="73">
        <v>25971</v>
      </c>
      <c r="U12" s="73">
        <v>18423</v>
      </c>
      <c r="V12" s="73">
        <v>7548</v>
      </c>
      <c r="W12" s="73">
        <v>23598</v>
      </c>
      <c r="X12" s="73">
        <v>15701</v>
      </c>
      <c r="Y12" s="73">
        <v>7897</v>
      </c>
      <c r="Z12" s="73">
        <v>25406</v>
      </c>
      <c r="AA12" s="73">
        <v>17766</v>
      </c>
      <c r="AB12" s="73">
        <v>7640</v>
      </c>
      <c r="AC12" s="73">
        <v>24473</v>
      </c>
      <c r="AD12" s="73">
        <v>16898</v>
      </c>
      <c r="AE12" s="73">
        <v>7575</v>
      </c>
      <c r="AF12" s="73">
        <v>27520</v>
      </c>
      <c r="AG12" s="73">
        <v>15475</v>
      </c>
      <c r="AH12" s="73">
        <v>12045</v>
      </c>
      <c r="AI12" s="73">
        <v>20704</v>
      </c>
      <c r="AJ12" s="73">
        <v>13620</v>
      </c>
      <c r="AK12" s="73">
        <v>7084</v>
      </c>
      <c r="AL12" s="73">
        <v>18928</v>
      </c>
      <c r="AM12" s="73">
        <v>13164</v>
      </c>
      <c r="AN12" s="73">
        <v>5764</v>
      </c>
      <c r="AO12" s="73">
        <v>23906</v>
      </c>
      <c r="AP12" s="73">
        <v>13342</v>
      </c>
      <c r="AQ12" s="73">
        <v>10564</v>
      </c>
      <c r="AR12" s="73">
        <v>17741</v>
      </c>
      <c r="AS12" s="73">
        <v>11999</v>
      </c>
      <c r="AT12" s="73">
        <v>5742</v>
      </c>
      <c r="AU12" s="73">
        <v>19847</v>
      </c>
      <c r="AV12" s="73">
        <v>12260</v>
      </c>
      <c r="AW12" s="73">
        <v>7587</v>
      </c>
      <c r="AX12" s="73">
        <v>19885</v>
      </c>
      <c r="AY12" s="73">
        <v>12394</v>
      </c>
      <c r="AZ12" s="73">
        <v>7491</v>
      </c>
      <c r="BA12" s="73">
        <v>19414</v>
      </c>
      <c r="BB12" s="73">
        <v>11800</v>
      </c>
      <c r="BC12" s="73">
        <v>7614</v>
      </c>
      <c r="BD12" s="73">
        <v>17786</v>
      </c>
      <c r="BE12" s="73">
        <v>12151</v>
      </c>
      <c r="BF12" s="73">
        <v>5635</v>
      </c>
      <c r="BG12" s="73">
        <v>16346</v>
      </c>
      <c r="BH12" s="73">
        <v>11674</v>
      </c>
      <c r="BI12" s="73">
        <v>4672</v>
      </c>
      <c r="BJ12" s="73">
        <v>18561</v>
      </c>
      <c r="BK12" s="73">
        <v>11423</v>
      </c>
      <c r="BL12" s="73">
        <v>7138</v>
      </c>
      <c r="BM12" s="73">
        <v>17999</v>
      </c>
      <c r="BN12" s="73">
        <v>11864</v>
      </c>
      <c r="BO12" s="73">
        <v>6135</v>
      </c>
      <c r="BP12" s="73">
        <v>16891</v>
      </c>
      <c r="BQ12" s="73">
        <v>9865</v>
      </c>
      <c r="BR12" s="73">
        <v>7026</v>
      </c>
      <c r="BS12" s="43">
        <v>19118</v>
      </c>
      <c r="BT12" s="43">
        <v>10218</v>
      </c>
      <c r="BU12" s="43">
        <v>8900</v>
      </c>
      <c r="BV12" s="416"/>
      <c r="BW12" s="416"/>
      <c r="BX12" s="416"/>
    </row>
    <row r="13" spans="1:140" s="160" customFormat="1" ht="15" customHeight="1">
      <c r="A13" s="149" t="s">
        <v>504</v>
      </c>
      <c r="B13" s="398">
        <v>1297621</v>
      </c>
      <c r="C13" s="73">
        <v>1204931</v>
      </c>
      <c r="D13" s="398">
        <v>92690</v>
      </c>
      <c r="E13" s="398">
        <v>1323550</v>
      </c>
      <c r="F13" s="398">
        <v>1238238</v>
      </c>
      <c r="G13" s="398">
        <v>85312</v>
      </c>
      <c r="H13" s="398">
        <v>1309806</v>
      </c>
      <c r="I13" s="398">
        <v>1218067</v>
      </c>
      <c r="J13" s="398">
        <v>91739</v>
      </c>
      <c r="K13" s="398">
        <v>1302835</v>
      </c>
      <c r="L13" s="398">
        <v>1222801</v>
      </c>
      <c r="M13" s="398">
        <v>80034</v>
      </c>
      <c r="N13" s="398">
        <v>1362950</v>
      </c>
      <c r="O13" s="398">
        <v>1248763</v>
      </c>
      <c r="P13" s="398">
        <v>114187</v>
      </c>
      <c r="Q13" s="398">
        <v>1448459</v>
      </c>
      <c r="R13" s="398">
        <v>1332475</v>
      </c>
      <c r="S13" s="398">
        <v>115984</v>
      </c>
      <c r="T13" s="398">
        <v>1536430</v>
      </c>
      <c r="U13" s="398">
        <v>1427998</v>
      </c>
      <c r="V13" s="398">
        <v>108432</v>
      </c>
      <c r="W13" s="398">
        <v>1526365</v>
      </c>
      <c r="X13" s="398">
        <v>1435743</v>
      </c>
      <c r="Y13" s="398">
        <v>90622</v>
      </c>
      <c r="Z13" s="398">
        <v>1543588</v>
      </c>
      <c r="AA13" s="398">
        <v>1429700</v>
      </c>
      <c r="AB13" s="398">
        <v>113888</v>
      </c>
      <c r="AC13" s="398">
        <v>1556181</v>
      </c>
      <c r="AD13" s="398">
        <v>1445268</v>
      </c>
      <c r="AE13" s="398">
        <v>110913</v>
      </c>
      <c r="AF13" s="398">
        <v>1595758</v>
      </c>
      <c r="AG13" s="398">
        <v>1479073</v>
      </c>
      <c r="AH13" s="398">
        <v>116685</v>
      </c>
      <c r="AI13" s="398">
        <v>1581507</v>
      </c>
      <c r="AJ13" s="398">
        <v>1468212</v>
      </c>
      <c r="AK13" s="398">
        <v>113295</v>
      </c>
      <c r="AL13" s="398">
        <v>1611732</v>
      </c>
      <c r="AM13" s="398">
        <v>1505746</v>
      </c>
      <c r="AN13" s="398">
        <v>105986</v>
      </c>
      <c r="AO13" s="398">
        <v>1638270</v>
      </c>
      <c r="AP13" s="398">
        <v>1526844</v>
      </c>
      <c r="AQ13" s="398">
        <v>111426</v>
      </c>
      <c r="AR13" s="398">
        <v>1779144</v>
      </c>
      <c r="AS13" s="398">
        <v>1650117</v>
      </c>
      <c r="AT13" s="398">
        <v>129027</v>
      </c>
      <c r="AU13" s="398">
        <v>1716046</v>
      </c>
      <c r="AV13" s="398">
        <v>1608853</v>
      </c>
      <c r="AW13" s="398">
        <v>107193</v>
      </c>
      <c r="AX13" s="398">
        <v>1750733</v>
      </c>
      <c r="AY13" s="398">
        <v>1646671</v>
      </c>
      <c r="AZ13" s="398">
        <v>104062</v>
      </c>
      <c r="BA13" s="398">
        <v>1769593</v>
      </c>
      <c r="BB13" s="398">
        <v>1671018</v>
      </c>
      <c r="BC13" s="398">
        <v>98575</v>
      </c>
      <c r="BD13" s="398">
        <v>1814492</v>
      </c>
      <c r="BE13" s="398">
        <v>1717591</v>
      </c>
      <c r="BF13" s="398">
        <v>96901</v>
      </c>
      <c r="BG13" s="398">
        <v>1839983</v>
      </c>
      <c r="BH13" s="398">
        <v>1753820</v>
      </c>
      <c r="BI13" s="398">
        <v>86163</v>
      </c>
      <c r="BJ13" s="398">
        <v>1868479</v>
      </c>
      <c r="BK13" s="398">
        <v>1768926</v>
      </c>
      <c r="BL13" s="398">
        <v>99553</v>
      </c>
      <c r="BM13" s="398">
        <v>1910874</v>
      </c>
      <c r="BN13" s="398">
        <v>1800455</v>
      </c>
      <c r="BO13" s="398">
        <v>110419</v>
      </c>
      <c r="BP13" s="398">
        <v>1929167</v>
      </c>
      <c r="BQ13" s="398">
        <v>1810435</v>
      </c>
      <c r="BR13" s="398">
        <v>118732</v>
      </c>
      <c r="BS13" s="50">
        <v>1970247</v>
      </c>
      <c r="BT13" s="50">
        <v>1839643</v>
      </c>
      <c r="BU13" s="50">
        <v>130604</v>
      </c>
      <c r="BV13" s="416"/>
      <c r="BW13" s="416"/>
      <c r="BX13" s="416"/>
    </row>
    <row r="14" spans="1:140" s="166" customFormat="1" ht="15" customHeight="1">
      <c r="A14" s="163" t="s">
        <v>505</v>
      </c>
      <c r="B14" s="75">
        <v>110669</v>
      </c>
      <c r="C14" s="75">
        <v>108203</v>
      </c>
      <c r="D14" s="75">
        <v>2466</v>
      </c>
      <c r="E14" s="75">
        <v>106140</v>
      </c>
      <c r="F14" s="75">
        <v>103643</v>
      </c>
      <c r="G14" s="75">
        <v>2497</v>
      </c>
      <c r="H14" s="75">
        <v>70698</v>
      </c>
      <c r="I14" s="75">
        <v>69525</v>
      </c>
      <c r="J14" s="75">
        <v>1173</v>
      </c>
      <c r="K14" s="75">
        <v>58214</v>
      </c>
      <c r="L14" s="75">
        <v>55456</v>
      </c>
      <c r="M14" s="75">
        <v>2758</v>
      </c>
      <c r="N14" s="75">
        <v>89628</v>
      </c>
      <c r="O14" s="75">
        <v>86654</v>
      </c>
      <c r="P14" s="75">
        <v>2974</v>
      </c>
      <c r="Q14" s="75">
        <v>155555</v>
      </c>
      <c r="R14" s="75">
        <v>152199</v>
      </c>
      <c r="S14" s="75">
        <v>3356</v>
      </c>
      <c r="T14" s="75">
        <v>220624</v>
      </c>
      <c r="U14" s="75">
        <v>217193</v>
      </c>
      <c r="V14" s="75">
        <v>3431</v>
      </c>
      <c r="W14" s="75">
        <v>190587</v>
      </c>
      <c r="X14" s="75">
        <v>188494</v>
      </c>
      <c r="Y14" s="75">
        <v>2093</v>
      </c>
      <c r="Z14" s="75">
        <v>133913</v>
      </c>
      <c r="AA14" s="75">
        <v>131294</v>
      </c>
      <c r="AB14" s="75">
        <v>2619</v>
      </c>
      <c r="AC14" s="75">
        <v>116543</v>
      </c>
      <c r="AD14" s="75">
        <v>113638</v>
      </c>
      <c r="AE14" s="75">
        <v>2905</v>
      </c>
      <c r="AF14" s="75">
        <v>106433</v>
      </c>
      <c r="AG14" s="75">
        <v>100073</v>
      </c>
      <c r="AH14" s="75">
        <v>6360</v>
      </c>
      <c r="AI14" s="75">
        <v>82924</v>
      </c>
      <c r="AJ14" s="75">
        <v>80690</v>
      </c>
      <c r="AK14" s="75">
        <v>2234</v>
      </c>
      <c r="AL14" s="75">
        <v>124243</v>
      </c>
      <c r="AM14" s="75">
        <v>122416</v>
      </c>
      <c r="AN14" s="75">
        <v>1827</v>
      </c>
      <c r="AO14" s="75">
        <v>103400</v>
      </c>
      <c r="AP14" s="75">
        <v>102397</v>
      </c>
      <c r="AQ14" s="75">
        <v>1003</v>
      </c>
      <c r="AR14" s="75">
        <v>153770</v>
      </c>
      <c r="AS14" s="75">
        <v>152768</v>
      </c>
      <c r="AT14" s="75">
        <v>1002</v>
      </c>
      <c r="AU14" s="75">
        <v>121997</v>
      </c>
      <c r="AV14" s="75">
        <v>121116</v>
      </c>
      <c r="AW14" s="75">
        <v>881</v>
      </c>
      <c r="AX14" s="75">
        <v>188331</v>
      </c>
      <c r="AY14" s="75">
        <v>187181</v>
      </c>
      <c r="AZ14" s="75">
        <v>1150</v>
      </c>
      <c r="BA14" s="75">
        <v>176767</v>
      </c>
      <c r="BB14" s="75">
        <v>175804</v>
      </c>
      <c r="BC14" s="75">
        <v>963</v>
      </c>
      <c r="BD14" s="75">
        <v>236964</v>
      </c>
      <c r="BE14" s="75">
        <v>235891</v>
      </c>
      <c r="BF14" s="75">
        <v>1073</v>
      </c>
      <c r="BG14" s="75">
        <v>204614</v>
      </c>
      <c r="BH14" s="75">
        <v>200991</v>
      </c>
      <c r="BI14" s="75">
        <v>3623</v>
      </c>
      <c r="BJ14" s="75">
        <v>223568</v>
      </c>
      <c r="BK14" s="75">
        <v>220740</v>
      </c>
      <c r="BL14" s="75">
        <v>2828</v>
      </c>
      <c r="BM14" s="75">
        <v>212945</v>
      </c>
      <c r="BN14" s="75">
        <v>209992</v>
      </c>
      <c r="BO14" s="75">
        <v>2953</v>
      </c>
      <c r="BP14" s="75">
        <v>211397</v>
      </c>
      <c r="BQ14" s="75">
        <v>209689</v>
      </c>
      <c r="BR14" s="75">
        <v>1708</v>
      </c>
      <c r="BS14" s="46">
        <v>198559</v>
      </c>
      <c r="BT14" s="46">
        <v>196577</v>
      </c>
      <c r="BU14" s="46">
        <v>1982</v>
      </c>
      <c r="BV14" s="416"/>
      <c r="BW14" s="416"/>
      <c r="BX14" s="416"/>
    </row>
    <row r="15" spans="1:140" s="166" customFormat="1" ht="15" customHeight="1">
      <c r="A15" s="163" t="s">
        <v>506</v>
      </c>
      <c r="B15" s="75">
        <v>86647</v>
      </c>
      <c r="C15" s="75">
        <v>86584</v>
      </c>
      <c r="D15" s="75">
        <v>63</v>
      </c>
      <c r="E15" s="75">
        <v>86862</v>
      </c>
      <c r="F15" s="75">
        <v>86803</v>
      </c>
      <c r="G15" s="75">
        <v>59</v>
      </c>
      <c r="H15" s="75">
        <v>86347</v>
      </c>
      <c r="I15" s="75">
        <v>86300</v>
      </c>
      <c r="J15" s="75">
        <v>47</v>
      </c>
      <c r="K15" s="75">
        <v>90622</v>
      </c>
      <c r="L15" s="75">
        <v>90575</v>
      </c>
      <c r="M15" s="75">
        <v>47</v>
      </c>
      <c r="N15" s="75">
        <v>65896</v>
      </c>
      <c r="O15" s="75">
        <v>65826</v>
      </c>
      <c r="P15" s="75">
        <v>70</v>
      </c>
      <c r="Q15" s="75">
        <v>80972</v>
      </c>
      <c r="R15" s="75">
        <v>80885</v>
      </c>
      <c r="S15" s="75">
        <v>87</v>
      </c>
      <c r="T15" s="75">
        <v>81310</v>
      </c>
      <c r="U15" s="75">
        <v>81234</v>
      </c>
      <c r="V15" s="75">
        <v>76</v>
      </c>
      <c r="W15" s="75">
        <v>83759</v>
      </c>
      <c r="X15" s="75">
        <v>83697</v>
      </c>
      <c r="Y15" s="75">
        <v>62</v>
      </c>
      <c r="Z15" s="75">
        <v>83855</v>
      </c>
      <c r="AA15" s="75">
        <v>83812</v>
      </c>
      <c r="AB15" s="75">
        <v>43</v>
      </c>
      <c r="AC15" s="75">
        <v>85381</v>
      </c>
      <c r="AD15" s="75">
        <v>85317</v>
      </c>
      <c r="AE15" s="75">
        <v>64</v>
      </c>
      <c r="AF15" s="75">
        <v>88007</v>
      </c>
      <c r="AG15" s="75">
        <v>87903</v>
      </c>
      <c r="AH15" s="75">
        <v>104</v>
      </c>
      <c r="AI15" s="75">
        <v>87363</v>
      </c>
      <c r="AJ15" s="75">
        <v>87250</v>
      </c>
      <c r="AK15" s="75">
        <v>113</v>
      </c>
      <c r="AL15" s="75">
        <v>84569</v>
      </c>
      <c r="AM15" s="75">
        <v>84475</v>
      </c>
      <c r="AN15" s="75">
        <v>94</v>
      </c>
      <c r="AO15" s="75">
        <v>85451</v>
      </c>
      <c r="AP15" s="75">
        <v>85353</v>
      </c>
      <c r="AQ15" s="75">
        <v>98</v>
      </c>
      <c r="AR15" s="75">
        <v>114280</v>
      </c>
      <c r="AS15" s="75">
        <v>114183</v>
      </c>
      <c r="AT15" s="75">
        <v>97</v>
      </c>
      <c r="AU15" s="75">
        <v>101973</v>
      </c>
      <c r="AV15" s="75">
        <v>101877</v>
      </c>
      <c r="AW15" s="75">
        <v>96</v>
      </c>
      <c r="AX15" s="75">
        <v>103691</v>
      </c>
      <c r="AY15" s="75">
        <v>103625</v>
      </c>
      <c r="AZ15" s="75">
        <v>66</v>
      </c>
      <c r="BA15" s="75">
        <v>117876</v>
      </c>
      <c r="BB15" s="75">
        <v>117816</v>
      </c>
      <c r="BC15" s="75">
        <v>60</v>
      </c>
      <c r="BD15" s="75">
        <v>119166</v>
      </c>
      <c r="BE15" s="75">
        <v>119116</v>
      </c>
      <c r="BF15" s="75">
        <v>50</v>
      </c>
      <c r="BG15" s="75">
        <v>133722</v>
      </c>
      <c r="BH15" s="75">
        <v>133679</v>
      </c>
      <c r="BI15" s="75">
        <v>43</v>
      </c>
      <c r="BJ15" s="75">
        <v>124265</v>
      </c>
      <c r="BK15" s="75">
        <v>124228</v>
      </c>
      <c r="BL15" s="75">
        <v>37</v>
      </c>
      <c r="BM15" s="75">
        <v>129625</v>
      </c>
      <c r="BN15" s="75">
        <v>129577</v>
      </c>
      <c r="BO15" s="75">
        <v>48</v>
      </c>
      <c r="BP15" s="75">
        <v>123720</v>
      </c>
      <c r="BQ15" s="75">
        <v>123652</v>
      </c>
      <c r="BR15" s="75">
        <v>68</v>
      </c>
      <c r="BS15" s="46">
        <v>127086</v>
      </c>
      <c r="BT15" s="46">
        <v>127011</v>
      </c>
      <c r="BU15" s="46">
        <v>75</v>
      </c>
      <c r="BV15" s="416"/>
      <c r="BW15" s="416"/>
      <c r="BX15" s="416"/>
    </row>
    <row r="16" spans="1:140" s="166" customFormat="1" ht="15" customHeight="1">
      <c r="A16" s="163" t="s">
        <v>507</v>
      </c>
      <c r="B16" s="75">
        <v>613495</v>
      </c>
      <c r="C16" s="75">
        <v>590121</v>
      </c>
      <c r="D16" s="75">
        <v>23374</v>
      </c>
      <c r="E16" s="75">
        <v>626587</v>
      </c>
      <c r="F16" s="75">
        <v>604374</v>
      </c>
      <c r="G16" s="75">
        <v>22213</v>
      </c>
      <c r="H16" s="75">
        <v>634387</v>
      </c>
      <c r="I16" s="75">
        <v>610864</v>
      </c>
      <c r="J16" s="75">
        <v>23523</v>
      </c>
      <c r="K16" s="75">
        <v>643275</v>
      </c>
      <c r="L16" s="75">
        <v>620550</v>
      </c>
      <c r="M16" s="75">
        <v>22725</v>
      </c>
      <c r="N16" s="75">
        <v>631004</v>
      </c>
      <c r="O16" s="75">
        <v>606364</v>
      </c>
      <c r="P16" s="75">
        <v>24640</v>
      </c>
      <c r="Q16" s="75">
        <v>641649</v>
      </c>
      <c r="R16" s="75">
        <v>604642</v>
      </c>
      <c r="S16" s="75">
        <v>37007</v>
      </c>
      <c r="T16" s="75">
        <v>649799</v>
      </c>
      <c r="U16" s="75">
        <v>611159</v>
      </c>
      <c r="V16" s="75">
        <v>38640</v>
      </c>
      <c r="W16" s="75">
        <v>667722</v>
      </c>
      <c r="X16" s="75">
        <v>634794</v>
      </c>
      <c r="Y16" s="75">
        <v>32928</v>
      </c>
      <c r="Z16" s="75">
        <v>704498</v>
      </c>
      <c r="AA16" s="75">
        <v>666951</v>
      </c>
      <c r="AB16" s="75">
        <v>37547</v>
      </c>
      <c r="AC16" s="75">
        <v>717652</v>
      </c>
      <c r="AD16" s="75">
        <v>684324</v>
      </c>
      <c r="AE16" s="75">
        <v>33328</v>
      </c>
      <c r="AF16" s="75">
        <v>728682</v>
      </c>
      <c r="AG16" s="75">
        <v>695806</v>
      </c>
      <c r="AH16" s="75">
        <v>32876</v>
      </c>
      <c r="AI16" s="75">
        <v>725981</v>
      </c>
      <c r="AJ16" s="75">
        <v>693757</v>
      </c>
      <c r="AK16" s="75">
        <v>32224</v>
      </c>
      <c r="AL16" s="75">
        <v>702028</v>
      </c>
      <c r="AM16" s="75">
        <v>672455</v>
      </c>
      <c r="AN16" s="75">
        <v>29573</v>
      </c>
      <c r="AO16" s="75">
        <v>730769</v>
      </c>
      <c r="AP16" s="75">
        <v>699383</v>
      </c>
      <c r="AQ16" s="75">
        <v>31386</v>
      </c>
      <c r="AR16" s="75">
        <v>753652</v>
      </c>
      <c r="AS16" s="75">
        <v>719119</v>
      </c>
      <c r="AT16" s="75">
        <v>34533</v>
      </c>
      <c r="AU16" s="75">
        <v>763292</v>
      </c>
      <c r="AV16" s="75">
        <v>732201</v>
      </c>
      <c r="AW16" s="75">
        <v>31091</v>
      </c>
      <c r="AX16" s="75">
        <v>730525</v>
      </c>
      <c r="AY16" s="75">
        <v>701323</v>
      </c>
      <c r="AZ16" s="75">
        <v>29202</v>
      </c>
      <c r="BA16" s="75">
        <v>768684</v>
      </c>
      <c r="BB16" s="75">
        <v>740476</v>
      </c>
      <c r="BC16" s="75">
        <v>28208</v>
      </c>
      <c r="BD16" s="75">
        <v>754299</v>
      </c>
      <c r="BE16" s="75">
        <v>727125</v>
      </c>
      <c r="BF16" s="75">
        <v>27174</v>
      </c>
      <c r="BG16" s="75">
        <v>808992</v>
      </c>
      <c r="BH16" s="75">
        <v>787098</v>
      </c>
      <c r="BI16" s="75">
        <v>21894</v>
      </c>
      <c r="BJ16" s="75">
        <v>803665</v>
      </c>
      <c r="BK16" s="75">
        <v>777917</v>
      </c>
      <c r="BL16" s="75">
        <v>25748</v>
      </c>
      <c r="BM16" s="75">
        <v>821947</v>
      </c>
      <c r="BN16" s="75">
        <v>805541</v>
      </c>
      <c r="BO16" s="75">
        <v>16406</v>
      </c>
      <c r="BP16" s="75">
        <v>819436</v>
      </c>
      <c r="BQ16" s="75">
        <v>802006</v>
      </c>
      <c r="BR16" s="75">
        <v>17430</v>
      </c>
      <c r="BS16" s="46">
        <v>839191</v>
      </c>
      <c r="BT16" s="46">
        <v>820229</v>
      </c>
      <c r="BU16" s="46">
        <v>18962</v>
      </c>
      <c r="BV16" s="416"/>
      <c r="BW16" s="416"/>
      <c r="BX16" s="416"/>
    </row>
    <row r="17" spans="1:76" s="166" customFormat="1" ht="15" customHeight="1">
      <c r="A17" s="163" t="s">
        <v>508</v>
      </c>
      <c r="B17" s="75">
        <v>16815</v>
      </c>
      <c r="C17" s="75">
        <v>16342</v>
      </c>
      <c r="D17" s="75">
        <v>473</v>
      </c>
      <c r="E17" s="75">
        <v>23525</v>
      </c>
      <c r="F17" s="75">
        <v>23208</v>
      </c>
      <c r="G17" s="75">
        <v>317</v>
      </c>
      <c r="H17" s="75">
        <v>14693</v>
      </c>
      <c r="I17" s="75">
        <v>14025</v>
      </c>
      <c r="J17" s="75">
        <v>668</v>
      </c>
      <c r="K17" s="75">
        <v>14229</v>
      </c>
      <c r="L17" s="75">
        <v>13759</v>
      </c>
      <c r="M17" s="75">
        <v>470</v>
      </c>
      <c r="N17" s="75">
        <v>25715</v>
      </c>
      <c r="O17" s="75">
        <v>22856</v>
      </c>
      <c r="P17" s="75">
        <v>2859</v>
      </c>
      <c r="Q17" s="75">
        <v>27689</v>
      </c>
      <c r="R17" s="75">
        <v>24649</v>
      </c>
      <c r="S17" s="75">
        <v>3040</v>
      </c>
      <c r="T17" s="75">
        <v>33261</v>
      </c>
      <c r="U17" s="75">
        <v>29754</v>
      </c>
      <c r="V17" s="75">
        <v>3507</v>
      </c>
      <c r="W17" s="75">
        <v>25745</v>
      </c>
      <c r="X17" s="75">
        <v>23202</v>
      </c>
      <c r="Y17" s="75">
        <v>2543</v>
      </c>
      <c r="Z17" s="75">
        <v>31298</v>
      </c>
      <c r="AA17" s="75">
        <v>28265</v>
      </c>
      <c r="AB17" s="75">
        <v>3033</v>
      </c>
      <c r="AC17" s="75">
        <v>31864</v>
      </c>
      <c r="AD17" s="75">
        <v>29635</v>
      </c>
      <c r="AE17" s="75">
        <v>2229</v>
      </c>
      <c r="AF17" s="75">
        <v>37937</v>
      </c>
      <c r="AG17" s="75">
        <v>34817</v>
      </c>
      <c r="AH17" s="75">
        <v>3120</v>
      </c>
      <c r="AI17" s="75">
        <v>24000</v>
      </c>
      <c r="AJ17" s="75">
        <v>20861</v>
      </c>
      <c r="AK17" s="75">
        <v>3139</v>
      </c>
      <c r="AL17" s="75">
        <v>25765</v>
      </c>
      <c r="AM17" s="75">
        <v>23252</v>
      </c>
      <c r="AN17" s="75">
        <v>2513</v>
      </c>
      <c r="AO17" s="75">
        <v>25158</v>
      </c>
      <c r="AP17" s="75">
        <v>21879</v>
      </c>
      <c r="AQ17" s="75">
        <v>3279</v>
      </c>
      <c r="AR17" s="75">
        <v>21081</v>
      </c>
      <c r="AS17" s="75">
        <v>18003</v>
      </c>
      <c r="AT17" s="75">
        <v>3078</v>
      </c>
      <c r="AU17" s="75">
        <v>16591</v>
      </c>
      <c r="AV17" s="75">
        <v>13955</v>
      </c>
      <c r="AW17" s="75">
        <v>2636</v>
      </c>
      <c r="AX17" s="75">
        <v>28207</v>
      </c>
      <c r="AY17" s="75">
        <v>25620</v>
      </c>
      <c r="AZ17" s="75">
        <v>2587</v>
      </c>
      <c r="BA17" s="75">
        <v>23512</v>
      </c>
      <c r="BB17" s="75">
        <v>21527</v>
      </c>
      <c r="BC17" s="75">
        <v>1985</v>
      </c>
      <c r="BD17" s="75">
        <v>22870</v>
      </c>
      <c r="BE17" s="75">
        <v>20563</v>
      </c>
      <c r="BF17" s="75">
        <v>2307</v>
      </c>
      <c r="BG17" s="75">
        <v>15492</v>
      </c>
      <c r="BH17" s="75">
        <v>13481</v>
      </c>
      <c r="BI17" s="75">
        <v>2011</v>
      </c>
      <c r="BJ17" s="75">
        <v>24593</v>
      </c>
      <c r="BK17" s="75">
        <v>22599</v>
      </c>
      <c r="BL17" s="75">
        <v>1994</v>
      </c>
      <c r="BM17" s="75">
        <v>21152</v>
      </c>
      <c r="BN17" s="75">
        <v>18380</v>
      </c>
      <c r="BO17" s="75">
        <v>2772</v>
      </c>
      <c r="BP17" s="75">
        <v>17637</v>
      </c>
      <c r="BQ17" s="75">
        <v>14654</v>
      </c>
      <c r="BR17" s="75">
        <v>2983</v>
      </c>
      <c r="BS17" s="46">
        <v>22121</v>
      </c>
      <c r="BT17" s="46">
        <v>17837</v>
      </c>
      <c r="BU17" s="46">
        <v>4284</v>
      </c>
      <c r="BV17" s="416"/>
      <c r="BW17" s="416"/>
      <c r="BX17" s="416"/>
    </row>
    <row r="18" spans="1:76" s="166" customFormat="1" ht="15" customHeight="1">
      <c r="A18" s="163" t="s">
        <v>509</v>
      </c>
      <c r="B18" s="75">
        <v>354621</v>
      </c>
      <c r="C18" s="75">
        <v>317487</v>
      </c>
      <c r="D18" s="75">
        <v>37134</v>
      </c>
      <c r="E18" s="75">
        <v>361389</v>
      </c>
      <c r="F18" s="75">
        <v>328711</v>
      </c>
      <c r="G18" s="75">
        <v>32678</v>
      </c>
      <c r="H18" s="75">
        <v>372441</v>
      </c>
      <c r="I18" s="75">
        <v>340505</v>
      </c>
      <c r="J18" s="75">
        <v>31936</v>
      </c>
      <c r="K18" s="75">
        <v>376681</v>
      </c>
      <c r="L18" s="75">
        <v>346519</v>
      </c>
      <c r="M18" s="75">
        <v>30162</v>
      </c>
      <c r="N18" s="75">
        <v>405932</v>
      </c>
      <c r="O18" s="75">
        <v>364831</v>
      </c>
      <c r="P18" s="75">
        <v>41101</v>
      </c>
      <c r="Q18" s="75">
        <v>421795</v>
      </c>
      <c r="R18" s="75">
        <v>384329</v>
      </c>
      <c r="S18" s="75">
        <v>37466</v>
      </c>
      <c r="T18" s="75">
        <v>432915</v>
      </c>
      <c r="U18" s="75">
        <v>399121</v>
      </c>
      <c r="V18" s="75">
        <v>33794</v>
      </c>
      <c r="W18" s="75">
        <v>446010</v>
      </c>
      <c r="X18" s="75">
        <v>412070</v>
      </c>
      <c r="Y18" s="75">
        <v>33940</v>
      </c>
      <c r="Z18" s="75">
        <v>460236</v>
      </c>
      <c r="AA18" s="75">
        <v>420260</v>
      </c>
      <c r="AB18" s="75">
        <v>39976</v>
      </c>
      <c r="AC18" s="75">
        <v>465923</v>
      </c>
      <c r="AD18" s="75">
        <v>425767</v>
      </c>
      <c r="AE18" s="75">
        <v>40156</v>
      </c>
      <c r="AF18" s="75">
        <v>492152</v>
      </c>
      <c r="AG18" s="75">
        <v>449092</v>
      </c>
      <c r="AH18" s="75">
        <v>43060</v>
      </c>
      <c r="AI18" s="75">
        <v>509941</v>
      </c>
      <c r="AJ18" s="75">
        <v>462261</v>
      </c>
      <c r="AK18" s="75">
        <v>47680</v>
      </c>
      <c r="AL18" s="75">
        <v>514785</v>
      </c>
      <c r="AM18" s="75">
        <v>475367</v>
      </c>
      <c r="AN18" s="75">
        <v>39418</v>
      </c>
      <c r="AO18" s="75">
        <v>527781</v>
      </c>
      <c r="AP18" s="75">
        <v>484541</v>
      </c>
      <c r="AQ18" s="75">
        <v>43240</v>
      </c>
      <c r="AR18" s="75">
        <v>539085</v>
      </c>
      <c r="AS18" s="75">
        <v>493509</v>
      </c>
      <c r="AT18" s="75">
        <v>45576</v>
      </c>
      <c r="AU18" s="75">
        <v>542758</v>
      </c>
      <c r="AV18" s="75">
        <v>497024</v>
      </c>
      <c r="AW18" s="75">
        <v>45734</v>
      </c>
      <c r="AX18" s="75">
        <v>536255</v>
      </c>
      <c r="AY18" s="75">
        <v>492421</v>
      </c>
      <c r="AZ18" s="75">
        <v>43834</v>
      </c>
      <c r="BA18" s="75">
        <v>519506</v>
      </c>
      <c r="BB18" s="75">
        <v>480057</v>
      </c>
      <c r="BC18" s="75">
        <v>39449</v>
      </c>
      <c r="BD18" s="75">
        <v>525446</v>
      </c>
      <c r="BE18" s="75">
        <v>484038</v>
      </c>
      <c r="BF18" s="75">
        <v>41408</v>
      </c>
      <c r="BG18" s="75">
        <v>525968</v>
      </c>
      <c r="BH18" s="75">
        <v>486351</v>
      </c>
      <c r="BI18" s="75">
        <v>39617</v>
      </c>
      <c r="BJ18" s="75">
        <v>533188</v>
      </c>
      <c r="BK18" s="75">
        <v>491590</v>
      </c>
      <c r="BL18" s="75">
        <v>41598</v>
      </c>
      <c r="BM18" s="75">
        <v>557546</v>
      </c>
      <c r="BN18" s="75">
        <v>502853</v>
      </c>
      <c r="BO18" s="75">
        <v>54693</v>
      </c>
      <c r="BP18" s="75">
        <v>576898</v>
      </c>
      <c r="BQ18" s="75">
        <v>514546</v>
      </c>
      <c r="BR18" s="75">
        <v>62352</v>
      </c>
      <c r="BS18" s="46">
        <v>598221</v>
      </c>
      <c r="BT18" s="46">
        <v>528818</v>
      </c>
      <c r="BU18" s="46">
        <v>69403</v>
      </c>
      <c r="BV18" s="416"/>
      <c r="BW18" s="416"/>
      <c r="BX18" s="416"/>
    </row>
    <row r="19" spans="1:76" s="166" customFormat="1" ht="15" customHeight="1">
      <c r="A19" s="163" t="s">
        <v>510</v>
      </c>
      <c r="B19" s="75">
        <v>115374</v>
      </c>
      <c r="C19" s="75">
        <v>86194</v>
      </c>
      <c r="D19" s="75">
        <v>29180</v>
      </c>
      <c r="E19" s="75">
        <v>119047</v>
      </c>
      <c r="F19" s="75">
        <v>91499</v>
      </c>
      <c r="G19" s="75">
        <v>27548</v>
      </c>
      <c r="H19" s="75">
        <v>131240</v>
      </c>
      <c r="I19" s="75">
        <v>96848</v>
      </c>
      <c r="J19" s="75">
        <v>34392</v>
      </c>
      <c r="K19" s="75">
        <v>119814</v>
      </c>
      <c r="L19" s="75">
        <v>95942</v>
      </c>
      <c r="M19" s="75">
        <v>23872</v>
      </c>
      <c r="N19" s="75">
        <v>144775</v>
      </c>
      <c r="O19" s="75">
        <v>102232</v>
      </c>
      <c r="P19" s="75">
        <v>42543</v>
      </c>
      <c r="Q19" s="75">
        <v>120799</v>
      </c>
      <c r="R19" s="75">
        <v>85771</v>
      </c>
      <c r="S19" s="75">
        <v>35028</v>
      </c>
      <c r="T19" s="75">
        <v>118521</v>
      </c>
      <c r="U19" s="75">
        <v>89537</v>
      </c>
      <c r="V19" s="75">
        <v>28984</v>
      </c>
      <c r="W19" s="75">
        <v>112542</v>
      </c>
      <c r="X19" s="75">
        <v>93486</v>
      </c>
      <c r="Y19" s="75">
        <v>19056</v>
      </c>
      <c r="Z19" s="75">
        <v>129788</v>
      </c>
      <c r="AA19" s="75">
        <v>99118</v>
      </c>
      <c r="AB19" s="75">
        <v>30670</v>
      </c>
      <c r="AC19" s="75">
        <v>138818</v>
      </c>
      <c r="AD19" s="75">
        <v>106587</v>
      </c>
      <c r="AE19" s="75">
        <v>32231</v>
      </c>
      <c r="AF19" s="75">
        <v>142547</v>
      </c>
      <c r="AG19" s="75">
        <v>111382</v>
      </c>
      <c r="AH19" s="75">
        <v>31165</v>
      </c>
      <c r="AI19" s="75">
        <v>151298</v>
      </c>
      <c r="AJ19" s="75">
        <v>123393</v>
      </c>
      <c r="AK19" s="75">
        <v>27905</v>
      </c>
      <c r="AL19" s="75">
        <v>160342</v>
      </c>
      <c r="AM19" s="75">
        <v>127781</v>
      </c>
      <c r="AN19" s="75">
        <v>32561</v>
      </c>
      <c r="AO19" s="75">
        <v>165711</v>
      </c>
      <c r="AP19" s="75">
        <v>133291</v>
      </c>
      <c r="AQ19" s="75">
        <v>32420</v>
      </c>
      <c r="AR19" s="75">
        <v>197276</v>
      </c>
      <c r="AS19" s="75">
        <v>152535</v>
      </c>
      <c r="AT19" s="75">
        <v>44741</v>
      </c>
      <c r="AU19" s="75">
        <v>169435</v>
      </c>
      <c r="AV19" s="75">
        <v>142680</v>
      </c>
      <c r="AW19" s="75">
        <v>26755</v>
      </c>
      <c r="AX19" s="75">
        <v>163724</v>
      </c>
      <c r="AY19" s="75">
        <v>136501</v>
      </c>
      <c r="AZ19" s="75">
        <v>27223</v>
      </c>
      <c r="BA19" s="75">
        <v>163248</v>
      </c>
      <c r="BB19" s="75">
        <v>135338</v>
      </c>
      <c r="BC19" s="75">
        <v>27910</v>
      </c>
      <c r="BD19" s="75">
        <v>155747</v>
      </c>
      <c r="BE19" s="75">
        <v>130858</v>
      </c>
      <c r="BF19" s="75">
        <v>24889</v>
      </c>
      <c r="BG19" s="75">
        <v>151194</v>
      </c>
      <c r="BH19" s="75">
        <v>132219</v>
      </c>
      <c r="BI19" s="75">
        <v>18975</v>
      </c>
      <c r="BJ19" s="75">
        <v>159200</v>
      </c>
      <c r="BK19" s="75">
        <v>131852</v>
      </c>
      <c r="BL19" s="75">
        <v>27348</v>
      </c>
      <c r="BM19" s="75">
        <v>167658</v>
      </c>
      <c r="BN19" s="75">
        <v>134111</v>
      </c>
      <c r="BO19" s="75">
        <v>33547</v>
      </c>
      <c r="BP19" s="75">
        <v>180079</v>
      </c>
      <c r="BQ19" s="75">
        <v>145888</v>
      </c>
      <c r="BR19" s="75">
        <v>34191</v>
      </c>
      <c r="BS19" s="46">
        <v>185069</v>
      </c>
      <c r="BT19" s="46">
        <v>149171</v>
      </c>
      <c r="BU19" s="46">
        <v>35898</v>
      </c>
      <c r="BV19" s="416"/>
      <c r="BW19" s="416"/>
      <c r="BX19" s="416"/>
    </row>
    <row r="20" spans="1:76" s="160" customFormat="1" ht="15" customHeight="1">
      <c r="A20" s="149" t="s">
        <v>511</v>
      </c>
      <c r="B20" s="398">
        <v>2123</v>
      </c>
      <c r="C20" s="398">
        <v>2123</v>
      </c>
      <c r="D20" s="398">
        <v>0</v>
      </c>
      <c r="E20" s="398">
        <v>2439</v>
      </c>
      <c r="F20" s="398">
        <v>2439</v>
      </c>
      <c r="G20" s="398">
        <v>0</v>
      </c>
      <c r="H20" s="398">
        <v>2601</v>
      </c>
      <c r="I20" s="398">
        <v>2601</v>
      </c>
      <c r="J20" s="398">
        <v>0</v>
      </c>
      <c r="K20" s="398">
        <v>2857</v>
      </c>
      <c r="L20" s="398">
        <v>2857</v>
      </c>
      <c r="M20" s="398">
        <v>0</v>
      </c>
      <c r="N20" s="398">
        <v>2956</v>
      </c>
      <c r="O20" s="398">
        <v>2956</v>
      </c>
      <c r="P20" s="398">
        <v>0</v>
      </c>
      <c r="Q20" s="398">
        <v>2983</v>
      </c>
      <c r="R20" s="398">
        <v>2983</v>
      </c>
      <c r="S20" s="398">
        <v>0</v>
      </c>
      <c r="T20" s="398">
        <v>2772</v>
      </c>
      <c r="U20" s="398">
        <v>2772</v>
      </c>
      <c r="V20" s="398">
        <v>0</v>
      </c>
      <c r="W20" s="398">
        <v>2646</v>
      </c>
      <c r="X20" s="398">
        <v>2646</v>
      </c>
      <c r="Y20" s="398">
        <v>0</v>
      </c>
      <c r="Z20" s="398">
        <v>2657</v>
      </c>
      <c r="AA20" s="398">
        <v>2657</v>
      </c>
      <c r="AB20" s="398">
        <v>0</v>
      </c>
      <c r="AC20" s="398">
        <v>2742</v>
      </c>
      <c r="AD20" s="398">
        <v>2742</v>
      </c>
      <c r="AE20" s="398">
        <v>0</v>
      </c>
      <c r="AF20" s="398">
        <v>3089</v>
      </c>
      <c r="AG20" s="398">
        <v>3089</v>
      </c>
      <c r="AH20" s="398">
        <v>0</v>
      </c>
      <c r="AI20" s="398">
        <v>3284</v>
      </c>
      <c r="AJ20" s="398">
        <v>3284</v>
      </c>
      <c r="AK20" s="398">
        <v>0</v>
      </c>
      <c r="AL20" s="398">
        <v>3275</v>
      </c>
      <c r="AM20" s="398">
        <v>3275</v>
      </c>
      <c r="AN20" s="398">
        <v>0</v>
      </c>
      <c r="AO20" s="398">
        <v>3362</v>
      </c>
      <c r="AP20" s="398">
        <v>3362</v>
      </c>
      <c r="AQ20" s="398">
        <v>0</v>
      </c>
      <c r="AR20" s="398">
        <v>3488</v>
      </c>
      <c r="AS20" s="398">
        <v>3488</v>
      </c>
      <c r="AT20" s="398">
        <v>0</v>
      </c>
      <c r="AU20" s="398">
        <v>3574</v>
      </c>
      <c r="AV20" s="398">
        <v>3574</v>
      </c>
      <c r="AW20" s="398">
        <v>0</v>
      </c>
      <c r="AX20" s="398">
        <v>3655</v>
      </c>
      <c r="AY20" s="398">
        <v>3655</v>
      </c>
      <c r="AZ20" s="398">
        <v>0</v>
      </c>
      <c r="BA20" s="398">
        <v>3620</v>
      </c>
      <c r="BB20" s="398">
        <v>3620</v>
      </c>
      <c r="BC20" s="398">
        <v>0</v>
      </c>
      <c r="BD20" s="398">
        <v>3964</v>
      </c>
      <c r="BE20" s="398">
        <v>3964</v>
      </c>
      <c r="BF20" s="398">
        <v>0</v>
      </c>
      <c r="BG20" s="398">
        <v>4394</v>
      </c>
      <c r="BH20" s="398">
        <v>4394</v>
      </c>
      <c r="BI20" s="398">
        <v>0</v>
      </c>
      <c r="BJ20" s="398">
        <v>4798</v>
      </c>
      <c r="BK20" s="398">
        <v>4798</v>
      </c>
      <c r="BL20" s="398">
        <v>0</v>
      </c>
      <c r="BM20" s="398">
        <v>5155</v>
      </c>
      <c r="BN20" s="398">
        <v>5155</v>
      </c>
      <c r="BO20" s="398">
        <v>0</v>
      </c>
      <c r="BP20" s="398">
        <v>5646</v>
      </c>
      <c r="BQ20" s="398">
        <v>5646</v>
      </c>
      <c r="BR20" s="398">
        <v>0</v>
      </c>
      <c r="BS20" s="50">
        <v>6235</v>
      </c>
      <c r="BT20" s="50">
        <v>6235</v>
      </c>
      <c r="BU20" s="50">
        <v>0</v>
      </c>
      <c r="BV20" s="416"/>
      <c r="BW20" s="416"/>
      <c r="BX20" s="416"/>
    </row>
    <row r="21" spans="1:76" s="160" customFormat="1" ht="15" customHeight="1">
      <c r="A21" s="149" t="s">
        <v>512</v>
      </c>
      <c r="B21" s="398">
        <v>-36987</v>
      </c>
      <c r="C21" s="73">
        <v>-33968</v>
      </c>
      <c r="D21" s="398">
        <v>-3019</v>
      </c>
      <c r="E21" s="398">
        <v>-36860</v>
      </c>
      <c r="F21" s="398">
        <v>-33867</v>
      </c>
      <c r="G21" s="398">
        <v>-2993</v>
      </c>
      <c r="H21" s="398">
        <v>-36142</v>
      </c>
      <c r="I21" s="398">
        <v>-34654</v>
      </c>
      <c r="J21" s="398">
        <v>-1488</v>
      </c>
      <c r="K21" s="398">
        <v>-36796</v>
      </c>
      <c r="L21" s="398">
        <v>-35290</v>
      </c>
      <c r="M21" s="398">
        <v>-1506</v>
      </c>
      <c r="N21" s="398">
        <v>-40466</v>
      </c>
      <c r="O21" s="398">
        <v>-38499</v>
      </c>
      <c r="P21" s="398">
        <v>-1967</v>
      </c>
      <c r="Q21" s="398">
        <v>-43209</v>
      </c>
      <c r="R21" s="398">
        <v>-41080</v>
      </c>
      <c r="S21" s="398">
        <v>-2129</v>
      </c>
      <c r="T21" s="398">
        <v>-44894</v>
      </c>
      <c r="U21" s="398">
        <v>-42322</v>
      </c>
      <c r="V21" s="398">
        <v>-2572</v>
      </c>
      <c r="W21" s="398">
        <v>-45339</v>
      </c>
      <c r="X21" s="398">
        <v>-42566</v>
      </c>
      <c r="Y21" s="398">
        <v>-2773</v>
      </c>
      <c r="Z21" s="398">
        <v>-46030</v>
      </c>
      <c r="AA21" s="398">
        <v>-43315</v>
      </c>
      <c r="AB21" s="398">
        <v>-2715</v>
      </c>
      <c r="AC21" s="398">
        <v>-44401</v>
      </c>
      <c r="AD21" s="398">
        <v>-42120</v>
      </c>
      <c r="AE21" s="398">
        <v>-2281</v>
      </c>
      <c r="AF21" s="398">
        <v>-44624</v>
      </c>
      <c r="AG21" s="398">
        <v>-42334</v>
      </c>
      <c r="AH21" s="398">
        <v>-2290</v>
      </c>
      <c r="AI21" s="398">
        <v>-45236</v>
      </c>
      <c r="AJ21" s="398">
        <v>-42868</v>
      </c>
      <c r="AK21" s="398">
        <v>-2368</v>
      </c>
      <c r="AL21" s="398">
        <v>-47149</v>
      </c>
      <c r="AM21" s="398">
        <v>-45664</v>
      </c>
      <c r="AN21" s="398">
        <v>-1485</v>
      </c>
      <c r="AO21" s="398">
        <v>-48790</v>
      </c>
      <c r="AP21" s="398">
        <v>-47085</v>
      </c>
      <c r="AQ21" s="398">
        <v>-1705</v>
      </c>
      <c r="AR21" s="398">
        <v>-50333</v>
      </c>
      <c r="AS21" s="398">
        <v>-48934</v>
      </c>
      <c r="AT21" s="398">
        <v>-1399</v>
      </c>
      <c r="AU21" s="398">
        <v>-57741</v>
      </c>
      <c r="AV21" s="398">
        <v>-56331</v>
      </c>
      <c r="AW21" s="398">
        <v>-1410</v>
      </c>
      <c r="AX21" s="398">
        <v>-60032</v>
      </c>
      <c r="AY21" s="398">
        <v>-58578</v>
      </c>
      <c r="AZ21" s="398">
        <v>-1454</v>
      </c>
      <c r="BA21" s="398">
        <v>-60196</v>
      </c>
      <c r="BB21" s="398">
        <v>-58836</v>
      </c>
      <c r="BC21" s="398">
        <v>-1360</v>
      </c>
      <c r="BD21" s="398">
        <v>-59137</v>
      </c>
      <c r="BE21" s="398">
        <v>-57687</v>
      </c>
      <c r="BF21" s="398">
        <v>-1450</v>
      </c>
      <c r="BG21" s="398">
        <v>-53901</v>
      </c>
      <c r="BH21" s="398">
        <v>-52545</v>
      </c>
      <c r="BI21" s="398">
        <v>-1356</v>
      </c>
      <c r="BJ21" s="398">
        <v>-51643</v>
      </c>
      <c r="BK21" s="398">
        <v>-50224</v>
      </c>
      <c r="BL21" s="398">
        <v>-1419</v>
      </c>
      <c r="BM21" s="398">
        <v>-48508</v>
      </c>
      <c r="BN21" s="398">
        <v>-46944</v>
      </c>
      <c r="BO21" s="398">
        <v>-1564</v>
      </c>
      <c r="BP21" s="398">
        <v>-48486</v>
      </c>
      <c r="BQ21" s="398">
        <v>-46956</v>
      </c>
      <c r="BR21" s="398">
        <v>-1530</v>
      </c>
      <c r="BS21" s="50">
        <v>-48275</v>
      </c>
      <c r="BT21" s="50">
        <v>-46468</v>
      </c>
      <c r="BU21" s="50">
        <v>-1807</v>
      </c>
      <c r="BV21" s="416"/>
      <c r="BW21" s="416"/>
      <c r="BX21" s="416"/>
    </row>
    <row r="22" spans="1:76" s="166" customFormat="1" ht="15" customHeight="1">
      <c r="A22" s="163" t="s">
        <v>509</v>
      </c>
      <c r="B22" s="75">
        <v>-34727</v>
      </c>
      <c r="C22" s="75">
        <v>-31708</v>
      </c>
      <c r="D22" s="75">
        <v>-3019</v>
      </c>
      <c r="E22" s="75">
        <v>-34751</v>
      </c>
      <c r="F22" s="75">
        <v>-31758</v>
      </c>
      <c r="G22" s="75">
        <v>-2993</v>
      </c>
      <c r="H22" s="75">
        <v>-33483</v>
      </c>
      <c r="I22" s="75">
        <v>-31995</v>
      </c>
      <c r="J22" s="75">
        <v>-1488</v>
      </c>
      <c r="K22" s="75">
        <v>-33562</v>
      </c>
      <c r="L22" s="75">
        <v>-32056</v>
      </c>
      <c r="M22" s="75">
        <v>-1506</v>
      </c>
      <c r="N22" s="75">
        <v>-36763</v>
      </c>
      <c r="O22" s="75">
        <v>-34796</v>
      </c>
      <c r="P22" s="75">
        <v>-1967</v>
      </c>
      <c r="Q22" s="75">
        <v>-40707</v>
      </c>
      <c r="R22" s="75">
        <v>-38578</v>
      </c>
      <c r="S22" s="75">
        <v>-2129</v>
      </c>
      <c r="T22" s="75">
        <v>-42014</v>
      </c>
      <c r="U22" s="75">
        <v>-39442</v>
      </c>
      <c r="V22" s="75">
        <v>-2572</v>
      </c>
      <c r="W22" s="75">
        <v>-42358</v>
      </c>
      <c r="X22" s="75">
        <v>-39585</v>
      </c>
      <c r="Y22" s="75">
        <v>-2773</v>
      </c>
      <c r="Z22" s="75">
        <v>-43157</v>
      </c>
      <c r="AA22" s="75">
        <v>-40442</v>
      </c>
      <c r="AB22" s="75">
        <v>-2715</v>
      </c>
      <c r="AC22" s="75">
        <v>-41479</v>
      </c>
      <c r="AD22" s="75">
        <v>-39198</v>
      </c>
      <c r="AE22" s="75">
        <v>-2281</v>
      </c>
      <c r="AF22" s="75">
        <v>-41882</v>
      </c>
      <c r="AG22" s="75">
        <v>-39592</v>
      </c>
      <c r="AH22" s="75">
        <v>-2290</v>
      </c>
      <c r="AI22" s="75">
        <v>-42350</v>
      </c>
      <c r="AJ22" s="75">
        <v>-39982</v>
      </c>
      <c r="AK22" s="75">
        <v>-2368</v>
      </c>
      <c r="AL22" s="75">
        <v>-44234</v>
      </c>
      <c r="AM22" s="75">
        <v>-42749</v>
      </c>
      <c r="AN22" s="75">
        <v>-1485</v>
      </c>
      <c r="AO22" s="75">
        <v>-46249</v>
      </c>
      <c r="AP22" s="75">
        <v>-44544</v>
      </c>
      <c r="AQ22" s="75">
        <v>-1705</v>
      </c>
      <c r="AR22" s="75">
        <v>-48162</v>
      </c>
      <c r="AS22" s="75">
        <v>-46763</v>
      </c>
      <c r="AT22" s="75">
        <v>-1399</v>
      </c>
      <c r="AU22" s="75">
        <v>-51704</v>
      </c>
      <c r="AV22" s="75">
        <v>-50294</v>
      </c>
      <c r="AW22" s="75">
        <v>-1410</v>
      </c>
      <c r="AX22" s="75">
        <v>-53618</v>
      </c>
      <c r="AY22" s="75">
        <v>-52164</v>
      </c>
      <c r="AZ22" s="75">
        <v>-1454</v>
      </c>
      <c r="BA22" s="75">
        <v>-53836</v>
      </c>
      <c r="BB22" s="75">
        <v>-52476</v>
      </c>
      <c r="BC22" s="75">
        <v>-1360</v>
      </c>
      <c r="BD22" s="75">
        <v>-53105</v>
      </c>
      <c r="BE22" s="75">
        <v>-51655</v>
      </c>
      <c r="BF22" s="75">
        <v>-1450</v>
      </c>
      <c r="BG22" s="75">
        <v>-50225</v>
      </c>
      <c r="BH22" s="75">
        <v>-48869</v>
      </c>
      <c r="BI22" s="75">
        <v>-1356</v>
      </c>
      <c r="BJ22" s="75">
        <v>-48417</v>
      </c>
      <c r="BK22" s="75">
        <v>-46998</v>
      </c>
      <c r="BL22" s="75">
        <v>-1419</v>
      </c>
      <c r="BM22" s="75">
        <v>-46182</v>
      </c>
      <c r="BN22" s="75">
        <v>-44618</v>
      </c>
      <c r="BO22" s="75">
        <v>-1564</v>
      </c>
      <c r="BP22" s="75">
        <v>-46335</v>
      </c>
      <c r="BQ22" s="75">
        <v>-44805</v>
      </c>
      <c r="BR22" s="75">
        <v>-1530</v>
      </c>
      <c r="BS22" s="46">
        <v>-46234</v>
      </c>
      <c r="BT22" s="46">
        <v>-44427</v>
      </c>
      <c r="BU22" s="46">
        <v>-1807</v>
      </c>
      <c r="BV22" s="416"/>
      <c r="BW22" s="416"/>
      <c r="BX22" s="416"/>
    </row>
    <row r="23" spans="1:76" s="166" customFormat="1" ht="15" customHeight="1">
      <c r="A23" s="163" t="s">
        <v>513</v>
      </c>
      <c r="B23" s="75">
        <v>-133</v>
      </c>
      <c r="C23" s="75">
        <v>-133</v>
      </c>
      <c r="D23" s="75">
        <v>0</v>
      </c>
      <c r="E23" s="75">
        <v>-149</v>
      </c>
      <c r="F23" s="75">
        <v>-149</v>
      </c>
      <c r="G23" s="75">
        <v>0</v>
      </c>
      <c r="H23" s="75">
        <v>-146</v>
      </c>
      <c r="I23" s="75">
        <v>-146</v>
      </c>
      <c r="J23" s="75">
        <v>0</v>
      </c>
      <c r="K23" s="75">
        <v>-160</v>
      </c>
      <c r="L23" s="75">
        <v>-160</v>
      </c>
      <c r="M23" s="75">
        <v>0</v>
      </c>
      <c r="N23" s="75">
        <v>-149</v>
      </c>
      <c r="O23" s="75">
        <v>-149</v>
      </c>
      <c r="P23" s="75">
        <v>0</v>
      </c>
      <c r="Q23" s="75">
        <v>-108</v>
      </c>
      <c r="R23" s="75">
        <v>-108</v>
      </c>
      <c r="S23" s="75">
        <v>0</v>
      </c>
      <c r="T23" s="75">
        <v>-58</v>
      </c>
      <c r="U23" s="75">
        <v>-58</v>
      </c>
      <c r="V23" s="75">
        <v>0</v>
      </c>
      <c r="W23" s="75">
        <v>-70</v>
      </c>
      <c r="X23" s="75">
        <v>-70</v>
      </c>
      <c r="Y23" s="75">
        <v>0</v>
      </c>
      <c r="Z23" s="75">
        <v>-68</v>
      </c>
      <c r="AA23" s="75">
        <v>-68</v>
      </c>
      <c r="AB23" s="75">
        <v>0</v>
      </c>
      <c r="AC23" s="75">
        <v>-61</v>
      </c>
      <c r="AD23" s="75">
        <v>-61</v>
      </c>
      <c r="AE23" s="75">
        <v>0</v>
      </c>
      <c r="AF23" s="75">
        <v>-63</v>
      </c>
      <c r="AG23" s="75">
        <v>-63</v>
      </c>
      <c r="AH23" s="75">
        <v>0</v>
      </c>
      <c r="AI23" s="75">
        <v>-58</v>
      </c>
      <c r="AJ23" s="75">
        <v>-58</v>
      </c>
      <c r="AK23" s="75">
        <v>0</v>
      </c>
      <c r="AL23" s="75">
        <v>-52</v>
      </c>
      <c r="AM23" s="75">
        <v>-52</v>
      </c>
      <c r="AN23" s="75">
        <v>0</v>
      </c>
      <c r="AO23" s="75">
        <v>-50</v>
      </c>
      <c r="AP23" s="75">
        <v>-50</v>
      </c>
      <c r="AQ23" s="75">
        <v>0</v>
      </c>
      <c r="AR23" s="75">
        <v>-45</v>
      </c>
      <c r="AS23" s="75">
        <v>-45</v>
      </c>
      <c r="AT23" s="75">
        <v>0</v>
      </c>
      <c r="AU23" s="75">
        <v>-46</v>
      </c>
      <c r="AV23" s="75">
        <v>-46</v>
      </c>
      <c r="AW23" s="75">
        <v>0</v>
      </c>
      <c r="AX23" s="75">
        <v>-46</v>
      </c>
      <c r="AY23" s="75">
        <v>-46</v>
      </c>
      <c r="AZ23" s="75">
        <v>0</v>
      </c>
      <c r="BA23" s="75">
        <v>-42</v>
      </c>
      <c r="BB23" s="75">
        <v>-42</v>
      </c>
      <c r="BC23" s="75">
        <v>0</v>
      </c>
      <c r="BD23" s="75">
        <v>-44</v>
      </c>
      <c r="BE23" s="75">
        <v>-44</v>
      </c>
      <c r="BF23" s="75">
        <v>0</v>
      </c>
      <c r="BG23" s="75">
        <v>-46</v>
      </c>
      <c r="BH23" s="75">
        <v>-46</v>
      </c>
      <c r="BI23" s="75">
        <v>0</v>
      </c>
      <c r="BJ23" s="75">
        <v>-46</v>
      </c>
      <c r="BK23" s="75">
        <v>-46</v>
      </c>
      <c r="BL23" s="75">
        <v>0</v>
      </c>
      <c r="BM23" s="75">
        <v>-50</v>
      </c>
      <c r="BN23" s="75">
        <v>-50</v>
      </c>
      <c r="BO23" s="75">
        <v>0</v>
      </c>
      <c r="BP23" s="75">
        <v>-52</v>
      </c>
      <c r="BQ23" s="75">
        <v>-52</v>
      </c>
      <c r="BR23" s="75">
        <v>0</v>
      </c>
      <c r="BS23" s="46">
        <v>-54</v>
      </c>
      <c r="BT23" s="46">
        <v>-54</v>
      </c>
      <c r="BU23" s="46">
        <v>0</v>
      </c>
      <c r="BV23" s="416"/>
      <c r="BW23" s="416"/>
      <c r="BX23" s="416"/>
    </row>
    <row r="24" spans="1:76" s="166" customFormat="1" ht="15" customHeight="1">
      <c r="A24" s="163" t="s">
        <v>514</v>
      </c>
      <c r="B24" s="75">
        <v>-2127</v>
      </c>
      <c r="C24" s="75">
        <v>-2127</v>
      </c>
      <c r="D24" s="75">
        <v>0</v>
      </c>
      <c r="E24" s="75">
        <v>-1960</v>
      </c>
      <c r="F24" s="75">
        <v>-1960</v>
      </c>
      <c r="G24" s="75">
        <v>0</v>
      </c>
      <c r="H24" s="75">
        <v>-2513</v>
      </c>
      <c r="I24" s="75">
        <v>-2513</v>
      </c>
      <c r="J24" s="75">
        <v>0</v>
      </c>
      <c r="K24" s="75">
        <v>-3074</v>
      </c>
      <c r="L24" s="75">
        <v>-3074</v>
      </c>
      <c r="M24" s="75">
        <v>0</v>
      </c>
      <c r="N24" s="75">
        <v>-3554</v>
      </c>
      <c r="O24" s="75">
        <v>-3554</v>
      </c>
      <c r="P24" s="75">
        <v>0</v>
      </c>
      <c r="Q24" s="75">
        <v>-2394</v>
      </c>
      <c r="R24" s="75">
        <v>-2394</v>
      </c>
      <c r="S24" s="75">
        <v>0</v>
      </c>
      <c r="T24" s="75">
        <v>-2822</v>
      </c>
      <c r="U24" s="75">
        <v>-2822</v>
      </c>
      <c r="V24" s="75">
        <v>0</v>
      </c>
      <c r="W24" s="75">
        <v>-2911</v>
      </c>
      <c r="X24" s="75">
        <v>-2911</v>
      </c>
      <c r="Y24" s="75">
        <v>0</v>
      </c>
      <c r="Z24" s="75">
        <v>-2805</v>
      </c>
      <c r="AA24" s="75">
        <v>-2805</v>
      </c>
      <c r="AB24" s="75">
        <v>0</v>
      </c>
      <c r="AC24" s="75">
        <v>-2861</v>
      </c>
      <c r="AD24" s="75">
        <v>-2861</v>
      </c>
      <c r="AE24" s="75">
        <v>0</v>
      </c>
      <c r="AF24" s="75">
        <v>-2679</v>
      </c>
      <c r="AG24" s="75">
        <v>-2679</v>
      </c>
      <c r="AH24" s="75">
        <v>0</v>
      </c>
      <c r="AI24" s="75">
        <v>-2828</v>
      </c>
      <c r="AJ24" s="75">
        <v>-2828</v>
      </c>
      <c r="AK24" s="75">
        <v>0</v>
      </c>
      <c r="AL24" s="75">
        <v>-2863</v>
      </c>
      <c r="AM24" s="75">
        <v>-2863</v>
      </c>
      <c r="AN24" s="75">
        <v>0</v>
      </c>
      <c r="AO24" s="75">
        <v>-2491</v>
      </c>
      <c r="AP24" s="75">
        <v>-2491</v>
      </c>
      <c r="AQ24" s="75">
        <v>0</v>
      </c>
      <c r="AR24" s="75">
        <v>-2126</v>
      </c>
      <c r="AS24" s="75">
        <v>-2126</v>
      </c>
      <c r="AT24" s="75">
        <v>0</v>
      </c>
      <c r="AU24" s="75">
        <v>-5991</v>
      </c>
      <c r="AV24" s="75">
        <v>-5991</v>
      </c>
      <c r="AW24" s="75">
        <v>0</v>
      </c>
      <c r="AX24" s="75">
        <v>-6368</v>
      </c>
      <c r="AY24" s="75">
        <v>-6368</v>
      </c>
      <c r="AZ24" s="75">
        <v>0</v>
      </c>
      <c r="BA24" s="75">
        <v>-6318</v>
      </c>
      <c r="BB24" s="75">
        <v>-6318</v>
      </c>
      <c r="BC24" s="75">
        <v>0</v>
      </c>
      <c r="BD24" s="75">
        <v>-5988</v>
      </c>
      <c r="BE24" s="75">
        <v>-5988</v>
      </c>
      <c r="BF24" s="75">
        <v>0</v>
      </c>
      <c r="BG24" s="75">
        <v>-3630</v>
      </c>
      <c r="BH24" s="75">
        <v>-3630</v>
      </c>
      <c r="BI24" s="75">
        <v>0</v>
      </c>
      <c r="BJ24" s="75">
        <v>-3180</v>
      </c>
      <c r="BK24" s="75">
        <v>-3180</v>
      </c>
      <c r="BL24" s="75">
        <v>0</v>
      </c>
      <c r="BM24" s="75">
        <v>-2276</v>
      </c>
      <c r="BN24" s="75">
        <v>-2276</v>
      </c>
      <c r="BO24" s="75">
        <v>0</v>
      </c>
      <c r="BP24" s="75">
        <v>-2099</v>
      </c>
      <c r="BQ24" s="75">
        <v>-2099</v>
      </c>
      <c r="BR24" s="75">
        <v>0</v>
      </c>
      <c r="BS24" s="46">
        <v>-1987</v>
      </c>
      <c r="BT24" s="46">
        <v>-1987</v>
      </c>
      <c r="BU24" s="46">
        <v>0</v>
      </c>
      <c r="BV24" s="416"/>
      <c r="BW24" s="416"/>
      <c r="BX24" s="416"/>
    </row>
    <row r="25" spans="1:76" s="160" customFormat="1" ht="15" customHeight="1">
      <c r="A25" s="149" t="s">
        <v>515</v>
      </c>
      <c r="B25" s="398">
        <v>55418</v>
      </c>
      <c r="C25" s="398">
        <v>55418</v>
      </c>
      <c r="D25" s="398">
        <v>0</v>
      </c>
      <c r="E25" s="398">
        <v>56510</v>
      </c>
      <c r="F25" s="398">
        <v>56509</v>
      </c>
      <c r="G25" s="398">
        <v>1</v>
      </c>
      <c r="H25" s="398">
        <v>58419</v>
      </c>
      <c r="I25" s="398">
        <v>58418</v>
      </c>
      <c r="J25" s="398">
        <v>1</v>
      </c>
      <c r="K25" s="398">
        <v>68088</v>
      </c>
      <c r="L25" s="398">
        <v>68079</v>
      </c>
      <c r="M25" s="398">
        <v>9</v>
      </c>
      <c r="N25" s="398">
        <v>85168</v>
      </c>
      <c r="O25" s="398">
        <v>85016</v>
      </c>
      <c r="P25" s="398">
        <v>152</v>
      </c>
      <c r="Q25" s="398">
        <v>89823</v>
      </c>
      <c r="R25" s="398">
        <v>89810</v>
      </c>
      <c r="S25" s="398">
        <v>13</v>
      </c>
      <c r="T25" s="398">
        <v>89850</v>
      </c>
      <c r="U25" s="398">
        <v>89834</v>
      </c>
      <c r="V25" s="398">
        <v>16</v>
      </c>
      <c r="W25" s="398">
        <v>85734</v>
      </c>
      <c r="X25" s="398">
        <v>85709</v>
      </c>
      <c r="Y25" s="398">
        <v>25</v>
      </c>
      <c r="Z25" s="398">
        <v>87050</v>
      </c>
      <c r="AA25" s="398">
        <v>87026</v>
      </c>
      <c r="AB25" s="398">
        <v>24</v>
      </c>
      <c r="AC25" s="398">
        <v>85144</v>
      </c>
      <c r="AD25" s="398">
        <v>85135</v>
      </c>
      <c r="AE25" s="398">
        <v>9</v>
      </c>
      <c r="AF25" s="398">
        <v>86395</v>
      </c>
      <c r="AG25" s="398">
        <v>86385</v>
      </c>
      <c r="AH25" s="398">
        <v>10</v>
      </c>
      <c r="AI25" s="398">
        <v>86458</v>
      </c>
      <c r="AJ25" s="398">
        <v>86449</v>
      </c>
      <c r="AK25" s="398">
        <v>9</v>
      </c>
      <c r="AL25" s="398">
        <v>87478</v>
      </c>
      <c r="AM25" s="398">
        <v>87449</v>
      </c>
      <c r="AN25" s="398">
        <v>29</v>
      </c>
      <c r="AO25" s="398">
        <v>90621</v>
      </c>
      <c r="AP25" s="398">
        <v>90387</v>
      </c>
      <c r="AQ25" s="398">
        <v>234</v>
      </c>
      <c r="AR25" s="398">
        <v>91088</v>
      </c>
      <c r="AS25" s="398">
        <v>90837</v>
      </c>
      <c r="AT25" s="398">
        <v>251</v>
      </c>
      <c r="AU25" s="398">
        <v>92061</v>
      </c>
      <c r="AV25" s="398">
        <v>91855</v>
      </c>
      <c r="AW25" s="398">
        <v>206</v>
      </c>
      <c r="AX25" s="398">
        <v>95074</v>
      </c>
      <c r="AY25" s="398">
        <v>94901</v>
      </c>
      <c r="AZ25" s="398">
        <v>173</v>
      </c>
      <c r="BA25" s="398">
        <v>95551</v>
      </c>
      <c r="BB25" s="398">
        <v>95396</v>
      </c>
      <c r="BC25" s="398">
        <v>155</v>
      </c>
      <c r="BD25" s="398">
        <v>99268</v>
      </c>
      <c r="BE25" s="398">
        <v>99054</v>
      </c>
      <c r="BF25" s="398">
        <v>214</v>
      </c>
      <c r="BG25" s="398">
        <v>99849</v>
      </c>
      <c r="BH25" s="398">
        <v>99664</v>
      </c>
      <c r="BI25" s="398">
        <v>185</v>
      </c>
      <c r="BJ25" s="398">
        <v>103139</v>
      </c>
      <c r="BK25" s="398">
        <v>102959</v>
      </c>
      <c r="BL25" s="398">
        <v>180</v>
      </c>
      <c r="BM25" s="398">
        <v>105886</v>
      </c>
      <c r="BN25" s="398">
        <v>105696</v>
      </c>
      <c r="BO25" s="398">
        <v>190</v>
      </c>
      <c r="BP25" s="398">
        <v>106429</v>
      </c>
      <c r="BQ25" s="398">
        <v>106349</v>
      </c>
      <c r="BR25" s="398">
        <v>80</v>
      </c>
      <c r="BS25" s="50">
        <v>110893</v>
      </c>
      <c r="BT25" s="50">
        <v>110776</v>
      </c>
      <c r="BU25" s="50">
        <v>117</v>
      </c>
      <c r="BV25" s="416"/>
      <c r="BW25" s="416"/>
      <c r="BX25" s="416"/>
    </row>
    <row r="26" spans="1:76" s="160" customFormat="1" ht="15" customHeight="1">
      <c r="A26" s="149" t="s">
        <v>516</v>
      </c>
      <c r="B26" s="398">
        <v>2026</v>
      </c>
      <c r="C26" s="417">
        <v>2026</v>
      </c>
      <c r="D26" s="398">
        <v>0</v>
      </c>
      <c r="E26" s="398">
        <v>1966</v>
      </c>
      <c r="F26" s="417">
        <v>1966</v>
      </c>
      <c r="G26" s="398">
        <v>0</v>
      </c>
      <c r="H26" s="398">
        <v>2020</v>
      </c>
      <c r="I26" s="417">
        <v>2020</v>
      </c>
      <c r="J26" s="398">
        <v>0</v>
      </c>
      <c r="K26" s="398">
        <v>2035</v>
      </c>
      <c r="L26" s="417">
        <v>2035</v>
      </c>
      <c r="M26" s="398">
        <v>0</v>
      </c>
      <c r="N26" s="398">
        <v>1974</v>
      </c>
      <c r="O26" s="417">
        <v>1974</v>
      </c>
      <c r="P26" s="398">
        <v>0</v>
      </c>
      <c r="Q26" s="398">
        <v>1295</v>
      </c>
      <c r="R26" s="417">
        <v>1295</v>
      </c>
      <c r="S26" s="398">
        <v>0</v>
      </c>
      <c r="T26" s="398">
        <v>1321</v>
      </c>
      <c r="U26" s="417">
        <v>1321</v>
      </c>
      <c r="V26" s="398">
        <v>0</v>
      </c>
      <c r="W26" s="398">
        <v>1786</v>
      </c>
      <c r="X26" s="417">
        <v>1786</v>
      </c>
      <c r="Y26" s="398">
        <v>0</v>
      </c>
      <c r="Z26" s="398">
        <v>1787</v>
      </c>
      <c r="AA26" s="417">
        <v>1787</v>
      </c>
      <c r="AB26" s="398">
        <v>0</v>
      </c>
      <c r="AC26" s="398">
        <v>1792</v>
      </c>
      <c r="AD26" s="417">
        <v>1792</v>
      </c>
      <c r="AE26" s="398">
        <v>0</v>
      </c>
      <c r="AF26" s="398">
        <v>2091</v>
      </c>
      <c r="AG26" s="417">
        <v>2091</v>
      </c>
      <c r="AH26" s="398">
        <v>0</v>
      </c>
      <c r="AI26" s="398">
        <v>2379</v>
      </c>
      <c r="AJ26" s="417">
        <v>2379</v>
      </c>
      <c r="AK26" s="398">
        <v>0</v>
      </c>
      <c r="AL26" s="398">
        <v>2850</v>
      </c>
      <c r="AM26" s="417">
        <v>2850</v>
      </c>
      <c r="AN26" s="398">
        <v>0</v>
      </c>
      <c r="AO26" s="398">
        <v>2958</v>
      </c>
      <c r="AP26" s="417">
        <v>2958</v>
      </c>
      <c r="AQ26" s="398">
        <v>0</v>
      </c>
      <c r="AR26" s="398">
        <v>2997</v>
      </c>
      <c r="AS26" s="417">
        <v>2997</v>
      </c>
      <c r="AT26" s="398">
        <v>0</v>
      </c>
      <c r="AU26" s="398">
        <v>3560</v>
      </c>
      <c r="AV26" s="417">
        <v>3560</v>
      </c>
      <c r="AW26" s="398">
        <v>0</v>
      </c>
      <c r="AX26" s="398">
        <v>3672</v>
      </c>
      <c r="AY26" s="417">
        <v>3672</v>
      </c>
      <c r="AZ26" s="398">
        <v>0</v>
      </c>
      <c r="BA26" s="398">
        <v>3954</v>
      </c>
      <c r="BB26" s="417">
        <v>3954</v>
      </c>
      <c r="BC26" s="398">
        <v>0</v>
      </c>
      <c r="BD26" s="398">
        <v>4021</v>
      </c>
      <c r="BE26" s="417">
        <v>4021</v>
      </c>
      <c r="BF26" s="398">
        <v>0</v>
      </c>
      <c r="BG26" s="398">
        <v>3895</v>
      </c>
      <c r="BH26" s="398">
        <v>3895</v>
      </c>
      <c r="BI26" s="398">
        <v>0</v>
      </c>
      <c r="BJ26" s="398">
        <v>3878</v>
      </c>
      <c r="BK26" s="398">
        <v>3878</v>
      </c>
      <c r="BL26" s="398">
        <v>0</v>
      </c>
      <c r="BM26" s="398">
        <v>3950</v>
      </c>
      <c r="BN26" s="398">
        <v>3950</v>
      </c>
      <c r="BO26" s="398">
        <v>0</v>
      </c>
      <c r="BP26" s="398">
        <v>5131</v>
      </c>
      <c r="BQ26" s="398">
        <v>5131</v>
      </c>
      <c r="BR26" s="398">
        <v>0</v>
      </c>
      <c r="BS26" s="50">
        <v>5339</v>
      </c>
      <c r="BT26" s="418">
        <v>5339</v>
      </c>
      <c r="BU26" s="50">
        <v>0</v>
      </c>
      <c r="BV26" s="416"/>
      <c r="BW26" s="416"/>
      <c r="BX26" s="416"/>
    </row>
    <row r="27" spans="1:76" s="160" customFormat="1" ht="15" customHeight="1">
      <c r="A27" s="149" t="s">
        <v>517</v>
      </c>
      <c r="B27" s="398">
        <v>18641</v>
      </c>
      <c r="C27" s="398">
        <v>18534</v>
      </c>
      <c r="D27" s="398">
        <v>107</v>
      </c>
      <c r="E27" s="398">
        <v>19119</v>
      </c>
      <c r="F27" s="398">
        <v>19007</v>
      </c>
      <c r="G27" s="398">
        <v>112</v>
      </c>
      <c r="H27" s="398">
        <v>19466</v>
      </c>
      <c r="I27" s="398">
        <v>19342</v>
      </c>
      <c r="J27" s="398">
        <v>124</v>
      </c>
      <c r="K27" s="398">
        <v>20688</v>
      </c>
      <c r="L27" s="398">
        <v>20559</v>
      </c>
      <c r="M27" s="398">
        <v>129</v>
      </c>
      <c r="N27" s="398">
        <v>21310</v>
      </c>
      <c r="O27" s="398">
        <v>21147</v>
      </c>
      <c r="P27" s="398">
        <v>163</v>
      </c>
      <c r="Q27" s="398">
        <v>21580</v>
      </c>
      <c r="R27" s="398">
        <v>21411</v>
      </c>
      <c r="S27" s="398">
        <v>169</v>
      </c>
      <c r="T27" s="398">
        <v>21737</v>
      </c>
      <c r="U27" s="398">
        <v>21564</v>
      </c>
      <c r="V27" s="398">
        <v>173</v>
      </c>
      <c r="W27" s="398">
        <v>21838</v>
      </c>
      <c r="X27" s="398">
        <v>21641</v>
      </c>
      <c r="Y27" s="398">
        <v>197</v>
      </c>
      <c r="Z27" s="398">
        <v>21890</v>
      </c>
      <c r="AA27" s="398">
        <v>21673</v>
      </c>
      <c r="AB27" s="398">
        <v>217</v>
      </c>
      <c r="AC27" s="398">
        <v>21658</v>
      </c>
      <c r="AD27" s="398">
        <v>21462</v>
      </c>
      <c r="AE27" s="398">
        <v>196</v>
      </c>
      <c r="AF27" s="398">
        <v>21545</v>
      </c>
      <c r="AG27" s="398">
        <v>21332</v>
      </c>
      <c r="AH27" s="398">
        <v>213</v>
      </c>
      <c r="AI27" s="398">
        <v>21648</v>
      </c>
      <c r="AJ27" s="398">
        <v>21425</v>
      </c>
      <c r="AK27" s="398">
        <v>223</v>
      </c>
      <c r="AL27" s="398">
        <v>22660</v>
      </c>
      <c r="AM27" s="398">
        <v>22466</v>
      </c>
      <c r="AN27" s="398">
        <v>194</v>
      </c>
      <c r="AO27" s="398">
        <v>21353</v>
      </c>
      <c r="AP27" s="398">
        <v>21160</v>
      </c>
      <c r="AQ27" s="398">
        <v>193</v>
      </c>
      <c r="AR27" s="398">
        <v>21629</v>
      </c>
      <c r="AS27" s="398">
        <v>21411</v>
      </c>
      <c r="AT27" s="398">
        <v>218</v>
      </c>
      <c r="AU27" s="398">
        <v>21814</v>
      </c>
      <c r="AV27" s="398">
        <v>21594</v>
      </c>
      <c r="AW27" s="398">
        <v>220</v>
      </c>
      <c r="AX27" s="398">
        <v>21727</v>
      </c>
      <c r="AY27" s="398">
        <v>21495</v>
      </c>
      <c r="AZ27" s="398">
        <v>232</v>
      </c>
      <c r="BA27" s="398">
        <v>21434</v>
      </c>
      <c r="BB27" s="398">
        <v>21199</v>
      </c>
      <c r="BC27" s="398">
        <v>235</v>
      </c>
      <c r="BD27" s="398">
        <v>21109</v>
      </c>
      <c r="BE27" s="398">
        <v>20877</v>
      </c>
      <c r="BF27" s="398">
        <v>232</v>
      </c>
      <c r="BG27" s="398">
        <v>21649</v>
      </c>
      <c r="BH27" s="398">
        <v>21412</v>
      </c>
      <c r="BI27" s="398">
        <v>237</v>
      </c>
      <c r="BJ27" s="398">
        <v>21683</v>
      </c>
      <c r="BK27" s="398">
        <v>21456</v>
      </c>
      <c r="BL27" s="398">
        <v>227</v>
      </c>
      <c r="BM27" s="398">
        <v>22895</v>
      </c>
      <c r="BN27" s="398">
        <v>22648</v>
      </c>
      <c r="BO27" s="398">
        <v>247</v>
      </c>
      <c r="BP27" s="398">
        <v>22591</v>
      </c>
      <c r="BQ27" s="398">
        <v>22339</v>
      </c>
      <c r="BR27" s="398">
        <v>252</v>
      </c>
      <c r="BS27" s="50">
        <v>22958</v>
      </c>
      <c r="BT27" s="50">
        <v>22668</v>
      </c>
      <c r="BU27" s="50">
        <v>290</v>
      </c>
      <c r="BV27" s="416"/>
      <c r="BW27" s="416"/>
      <c r="BX27" s="416"/>
    </row>
    <row r="28" spans="1:76" s="160" customFormat="1" ht="15" customHeight="1">
      <c r="A28" s="149" t="s">
        <v>518</v>
      </c>
      <c r="B28" s="398">
        <v>35895</v>
      </c>
      <c r="C28" s="398">
        <v>35654</v>
      </c>
      <c r="D28" s="398">
        <v>241</v>
      </c>
      <c r="E28" s="398">
        <v>36562</v>
      </c>
      <c r="F28" s="398">
        <v>36318</v>
      </c>
      <c r="G28" s="398">
        <v>244</v>
      </c>
      <c r="H28" s="398">
        <v>37634</v>
      </c>
      <c r="I28" s="398">
        <v>37368</v>
      </c>
      <c r="J28" s="398">
        <v>266</v>
      </c>
      <c r="K28" s="398">
        <v>36705</v>
      </c>
      <c r="L28" s="398">
        <v>36442</v>
      </c>
      <c r="M28" s="398">
        <v>263</v>
      </c>
      <c r="N28" s="398">
        <v>37461</v>
      </c>
      <c r="O28" s="398">
        <v>37169</v>
      </c>
      <c r="P28" s="398">
        <v>292</v>
      </c>
      <c r="Q28" s="398">
        <v>38377</v>
      </c>
      <c r="R28" s="398">
        <v>38063</v>
      </c>
      <c r="S28" s="398">
        <v>314</v>
      </c>
      <c r="T28" s="398">
        <v>38501</v>
      </c>
      <c r="U28" s="398">
        <v>38168</v>
      </c>
      <c r="V28" s="398">
        <v>333</v>
      </c>
      <c r="W28" s="398">
        <v>40471</v>
      </c>
      <c r="X28" s="398">
        <v>40235</v>
      </c>
      <c r="Y28" s="398">
        <v>236</v>
      </c>
      <c r="Z28" s="398">
        <v>40967</v>
      </c>
      <c r="AA28" s="398">
        <v>40699</v>
      </c>
      <c r="AB28" s="398">
        <v>268</v>
      </c>
      <c r="AC28" s="398">
        <v>41656</v>
      </c>
      <c r="AD28" s="398">
        <v>41417</v>
      </c>
      <c r="AE28" s="398">
        <v>239</v>
      </c>
      <c r="AF28" s="398">
        <v>43142</v>
      </c>
      <c r="AG28" s="398">
        <v>42880</v>
      </c>
      <c r="AH28" s="398">
        <v>262</v>
      </c>
      <c r="AI28" s="398">
        <v>42513</v>
      </c>
      <c r="AJ28" s="398">
        <v>42238</v>
      </c>
      <c r="AK28" s="398">
        <v>275</v>
      </c>
      <c r="AL28" s="398">
        <v>43025</v>
      </c>
      <c r="AM28" s="398">
        <v>42786.7</v>
      </c>
      <c r="AN28" s="398">
        <v>238</v>
      </c>
      <c r="AO28" s="398">
        <v>42680</v>
      </c>
      <c r="AP28" s="398">
        <v>42484</v>
      </c>
      <c r="AQ28" s="398">
        <v>196</v>
      </c>
      <c r="AR28" s="398">
        <v>44093</v>
      </c>
      <c r="AS28" s="398">
        <v>43889</v>
      </c>
      <c r="AT28" s="398">
        <v>204</v>
      </c>
      <c r="AU28" s="398">
        <v>47546</v>
      </c>
      <c r="AV28" s="398">
        <v>47343</v>
      </c>
      <c r="AW28" s="398">
        <v>203</v>
      </c>
      <c r="AX28" s="398">
        <v>47403</v>
      </c>
      <c r="AY28" s="398">
        <v>47193</v>
      </c>
      <c r="AZ28" s="398">
        <v>210</v>
      </c>
      <c r="BA28" s="398">
        <v>48209</v>
      </c>
      <c r="BB28" s="398">
        <v>47996</v>
      </c>
      <c r="BC28" s="398">
        <v>213</v>
      </c>
      <c r="BD28" s="398">
        <v>49269</v>
      </c>
      <c r="BE28" s="398">
        <v>49043</v>
      </c>
      <c r="BF28" s="398">
        <v>226</v>
      </c>
      <c r="BG28" s="398">
        <v>52658</v>
      </c>
      <c r="BH28" s="398">
        <v>52433</v>
      </c>
      <c r="BI28" s="398">
        <v>225</v>
      </c>
      <c r="BJ28" s="398">
        <v>52465</v>
      </c>
      <c r="BK28" s="398">
        <v>52234</v>
      </c>
      <c r="BL28" s="398">
        <v>231</v>
      </c>
      <c r="BM28" s="398">
        <v>53795</v>
      </c>
      <c r="BN28" s="398">
        <v>53619</v>
      </c>
      <c r="BO28" s="398">
        <v>176</v>
      </c>
      <c r="BP28" s="398">
        <v>57994</v>
      </c>
      <c r="BQ28" s="398">
        <v>57809</v>
      </c>
      <c r="BR28" s="398">
        <v>185</v>
      </c>
      <c r="BS28" s="50">
        <v>58952</v>
      </c>
      <c r="BT28" s="50">
        <v>58713</v>
      </c>
      <c r="BU28" s="50">
        <v>239</v>
      </c>
      <c r="BV28" s="416"/>
      <c r="BW28" s="416"/>
      <c r="BX28" s="416"/>
    </row>
    <row r="29" spans="1:76" s="160" customFormat="1" ht="15" customHeight="1">
      <c r="A29" s="149" t="s">
        <v>519</v>
      </c>
      <c r="B29" s="398">
        <v>-27335</v>
      </c>
      <c r="C29" s="73">
        <v>-27053</v>
      </c>
      <c r="D29" s="398">
        <v>-282</v>
      </c>
      <c r="E29" s="398">
        <v>-28836</v>
      </c>
      <c r="F29" s="417">
        <v>-28551</v>
      </c>
      <c r="G29" s="398">
        <v>-285</v>
      </c>
      <c r="H29" s="398">
        <v>-30476</v>
      </c>
      <c r="I29" s="417">
        <v>-30159</v>
      </c>
      <c r="J29" s="398">
        <v>-317</v>
      </c>
      <c r="K29" s="398">
        <v>-31748</v>
      </c>
      <c r="L29" s="417">
        <v>-31429</v>
      </c>
      <c r="M29" s="398">
        <v>-319</v>
      </c>
      <c r="N29" s="398">
        <v>-32977</v>
      </c>
      <c r="O29" s="417">
        <v>-32603</v>
      </c>
      <c r="P29" s="398">
        <v>-374</v>
      </c>
      <c r="Q29" s="398">
        <v>-34609</v>
      </c>
      <c r="R29" s="417">
        <v>-34210</v>
      </c>
      <c r="S29" s="398">
        <v>-399</v>
      </c>
      <c r="T29" s="398">
        <v>-35488</v>
      </c>
      <c r="U29" s="417">
        <v>-35067</v>
      </c>
      <c r="V29" s="398">
        <v>-421</v>
      </c>
      <c r="W29" s="398">
        <v>-36257</v>
      </c>
      <c r="X29" s="417">
        <v>-35918</v>
      </c>
      <c r="Y29" s="398">
        <v>-339</v>
      </c>
      <c r="Z29" s="398">
        <v>-37527</v>
      </c>
      <c r="AA29" s="417">
        <v>-37152</v>
      </c>
      <c r="AB29" s="398">
        <v>-375</v>
      </c>
      <c r="AC29" s="398">
        <v>-38470</v>
      </c>
      <c r="AD29" s="417">
        <v>-38134</v>
      </c>
      <c r="AE29" s="398">
        <v>-336</v>
      </c>
      <c r="AF29" s="398">
        <v>-39588</v>
      </c>
      <c r="AG29" s="417">
        <v>-39217</v>
      </c>
      <c r="AH29" s="398">
        <v>-371</v>
      </c>
      <c r="AI29" s="398">
        <v>-39106</v>
      </c>
      <c r="AJ29" s="417">
        <v>-38716</v>
      </c>
      <c r="AK29" s="398">
        <v>-390</v>
      </c>
      <c r="AL29" s="398">
        <v>-38965</v>
      </c>
      <c r="AM29" s="417">
        <v>-38625</v>
      </c>
      <c r="AN29" s="398">
        <v>-340</v>
      </c>
      <c r="AO29" s="398">
        <v>-38899</v>
      </c>
      <c r="AP29" s="417">
        <v>-38580</v>
      </c>
      <c r="AQ29" s="398">
        <v>-319</v>
      </c>
      <c r="AR29" s="398">
        <v>-40182</v>
      </c>
      <c r="AS29" s="417">
        <v>-39843</v>
      </c>
      <c r="AT29" s="398">
        <v>-339</v>
      </c>
      <c r="AU29" s="398">
        <v>-41417</v>
      </c>
      <c r="AV29" s="417">
        <v>-41093</v>
      </c>
      <c r="AW29" s="398">
        <v>-324</v>
      </c>
      <c r="AX29" s="398">
        <v>-40236</v>
      </c>
      <c r="AY29" s="417">
        <v>-39911</v>
      </c>
      <c r="AZ29" s="398">
        <v>-325</v>
      </c>
      <c r="BA29" s="398">
        <v>-41517</v>
      </c>
      <c r="BB29" s="417">
        <v>-41199</v>
      </c>
      <c r="BC29" s="398">
        <v>-318</v>
      </c>
      <c r="BD29" s="398">
        <v>-42653</v>
      </c>
      <c r="BE29" s="417">
        <v>-42331</v>
      </c>
      <c r="BF29" s="398">
        <v>-322</v>
      </c>
      <c r="BG29" s="398">
        <v>-44095</v>
      </c>
      <c r="BH29" s="398">
        <v>-43774</v>
      </c>
      <c r="BI29" s="398">
        <v>-321</v>
      </c>
      <c r="BJ29" s="398">
        <v>-44060</v>
      </c>
      <c r="BK29" s="398">
        <v>-43779</v>
      </c>
      <c r="BL29" s="398">
        <v>-281</v>
      </c>
      <c r="BM29" s="398">
        <v>-45714</v>
      </c>
      <c r="BN29" s="398">
        <v>-45484</v>
      </c>
      <c r="BO29" s="398">
        <v>-230</v>
      </c>
      <c r="BP29" s="398">
        <v>-47849</v>
      </c>
      <c r="BQ29" s="398">
        <v>-47618</v>
      </c>
      <c r="BR29" s="398">
        <v>-231</v>
      </c>
      <c r="BS29" s="50">
        <v>-48604</v>
      </c>
      <c r="BT29" s="418">
        <v>-48338</v>
      </c>
      <c r="BU29" s="50">
        <v>-266</v>
      </c>
      <c r="BV29" s="416"/>
      <c r="BW29" s="416"/>
      <c r="BX29" s="416"/>
    </row>
    <row r="30" spans="1:76" s="166" customFormat="1" ht="15" customHeight="1">
      <c r="A30" s="163" t="s">
        <v>520</v>
      </c>
      <c r="B30" s="85">
        <v>-9611</v>
      </c>
      <c r="C30" s="85">
        <v>-9530</v>
      </c>
      <c r="D30" s="85">
        <v>-81</v>
      </c>
      <c r="E30" s="85">
        <v>-9874</v>
      </c>
      <c r="F30" s="85">
        <v>-9792</v>
      </c>
      <c r="G30" s="85">
        <v>-82</v>
      </c>
      <c r="H30" s="85">
        <v>-10194</v>
      </c>
      <c r="I30" s="85">
        <v>-10101</v>
      </c>
      <c r="J30" s="85">
        <v>-93</v>
      </c>
      <c r="K30" s="85">
        <v>-10527</v>
      </c>
      <c r="L30" s="85">
        <v>-10432</v>
      </c>
      <c r="M30" s="85">
        <v>-95</v>
      </c>
      <c r="N30" s="85">
        <v>-10968</v>
      </c>
      <c r="O30" s="85">
        <v>-10845</v>
      </c>
      <c r="P30" s="85">
        <v>-123</v>
      </c>
      <c r="Q30" s="85">
        <v>-11456</v>
      </c>
      <c r="R30" s="85">
        <v>-11326</v>
      </c>
      <c r="S30" s="85">
        <v>-130</v>
      </c>
      <c r="T30" s="85">
        <v>-11750</v>
      </c>
      <c r="U30" s="85">
        <v>-11612</v>
      </c>
      <c r="V30" s="85">
        <v>-138</v>
      </c>
      <c r="W30" s="85">
        <v>-11896</v>
      </c>
      <c r="X30" s="85">
        <v>-11742</v>
      </c>
      <c r="Y30" s="85">
        <v>-154</v>
      </c>
      <c r="Z30" s="85">
        <v>-11912</v>
      </c>
      <c r="AA30" s="85">
        <v>-11743</v>
      </c>
      <c r="AB30" s="85">
        <v>-169</v>
      </c>
      <c r="AC30" s="85">
        <v>-11870</v>
      </c>
      <c r="AD30" s="85">
        <v>-11719</v>
      </c>
      <c r="AE30" s="85">
        <v>-151</v>
      </c>
      <c r="AF30" s="85">
        <v>-12134</v>
      </c>
      <c r="AG30" s="85">
        <v>-11966</v>
      </c>
      <c r="AH30" s="85">
        <v>-168</v>
      </c>
      <c r="AI30" s="85">
        <v>-12268</v>
      </c>
      <c r="AJ30" s="85">
        <v>-12091</v>
      </c>
      <c r="AK30" s="85">
        <v>-177</v>
      </c>
      <c r="AL30" s="85">
        <v>-12599</v>
      </c>
      <c r="AM30" s="85">
        <v>-12444</v>
      </c>
      <c r="AN30" s="85">
        <v>-155</v>
      </c>
      <c r="AO30" s="85">
        <v>-12666</v>
      </c>
      <c r="AP30" s="85">
        <v>-12508</v>
      </c>
      <c r="AQ30" s="85">
        <v>-158</v>
      </c>
      <c r="AR30" s="85">
        <v>-13041</v>
      </c>
      <c r="AS30" s="85">
        <v>-12870</v>
      </c>
      <c r="AT30" s="85">
        <v>-171</v>
      </c>
      <c r="AU30" s="85">
        <v>-13621</v>
      </c>
      <c r="AV30" s="85">
        <v>-13463</v>
      </c>
      <c r="AW30" s="85">
        <v>-158</v>
      </c>
      <c r="AX30" s="85">
        <v>-13280</v>
      </c>
      <c r="AY30" s="85">
        <v>-13124</v>
      </c>
      <c r="AZ30" s="85">
        <v>-156</v>
      </c>
      <c r="BA30" s="85">
        <v>-13504</v>
      </c>
      <c r="BB30" s="85">
        <v>-13352</v>
      </c>
      <c r="BC30" s="85">
        <v>-152</v>
      </c>
      <c r="BD30" s="85">
        <v>-13541</v>
      </c>
      <c r="BE30" s="85">
        <v>-13392</v>
      </c>
      <c r="BF30" s="85">
        <v>-149</v>
      </c>
      <c r="BG30" s="85">
        <v>-13794</v>
      </c>
      <c r="BH30" s="85">
        <v>-13644</v>
      </c>
      <c r="BI30" s="85">
        <v>-150</v>
      </c>
      <c r="BJ30" s="85">
        <v>-14067</v>
      </c>
      <c r="BK30" s="85">
        <v>-13928</v>
      </c>
      <c r="BL30" s="85">
        <v>-139</v>
      </c>
      <c r="BM30" s="85">
        <v>-14555</v>
      </c>
      <c r="BN30" s="85">
        <v>-14398</v>
      </c>
      <c r="BO30" s="85">
        <v>-157</v>
      </c>
      <c r="BP30" s="85">
        <v>-14834</v>
      </c>
      <c r="BQ30" s="85">
        <v>-14676</v>
      </c>
      <c r="BR30" s="85">
        <v>-158</v>
      </c>
      <c r="BS30" s="419">
        <v>-15054</v>
      </c>
      <c r="BT30" s="419">
        <v>-14871</v>
      </c>
      <c r="BU30" s="419">
        <v>-183</v>
      </c>
      <c r="BV30" s="416"/>
      <c r="BW30" s="416"/>
      <c r="BX30" s="416"/>
    </row>
    <row r="31" spans="1:76" s="166" customFormat="1" ht="15" customHeight="1">
      <c r="A31" s="163" t="s">
        <v>521</v>
      </c>
      <c r="B31" s="75">
        <v>-17724</v>
      </c>
      <c r="C31" s="75">
        <v>-17523</v>
      </c>
      <c r="D31" s="75">
        <v>-201</v>
      </c>
      <c r="E31" s="75">
        <v>-18962</v>
      </c>
      <c r="F31" s="75">
        <v>-18759</v>
      </c>
      <c r="G31" s="75">
        <v>-203</v>
      </c>
      <c r="H31" s="75">
        <v>-20282</v>
      </c>
      <c r="I31" s="75">
        <v>-20058</v>
      </c>
      <c r="J31" s="75">
        <v>-224</v>
      </c>
      <c r="K31" s="75">
        <v>-21221</v>
      </c>
      <c r="L31" s="75">
        <v>-20997</v>
      </c>
      <c r="M31" s="75">
        <v>-224</v>
      </c>
      <c r="N31" s="75">
        <v>-22009</v>
      </c>
      <c r="O31" s="75">
        <v>-21758</v>
      </c>
      <c r="P31" s="75">
        <v>-251</v>
      </c>
      <c r="Q31" s="75">
        <v>-23153</v>
      </c>
      <c r="R31" s="75">
        <v>-22884</v>
      </c>
      <c r="S31" s="75">
        <v>-269</v>
      </c>
      <c r="T31" s="75">
        <v>-23738</v>
      </c>
      <c r="U31" s="75">
        <v>-23455</v>
      </c>
      <c r="V31" s="75">
        <v>-283</v>
      </c>
      <c r="W31" s="75">
        <v>-24361</v>
      </c>
      <c r="X31" s="75">
        <v>-24176</v>
      </c>
      <c r="Y31" s="75">
        <v>-185</v>
      </c>
      <c r="Z31" s="75">
        <v>-25615</v>
      </c>
      <c r="AA31" s="75">
        <v>-25409</v>
      </c>
      <c r="AB31" s="75">
        <v>-206</v>
      </c>
      <c r="AC31" s="75">
        <v>-26600</v>
      </c>
      <c r="AD31" s="75">
        <v>-26415</v>
      </c>
      <c r="AE31" s="75">
        <v>-185</v>
      </c>
      <c r="AF31" s="75">
        <v>-27454</v>
      </c>
      <c r="AG31" s="75">
        <v>-27251</v>
      </c>
      <c r="AH31" s="75">
        <v>-203</v>
      </c>
      <c r="AI31" s="75">
        <v>-26838</v>
      </c>
      <c r="AJ31" s="75">
        <v>-26625</v>
      </c>
      <c r="AK31" s="75">
        <v>-213</v>
      </c>
      <c r="AL31" s="75">
        <v>-26366</v>
      </c>
      <c r="AM31" s="75">
        <v>-26181</v>
      </c>
      <c r="AN31" s="75">
        <v>-185</v>
      </c>
      <c r="AO31" s="75">
        <v>-26233</v>
      </c>
      <c r="AP31" s="75">
        <v>-26072</v>
      </c>
      <c r="AQ31" s="75">
        <v>-161</v>
      </c>
      <c r="AR31" s="75">
        <v>-27141</v>
      </c>
      <c r="AS31" s="75">
        <v>-26973</v>
      </c>
      <c r="AT31" s="75">
        <v>-168</v>
      </c>
      <c r="AU31" s="75">
        <v>-27796</v>
      </c>
      <c r="AV31" s="75">
        <v>-27630</v>
      </c>
      <c r="AW31" s="75">
        <v>-166</v>
      </c>
      <c r="AX31" s="75">
        <v>-26956</v>
      </c>
      <c r="AY31" s="75">
        <v>-26787</v>
      </c>
      <c r="AZ31" s="75">
        <v>-169</v>
      </c>
      <c r="BA31" s="75">
        <v>-28013</v>
      </c>
      <c r="BB31" s="75">
        <v>-27847</v>
      </c>
      <c r="BC31" s="75">
        <v>-166</v>
      </c>
      <c r="BD31" s="75">
        <v>-29112</v>
      </c>
      <c r="BE31" s="75">
        <v>-28939</v>
      </c>
      <c r="BF31" s="75">
        <v>-173</v>
      </c>
      <c r="BG31" s="75">
        <v>-30301</v>
      </c>
      <c r="BH31" s="75">
        <v>-30130</v>
      </c>
      <c r="BI31" s="75">
        <v>-171</v>
      </c>
      <c r="BJ31" s="75">
        <v>-29993</v>
      </c>
      <c r="BK31" s="75">
        <v>-29851</v>
      </c>
      <c r="BL31" s="75">
        <v>-142</v>
      </c>
      <c r="BM31" s="75">
        <v>-31159</v>
      </c>
      <c r="BN31" s="75">
        <v>-31086</v>
      </c>
      <c r="BO31" s="75">
        <v>-73</v>
      </c>
      <c r="BP31" s="75">
        <v>-33015</v>
      </c>
      <c r="BQ31" s="75">
        <v>-32942</v>
      </c>
      <c r="BR31" s="75">
        <v>-73</v>
      </c>
      <c r="BS31" s="46">
        <v>-33550</v>
      </c>
      <c r="BT31" s="46">
        <v>-33467</v>
      </c>
      <c r="BU31" s="46">
        <v>-83</v>
      </c>
      <c r="BV31" s="416"/>
      <c r="BW31" s="416"/>
      <c r="BX31" s="416"/>
    </row>
    <row r="32" spans="1:76" s="160" customFormat="1" ht="15" customHeight="1">
      <c r="A32" s="149" t="s">
        <v>522</v>
      </c>
      <c r="B32" s="398">
        <v>24759</v>
      </c>
      <c r="C32" s="398">
        <v>23796</v>
      </c>
      <c r="D32" s="398">
        <v>963</v>
      </c>
      <c r="E32" s="398">
        <v>24345</v>
      </c>
      <c r="F32" s="398">
        <v>23835</v>
      </c>
      <c r="G32" s="398">
        <v>510</v>
      </c>
      <c r="H32" s="398">
        <v>26742</v>
      </c>
      <c r="I32" s="398">
        <v>25614</v>
      </c>
      <c r="J32" s="398">
        <v>1128</v>
      </c>
      <c r="K32" s="398">
        <v>27400</v>
      </c>
      <c r="L32" s="398">
        <v>26048</v>
      </c>
      <c r="M32" s="398">
        <v>1352</v>
      </c>
      <c r="N32" s="398">
        <v>26955</v>
      </c>
      <c r="O32" s="398">
        <v>26286</v>
      </c>
      <c r="P32" s="398">
        <v>669</v>
      </c>
      <c r="Q32" s="398">
        <v>27202</v>
      </c>
      <c r="R32" s="398">
        <v>26506</v>
      </c>
      <c r="S32" s="398">
        <v>696</v>
      </c>
      <c r="T32" s="398">
        <v>26110</v>
      </c>
      <c r="U32" s="398">
        <v>25109</v>
      </c>
      <c r="V32" s="398">
        <v>1001</v>
      </c>
      <c r="W32" s="398">
        <v>27583</v>
      </c>
      <c r="X32" s="398">
        <v>26651</v>
      </c>
      <c r="Y32" s="398">
        <v>932</v>
      </c>
      <c r="Z32" s="398">
        <v>26287</v>
      </c>
      <c r="AA32" s="398">
        <v>25416</v>
      </c>
      <c r="AB32" s="398">
        <v>871</v>
      </c>
      <c r="AC32" s="398">
        <v>25319</v>
      </c>
      <c r="AD32" s="398">
        <v>24640</v>
      </c>
      <c r="AE32" s="398">
        <v>679</v>
      </c>
      <c r="AF32" s="398">
        <v>24046</v>
      </c>
      <c r="AG32" s="398">
        <v>23259</v>
      </c>
      <c r="AH32" s="398">
        <v>787</v>
      </c>
      <c r="AI32" s="398">
        <v>24905</v>
      </c>
      <c r="AJ32" s="398">
        <v>24142</v>
      </c>
      <c r="AK32" s="398">
        <v>763</v>
      </c>
      <c r="AL32" s="398">
        <v>24064</v>
      </c>
      <c r="AM32" s="398">
        <v>23332.5</v>
      </c>
      <c r="AN32" s="398">
        <v>731</v>
      </c>
      <c r="AO32" s="398">
        <v>25634</v>
      </c>
      <c r="AP32" s="398">
        <v>24848</v>
      </c>
      <c r="AQ32" s="398">
        <v>786</v>
      </c>
      <c r="AR32" s="398">
        <v>25013</v>
      </c>
      <c r="AS32" s="398">
        <v>24084</v>
      </c>
      <c r="AT32" s="398">
        <v>929</v>
      </c>
      <c r="AU32" s="398">
        <v>27959</v>
      </c>
      <c r="AV32" s="398">
        <v>26806</v>
      </c>
      <c r="AW32" s="398">
        <v>1153</v>
      </c>
      <c r="AX32" s="398">
        <v>25019</v>
      </c>
      <c r="AY32" s="398">
        <v>23795</v>
      </c>
      <c r="AZ32" s="398">
        <v>1224</v>
      </c>
      <c r="BA32" s="398">
        <v>26694</v>
      </c>
      <c r="BB32" s="398">
        <v>25513</v>
      </c>
      <c r="BC32" s="398">
        <v>1181</v>
      </c>
      <c r="BD32" s="398">
        <v>25752</v>
      </c>
      <c r="BE32" s="398">
        <v>24495</v>
      </c>
      <c r="BF32" s="398">
        <v>1257</v>
      </c>
      <c r="BG32" s="398">
        <v>25875</v>
      </c>
      <c r="BH32" s="398">
        <v>24301</v>
      </c>
      <c r="BI32" s="398">
        <v>1574</v>
      </c>
      <c r="BJ32" s="398">
        <v>25263</v>
      </c>
      <c r="BK32" s="398">
        <v>23796</v>
      </c>
      <c r="BL32" s="398">
        <v>1467</v>
      </c>
      <c r="BM32" s="398">
        <v>30514</v>
      </c>
      <c r="BN32" s="398">
        <v>28586</v>
      </c>
      <c r="BO32" s="398">
        <v>1928</v>
      </c>
      <c r="BP32" s="398">
        <v>32106</v>
      </c>
      <c r="BQ32" s="398">
        <v>30545</v>
      </c>
      <c r="BR32" s="398">
        <v>1561</v>
      </c>
      <c r="BS32" s="50">
        <v>33228</v>
      </c>
      <c r="BT32" s="50">
        <v>31473</v>
      </c>
      <c r="BU32" s="50">
        <v>1755</v>
      </c>
      <c r="BV32" s="416"/>
      <c r="BW32" s="416"/>
      <c r="BX32" s="416"/>
    </row>
    <row r="33" spans="1:76" s="160" customFormat="1" ht="15" customHeight="1">
      <c r="A33" s="149" t="s">
        <v>523</v>
      </c>
      <c r="B33" s="398">
        <v>-1800</v>
      </c>
      <c r="C33" s="398">
        <v>-1800</v>
      </c>
      <c r="D33" s="398">
        <v>0</v>
      </c>
      <c r="E33" s="398">
        <v>-1949</v>
      </c>
      <c r="F33" s="398">
        <v>-1949</v>
      </c>
      <c r="G33" s="398">
        <v>0</v>
      </c>
      <c r="H33" s="398">
        <v>-1956</v>
      </c>
      <c r="I33" s="398">
        <v>-1956</v>
      </c>
      <c r="J33" s="398">
        <v>0</v>
      </c>
      <c r="K33" s="398">
        <v>-1961</v>
      </c>
      <c r="L33" s="398">
        <v>-1961</v>
      </c>
      <c r="M33" s="398">
        <v>0</v>
      </c>
      <c r="N33" s="398">
        <v>-2338</v>
      </c>
      <c r="O33" s="398">
        <v>-2338</v>
      </c>
      <c r="P33" s="398">
        <v>0</v>
      </c>
      <c r="Q33" s="398">
        <v>-2677</v>
      </c>
      <c r="R33" s="398">
        <v>-2677</v>
      </c>
      <c r="S33" s="398">
        <v>0</v>
      </c>
      <c r="T33" s="398">
        <v>-2623</v>
      </c>
      <c r="U33" s="398">
        <v>-2623</v>
      </c>
      <c r="V33" s="398">
        <v>0</v>
      </c>
      <c r="W33" s="398">
        <v>-3621</v>
      </c>
      <c r="X33" s="398">
        <v>-3616</v>
      </c>
      <c r="Y33" s="398">
        <v>-5</v>
      </c>
      <c r="Z33" s="398">
        <v>-3456</v>
      </c>
      <c r="AA33" s="398">
        <v>-3451</v>
      </c>
      <c r="AB33" s="398">
        <v>-5</v>
      </c>
      <c r="AC33" s="398">
        <v>-3341</v>
      </c>
      <c r="AD33" s="398">
        <v>-3337</v>
      </c>
      <c r="AE33" s="398">
        <v>-4</v>
      </c>
      <c r="AF33" s="398">
        <v>-3206</v>
      </c>
      <c r="AG33" s="398">
        <v>-3201</v>
      </c>
      <c r="AH33" s="398">
        <v>-5</v>
      </c>
      <c r="AI33" s="398">
        <v>-3839</v>
      </c>
      <c r="AJ33" s="398">
        <v>-3834</v>
      </c>
      <c r="AK33" s="398">
        <v>-5</v>
      </c>
      <c r="AL33" s="398">
        <v>-3475</v>
      </c>
      <c r="AM33" s="398">
        <v>-3471</v>
      </c>
      <c r="AN33" s="398">
        <v>-4</v>
      </c>
      <c r="AO33" s="398">
        <v>-3315</v>
      </c>
      <c r="AP33" s="398">
        <v>-3310</v>
      </c>
      <c r="AQ33" s="398">
        <v>-5</v>
      </c>
      <c r="AR33" s="398">
        <v>-3047</v>
      </c>
      <c r="AS33" s="398">
        <v>-3047</v>
      </c>
      <c r="AT33" s="398">
        <v>0</v>
      </c>
      <c r="AU33" s="398">
        <v>-3002</v>
      </c>
      <c r="AV33" s="398">
        <v>-3002</v>
      </c>
      <c r="AW33" s="398">
        <v>0</v>
      </c>
      <c r="AX33" s="398">
        <v>-2873</v>
      </c>
      <c r="AY33" s="398">
        <v>-2873</v>
      </c>
      <c r="AZ33" s="398">
        <v>0</v>
      </c>
      <c r="BA33" s="398">
        <v>-2736</v>
      </c>
      <c r="BB33" s="398">
        <v>-2736</v>
      </c>
      <c r="BC33" s="398">
        <v>0</v>
      </c>
      <c r="BD33" s="398">
        <v>-2574</v>
      </c>
      <c r="BE33" s="398">
        <v>-2574</v>
      </c>
      <c r="BF33" s="398">
        <v>0</v>
      </c>
      <c r="BG33" s="398">
        <v>-2601</v>
      </c>
      <c r="BH33" s="398">
        <v>-2601</v>
      </c>
      <c r="BI33" s="398">
        <v>0</v>
      </c>
      <c r="BJ33" s="398">
        <v>-2487</v>
      </c>
      <c r="BK33" s="398">
        <v>-2487</v>
      </c>
      <c r="BL33" s="398">
        <v>0</v>
      </c>
      <c r="BM33" s="398">
        <v>-2328</v>
      </c>
      <c r="BN33" s="398">
        <v>-2328</v>
      </c>
      <c r="BO33" s="398">
        <v>0</v>
      </c>
      <c r="BP33" s="398">
        <v>-2260</v>
      </c>
      <c r="BQ33" s="398">
        <v>-2260</v>
      </c>
      <c r="BR33" s="398">
        <v>0</v>
      </c>
      <c r="BS33" s="50">
        <v>-2170</v>
      </c>
      <c r="BT33" s="50">
        <v>-2170</v>
      </c>
      <c r="BU33" s="50">
        <v>0</v>
      </c>
      <c r="BV33" s="416"/>
      <c r="BW33" s="416"/>
      <c r="BX33" s="416"/>
    </row>
    <row r="34" spans="1:76" s="55" customFormat="1" ht="5.0999999999999996" customHeight="1">
      <c r="A34" s="18"/>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416"/>
      <c r="BW34" s="416"/>
      <c r="BX34" s="416"/>
    </row>
    <row r="35" spans="1:76" s="55" customFormat="1" ht="15" customHeight="1" thickBot="1">
      <c r="A35" s="51" t="s">
        <v>623</v>
      </c>
      <c r="B35" s="385">
        <v>1388429</v>
      </c>
      <c r="C35" s="385">
        <v>1292147</v>
      </c>
      <c r="D35" s="385">
        <v>96282</v>
      </c>
      <c r="E35" s="385">
        <v>1412294</v>
      </c>
      <c r="F35" s="385">
        <v>1325087</v>
      </c>
      <c r="G35" s="385">
        <v>87207</v>
      </c>
      <c r="H35" s="385">
        <v>1404664</v>
      </c>
      <c r="I35" s="385">
        <v>1308278</v>
      </c>
      <c r="J35" s="385">
        <v>96386</v>
      </c>
      <c r="K35" s="385">
        <v>1409305</v>
      </c>
      <c r="L35" s="385">
        <v>1324829</v>
      </c>
      <c r="M35" s="385">
        <v>84476</v>
      </c>
      <c r="N35" s="385">
        <v>1486358</v>
      </c>
      <c r="O35" s="385">
        <v>1364124</v>
      </c>
      <c r="P35" s="385">
        <v>122234</v>
      </c>
      <c r="Q35" s="385">
        <v>1571407</v>
      </c>
      <c r="R35" s="385">
        <v>1451120</v>
      </c>
      <c r="S35" s="385">
        <v>120287</v>
      </c>
      <c r="T35" s="385">
        <v>1659687</v>
      </c>
      <c r="U35" s="385">
        <v>1545177</v>
      </c>
      <c r="V35" s="385">
        <v>114510</v>
      </c>
      <c r="W35" s="385">
        <v>1644804</v>
      </c>
      <c r="X35" s="385">
        <v>1548012</v>
      </c>
      <c r="Y35" s="385">
        <v>96792</v>
      </c>
      <c r="Z35" s="385">
        <v>1662619</v>
      </c>
      <c r="AA35" s="385">
        <v>1542806</v>
      </c>
      <c r="AB35" s="385">
        <v>119813</v>
      </c>
      <c r="AC35" s="385">
        <v>1672753</v>
      </c>
      <c r="AD35" s="385">
        <v>1555763</v>
      </c>
      <c r="AE35" s="385">
        <v>116990</v>
      </c>
      <c r="AF35" s="385">
        <v>1716168</v>
      </c>
      <c r="AG35" s="385">
        <v>1588832</v>
      </c>
      <c r="AH35" s="385">
        <v>127336</v>
      </c>
      <c r="AI35" s="385">
        <v>1695217</v>
      </c>
      <c r="AJ35" s="385">
        <v>1576331</v>
      </c>
      <c r="AK35" s="385">
        <v>118886</v>
      </c>
      <c r="AL35" s="385">
        <v>1724422</v>
      </c>
      <c r="AM35" s="385">
        <v>1613309</v>
      </c>
      <c r="AN35" s="385">
        <v>111113</v>
      </c>
      <c r="AO35" s="385">
        <v>1757780</v>
      </c>
      <c r="AP35" s="385">
        <v>1636410</v>
      </c>
      <c r="AQ35" s="385">
        <v>121370</v>
      </c>
      <c r="AR35" s="385">
        <v>1891631</v>
      </c>
      <c r="AS35" s="385">
        <v>1756998</v>
      </c>
      <c r="AT35" s="385">
        <v>134633</v>
      </c>
      <c r="AU35" s="385">
        <v>1830247</v>
      </c>
      <c r="AV35" s="385">
        <v>1715419</v>
      </c>
      <c r="AW35" s="385">
        <v>114828</v>
      </c>
      <c r="AX35" s="385">
        <v>1864026</v>
      </c>
      <c r="AY35" s="385">
        <v>1752413</v>
      </c>
      <c r="AZ35" s="385">
        <v>111613</v>
      </c>
      <c r="BA35" s="385">
        <v>1884020</v>
      </c>
      <c r="BB35" s="385">
        <v>1777725</v>
      </c>
      <c r="BC35" s="385">
        <v>106295</v>
      </c>
      <c r="BD35" s="385">
        <v>1931295</v>
      </c>
      <c r="BE35" s="385">
        <v>1828602</v>
      </c>
      <c r="BF35" s="385">
        <v>102693</v>
      </c>
      <c r="BG35" s="385">
        <v>1964052</v>
      </c>
      <c r="BH35" s="385">
        <v>1872673</v>
      </c>
      <c r="BI35" s="385">
        <v>91379</v>
      </c>
      <c r="BJ35" s="385">
        <v>2000076</v>
      </c>
      <c r="BK35" s="385">
        <v>1892980</v>
      </c>
      <c r="BL35" s="385">
        <v>107096</v>
      </c>
      <c r="BM35" s="385">
        <v>2054518</v>
      </c>
      <c r="BN35" s="385">
        <v>1937217</v>
      </c>
      <c r="BO35" s="385">
        <v>117301</v>
      </c>
      <c r="BP35" s="385">
        <v>2077359</v>
      </c>
      <c r="BQ35" s="385">
        <v>1951284</v>
      </c>
      <c r="BR35" s="385">
        <v>126075</v>
      </c>
      <c r="BS35" s="53">
        <v>2127922</v>
      </c>
      <c r="BT35" s="53">
        <v>1988090</v>
      </c>
      <c r="BU35" s="53">
        <v>139832</v>
      </c>
      <c r="BV35" s="416"/>
      <c r="BW35" s="416"/>
      <c r="BX35" s="416"/>
    </row>
    <row r="36" spans="1:76" s="275" customFormat="1" ht="4.5" customHeight="1" thickTop="1">
      <c r="A36" s="273"/>
      <c r="B36" s="420"/>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1"/>
      <c r="BV36" s="416"/>
      <c r="BW36" s="416"/>
      <c r="BX36" s="416"/>
    </row>
    <row r="37" spans="1:76" s="55" customFormat="1" ht="15" customHeight="1" thickBot="1">
      <c r="A37" s="28" t="s">
        <v>527</v>
      </c>
      <c r="B37" s="385"/>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c r="AB37" s="385"/>
      <c r="AC37" s="385"/>
      <c r="AD37" s="385"/>
      <c r="AE37" s="385"/>
      <c r="AF37" s="385"/>
      <c r="AG37" s="385"/>
      <c r="AH37" s="385"/>
      <c r="AI37" s="385"/>
      <c r="AJ37" s="385"/>
      <c r="AK37" s="385"/>
      <c r="AL37" s="385"/>
      <c r="AM37" s="385"/>
      <c r="AN37" s="385"/>
      <c r="AO37" s="385"/>
      <c r="AP37" s="385"/>
      <c r="AQ37" s="385"/>
      <c r="AR37" s="385"/>
      <c r="AS37" s="385"/>
      <c r="AT37" s="385"/>
      <c r="AU37" s="385"/>
      <c r="AV37" s="385"/>
      <c r="AW37" s="385"/>
      <c r="AX37" s="385"/>
      <c r="AY37" s="385"/>
      <c r="AZ37" s="385"/>
      <c r="BA37" s="385"/>
      <c r="BB37" s="385"/>
      <c r="BC37" s="385"/>
      <c r="BD37" s="385"/>
      <c r="BE37" s="385"/>
      <c r="BF37" s="385"/>
      <c r="BG37" s="385"/>
      <c r="BH37" s="385"/>
      <c r="BI37" s="385"/>
      <c r="BJ37" s="385"/>
      <c r="BK37" s="385"/>
      <c r="BL37" s="385"/>
      <c r="BM37" s="385"/>
      <c r="BN37" s="385"/>
      <c r="BO37" s="385"/>
      <c r="BP37" s="385"/>
      <c r="BQ37" s="385"/>
      <c r="BR37" s="385"/>
      <c r="BS37" s="385"/>
      <c r="BT37" s="385"/>
      <c r="BU37" s="385"/>
      <c r="BV37" s="416"/>
      <c r="BW37" s="416"/>
      <c r="BX37" s="416"/>
    </row>
    <row r="38" spans="1:76" s="160" customFormat="1" ht="15" customHeight="1" thickTop="1">
      <c r="A38" s="26" t="s">
        <v>528</v>
      </c>
      <c r="B38" s="73">
        <v>938459</v>
      </c>
      <c r="C38" s="73">
        <v>847751</v>
      </c>
      <c r="D38" s="73">
        <v>90708</v>
      </c>
      <c r="E38" s="73">
        <v>942762</v>
      </c>
      <c r="F38" s="73">
        <v>853447</v>
      </c>
      <c r="G38" s="73">
        <v>89315</v>
      </c>
      <c r="H38" s="73">
        <v>926568</v>
      </c>
      <c r="I38" s="73">
        <v>834438</v>
      </c>
      <c r="J38" s="73">
        <v>92130</v>
      </c>
      <c r="K38" s="73">
        <v>925321</v>
      </c>
      <c r="L38" s="73">
        <v>841998</v>
      </c>
      <c r="M38" s="73">
        <v>83323</v>
      </c>
      <c r="N38" s="73">
        <v>1013847</v>
      </c>
      <c r="O38" s="73">
        <v>886925.57621765998</v>
      </c>
      <c r="P38" s="73">
        <v>126921.42378234002</v>
      </c>
      <c r="Q38" s="73">
        <v>1084595</v>
      </c>
      <c r="R38" s="73">
        <v>954751.77736346005</v>
      </c>
      <c r="S38" s="73">
        <v>129843.22263653998</v>
      </c>
      <c r="T38" s="73">
        <v>1164279</v>
      </c>
      <c r="U38" s="73">
        <v>1037348</v>
      </c>
      <c r="V38" s="73">
        <v>126931</v>
      </c>
      <c r="W38" s="73">
        <v>1137526</v>
      </c>
      <c r="X38" s="73">
        <v>1027168</v>
      </c>
      <c r="Y38" s="73">
        <v>110358</v>
      </c>
      <c r="Z38" s="73">
        <v>1154771</v>
      </c>
      <c r="AA38" s="73">
        <v>1035434</v>
      </c>
      <c r="AB38" s="73">
        <v>119337</v>
      </c>
      <c r="AC38" s="73">
        <v>1151260</v>
      </c>
      <c r="AD38" s="73">
        <v>1035920</v>
      </c>
      <c r="AE38" s="73">
        <v>115340</v>
      </c>
      <c r="AF38" s="73">
        <v>1200042</v>
      </c>
      <c r="AG38" s="73">
        <v>1071075</v>
      </c>
      <c r="AH38" s="73">
        <v>128967</v>
      </c>
      <c r="AI38" s="73">
        <v>1179489</v>
      </c>
      <c r="AJ38" s="73">
        <v>1055494</v>
      </c>
      <c r="AK38" s="73">
        <v>123995</v>
      </c>
      <c r="AL38" s="73">
        <v>1191102</v>
      </c>
      <c r="AM38" s="73">
        <v>1076991</v>
      </c>
      <c r="AN38" s="73">
        <v>114111</v>
      </c>
      <c r="AO38" s="73">
        <v>1215206</v>
      </c>
      <c r="AP38" s="73">
        <v>1093681</v>
      </c>
      <c r="AQ38" s="73">
        <v>121525</v>
      </c>
      <c r="AR38" s="73">
        <v>1336012</v>
      </c>
      <c r="AS38" s="73">
        <v>1202555</v>
      </c>
      <c r="AT38" s="73">
        <v>133457</v>
      </c>
      <c r="AU38" s="73">
        <v>1274272</v>
      </c>
      <c r="AV38" s="73">
        <v>1178063</v>
      </c>
      <c r="AW38" s="73">
        <v>96209</v>
      </c>
      <c r="AX38" s="73">
        <v>1300528</v>
      </c>
      <c r="AY38" s="73">
        <v>1205337</v>
      </c>
      <c r="AZ38" s="73">
        <v>95191</v>
      </c>
      <c r="BA38" s="73">
        <v>1307331</v>
      </c>
      <c r="BB38" s="73">
        <v>1215383</v>
      </c>
      <c r="BC38" s="73">
        <v>91948</v>
      </c>
      <c r="BD38" s="73">
        <v>1342641</v>
      </c>
      <c r="BE38" s="73">
        <v>1256082</v>
      </c>
      <c r="BF38" s="73">
        <v>86559</v>
      </c>
      <c r="BG38" s="73">
        <v>1364374</v>
      </c>
      <c r="BH38" s="73">
        <v>1281014</v>
      </c>
      <c r="BI38" s="73">
        <v>83360</v>
      </c>
      <c r="BJ38" s="73">
        <v>1388402</v>
      </c>
      <c r="BK38" s="73">
        <v>1296422</v>
      </c>
      <c r="BL38" s="73">
        <v>91980</v>
      </c>
      <c r="BM38" s="73">
        <v>1432841</v>
      </c>
      <c r="BN38" s="73">
        <v>1318603</v>
      </c>
      <c r="BO38" s="73">
        <v>114238</v>
      </c>
      <c r="BP38" s="73">
        <v>1435047</v>
      </c>
      <c r="BQ38" s="73">
        <v>1316880</v>
      </c>
      <c r="BR38" s="73">
        <v>118167</v>
      </c>
      <c r="BS38" s="43">
        <v>1482705</v>
      </c>
      <c r="BT38" s="43">
        <v>1344851</v>
      </c>
      <c r="BU38" s="43">
        <v>137854</v>
      </c>
      <c r="BV38" s="416"/>
      <c r="BW38" s="416"/>
      <c r="BX38" s="416"/>
    </row>
    <row r="39" spans="1:76" s="166" customFormat="1" ht="15" customHeight="1">
      <c r="A39" s="48" t="s">
        <v>529</v>
      </c>
      <c r="B39" s="75">
        <v>328146</v>
      </c>
      <c r="C39" s="75">
        <v>284893</v>
      </c>
      <c r="D39" s="75">
        <v>43253</v>
      </c>
      <c r="E39" s="75">
        <v>309924</v>
      </c>
      <c r="F39" s="75">
        <v>273027</v>
      </c>
      <c r="G39" s="75">
        <v>36897</v>
      </c>
      <c r="H39" s="75">
        <v>288480</v>
      </c>
      <c r="I39" s="75">
        <v>248618</v>
      </c>
      <c r="J39" s="75">
        <v>39862</v>
      </c>
      <c r="K39" s="75">
        <v>272794</v>
      </c>
      <c r="L39" s="75">
        <v>235497</v>
      </c>
      <c r="M39" s="75">
        <v>37297</v>
      </c>
      <c r="N39" s="75">
        <v>294878</v>
      </c>
      <c r="O39" s="75">
        <v>247219.39364445998</v>
      </c>
      <c r="P39" s="75">
        <v>47658.606355540011</v>
      </c>
      <c r="Q39" s="75">
        <v>293042</v>
      </c>
      <c r="R39" s="75">
        <v>251994.14693842002</v>
      </c>
      <c r="S39" s="75">
        <v>41047.853061579997</v>
      </c>
      <c r="T39" s="75">
        <v>337766</v>
      </c>
      <c r="U39" s="75">
        <v>302768</v>
      </c>
      <c r="V39" s="75">
        <v>34998</v>
      </c>
      <c r="W39" s="75">
        <v>314826</v>
      </c>
      <c r="X39" s="75">
        <v>284827</v>
      </c>
      <c r="Y39" s="75">
        <v>29999</v>
      </c>
      <c r="Z39" s="75">
        <v>338186</v>
      </c>
      <c r="AA39" s="75">
        <v>296382</v>
      </c>
      <c r="AB39" s="75">
        <v>41804</v>
      </c>
      <c r="AC39" s="75">
        <v>331216</v>
      </c>
      <c r="AD39" s="75">
        <v>286885</v>
      </c>
      <c r="AE39" s="75">
        <v>44331</v>
      </c>
      <c r="AF39" s="75">
        <v>336296</v>
      </c>
      <c r="AG39" s="75">
        <v>293670</v>
      </c>
      <c r="AH39" s="75">
        <v>42626</v>
      </c>
      <c r="AI39" s="75">
        <v>313540</v>
      </c>
      <c r="AJ39" s="75">
        <v>277522</v>
      </c>
      <c r="AK39" s="75">
        <v>36018</v>
      </c>
      <c r="AL39" s="75">
        <v>321966</v>
      </c>
      <c r="AM39" s="75">
        <v>290375</v>
      </c>
      <c r="AN39" s="75">
        <v>31591</v>
      </c>
      <c r="AO39" s="75">
        <v>309552</v>
      </c>
      <c r="AP39" s="75">
        <v>278766</v>
      </c>
      <c r="AQ39" s="75">
        <v>30786</v>
      </c>
      <c r="AR39" s="75">
        <v>360529</v>
      </c>
      <c r="AS39" s="75">
        <v>331744</v>
      </c>
      <c r="AT39" s="75">
        <v>28785</v>
      </c>
      <c r="AU39" s="75">
        <v>323616</v>
      </c>
      <c r="AV39" s="75">
        <v>299992</v>
      </c>
      <c r="AW39" s="75">
        <v>23624</v>
      </c>
      <c r="AX39" s="75">
        <v>331229</v>
      </c>
      <c r="AY39" s="75">
        <v>303692</v>
      </c>
      <c r="AZ39" s="75">
        <v>27537</v>
      </c>
      <c r="BA39" s="75">
        <v>334960</v>
      </c>
      <c r="BB39" s="75">
        <v>306887</v>
      </c>
      <c r="BC39" s="75">
        <v>28073</v>
      </c>
      <c r="BD39" s="75">
        <v>356125</v>
      </c>
      <c r="BE39" s="75">
        <v>328609</v>
      </c>
      <c r="BF39" s="75">
        <v>27516</v>
      </c>
      <c r="BG39" s="75">
        <v>356366</v>
      </c>
      <c r="BH39" s="75">
        <v>332269</v>
      </c>
      <c r="BI39" s="75">
        <v>24097</v>
      </c>
      <c r="BJ39" s="75">
        <v>375745</v>
      </c>
      <c r="BK39" s="75">
        <v>347146</v>
      </c>
      <c r="BL39" s="75">
        <v>28599</v>
      </c>
      <c r="BM39" s="75">
        <v>403555</v>
      </c>
      <c r="BN39" s="75">
        <v>362982</v>
      </c>
      <c r="BO39" s="75">
        <v>40573</v>
      </c>
      <c r="BP39" s="75">
        <v>403253</v>
      </c>
      <c r="BQ39" s="75">
        <v>357694</v>
      </c>
      <c r="BR39" s="75">
        <v>45559</v>
      </c>
      <c r="BS39" s="46">
        <v>415948</v>
      </c>
      <c r="BT39" s="46">
        <v>358926</v>
      </c>
      <c r="BU39" s="46">
        <v>57022</v>
      </c>
      <c r="BV39" s="416"/>
      <c r="BW39" s="416"/>
      <c r="BX39" s="416"/>
    </row>
    <row r="40" spans="1:76" s="166" customFormat="1" ht="15" customHeight="1">
      <c r="A40" s="48" t="s">
        <v>530</v>
      </c>
      <c r="B40" s="75">
        <v>325016</v>
      </c>
      <c r="C40" s="75">
        <v>310973</v>
      </c>
      <c r="D40" s="75">
        <v>14043</v>
      </c>
      <c r="E40" s="75">
        <v>330367</v>
      </c>
      <c r="F40" s="75">
        <v>313407</v>
      </c>
      <c r="G40" s="75">
        <v>16960</v>
      </c>
      <c r="H40" s="75">
        <v>337070</v>
      </c>
      <c r="I40" s="75">
        <v>320770</v>
      </c>
      <c r="J40" s="75">
        <v>16300</v>
      </c>
      <c r="K40" s="75">
        <v>366795</v>
      </c>
      <c r="L40" s="75">
        <v>346916</v>
      </c>
      <c r="M40" s="75">
        <v>19879</v>
      </c>
      <c r="N40" s="75">
        <v>399776</v>
      </c>
      <c r="O40" s="75">
        <v>375146.83677669999</v>
      </c>
      <c r="P40" s="75">
        <v>24629.163223299998</v>
      </c>
      <c r="Q40" s="75">
        <v>493571</v>
      </c>
      <c r="R40" s="75">
        <v>457606.32251150999</v>
      </c>
      <c r="S40" s="75">
        <v>35964.677488490001</v>
      </c>
      <c r="T40" s="75">
        <v>524312</v>
      </c>
      <c r="U40" s="75">
        <v>487829</v>
      </c>
      <c r="V40" s="75">
        <v>36483</v>
      </c>
      <c r="W40" s="75">
        <v>548924</v>
      </c>
      <c r="X40" s="75">
        <v>512072</v>
      </c>
      <c r="Y40" s="75">
        <v>36852</v>
      </c>
      <c r="Z40" s="75">
        <v>539166</v>
      </c>
      <c r="AA40" s="75">
        <v>505392</v>
      </c>
      <c r="AB40" s="75">
        <v>33774</v>
      </c>
      <c r="AC40" s="75">
        <v>546117</v>
      </c>
      <c r="AD40" s="75">
        <v>515937</v>
      </c>
      <c r="AE40" s="75">
        <v>30180</v>
      </c>
      <c r="AF40" s="75">
        <v>562789</v>
      </c>
      <c r="AG40" s="75">
        <v>523310</v>
      </c>
      <c r="AH40" s="75">
        <v>39479</v>
      </c>
      <c r="AI40" s="75">
        <v>572790</v>
      </c>
      <c r="AJ40" s="75">
        <v>520424</v>
      </c>
      <c r="AK40" s="75">
        <v>52366</v>
      </c>
      <c r="AL40" s="75">
        <v>547887</v>
      </c>
      <c r="AM40" s="75">
        <v>499163</v>
      </c>
      <c r="AN40" s="75">
        <v>48724</v>
      </c>
      <c r="AO40" s="75">
        <v>567575</v>
      </c>
      <c r="AP40" s="75">
        <v>515284</v>
      </c>
      <c r="AQ40" s="75">
        <v>52291</v>
      </c>
      <c r="AR40" s="75">
        <v>590739</v>
      </c>
      <c r="AS40" s="75">
        <v>538006</v>
      </c>
      <c r="AT40" s="75">
        <v>52733</v>
      </c>
      <c r="AU40" s="75">
        <v>593186</v>
      </c>
      <c r="AV40" s="75">
        <v>551369</v>
      </c>
      <c r="AW40" s="75">
        <v>41817</v>
      </c>
      <c r="AX40" s="75">
        <v>589001</v>
      </c>
      <c r="AY40" s="75">
        <v>550473</v>
      </c>
      <c r="AZ40" s="75">
        <v>38528</v>
      </c>
      <c r="BA40" s="75">
        <v>591747</v>
      </c>
      <c r="BB40" s="75">
        <v>555974</v>
      </c>
      <c r="BC40" s="75">
        <v>35773</v>
      </c>
      <c r="BD40" s="75">
        <v>612915</v>
      </c>
      <c r="BE40" s="75">
        <v>579682</v>
      </c>
      <c r="BF40" s="75">
        <v>33233</v>
      </c>
      <c r="BG40" s="75">
        <v>623804</v>
      </c>
      <c r="BH40" s="75">
        <v>587257</v>
      </c>
      <c r="BI40" s="75">
        <v>36547</v>
      </c>
      <c r="BJ40" s="75">
        <v>608644</v>
      </c>
      <c r="BK40" s="75">
        <v>571799</v>
      </c>
      <c r="BL40" s="75">
        <v>36845</v>
      </c>
      <c r="BM40" s="75">
        <v>618551</v>
      </c>
      <c r="BN40" s="75">
        <v>576178</v>
      </c>
      <c r="BO40" s="75">
        <v>42373</v>
      </c>
      <c r="BP40" s="75">
        <v>615149</v>
      </c>
      <c r="BQ40" s="75">
        <v>571758</v>
      </c>
      <c r="BR40" s="75">
        <v>43391</v>
      </c>
      <c r="BS40" s="46">
        <v>647309</v>
      </c>
      <c r="BT40" s="46">
        <v>594628</v>
      </c>
      <c r="BU40" s="46">
        <v>52681</v>
      </c>
      <c r="BV40" s="416"/>
      <c r="BW40" s="416"/>
      <c r="BX40" s="416"/>
    </row>
    <row r="41" spans="1:76" s="166" customFormat="1" ht="15" customHeight="1">
      <c r="A41" s="48" t="s">
        <v>531</v>
      </c>
      <c r="B41" s="75">
        <v>157507</v>
      </c>
      <c r="C41" s="75">
        <v>153590</v>
      </c>
      <c r="D41" s="75">
        <v>3917</v>
      </c>
      <c r="E41" s="75">
        <v>163190</v>
      </c>
      <c r="F41" s="75">
        <v>159434</v>
      </c>
      <c r="G41" s="75">
        <v>3756</v>
      </c>
      <c r="H41" s="75">
        <v>163130</v>
      </c>
      <c r="I41" s="75">
        <v>159255</v>
      </c>
      <c r="J41" s="75">
        <v>3875</v>
      </c>
      <c r="K41" s="75">
        <v>170743</v>
      </c>
      <c r="L41" s="75">
        <v>167367</v>
      </c>
      <c r="M41" s="75">
        <v>3376</v>
      </c>
      <c r="N41" s="75">
        <v>172560</v>
      </c>
      <c r="O41" s="75">
        <v>160325.42032455001</v>
      </c>
      <c r="P41" s="75">
        <v>12234.579675449999</v>
      </c>
      <c r="Q41" s="75">
        <v>161704</v>
      </c>
      <c r="R41" s="75">
        <v>149585.26109442001</v>
      </c>
      <c r="S41" s="75">
        <v>12118.738905579998</v>
      </c>
      <c r="T41" s="75">
        <v>154003</v>
      </c>
      <c r="U41" s="75">
        <v>142007</v>
      </c>
      <c r="V41" s="75">
        <v>11996</v>
      </c>
      <c r="W41" s="75">
        <v>145017</v>
      </c>
      <c r="X41" s="75">
        <v>133792</v>
      </c>
      <c r="Y41" s="75">
        <v>11225</v>
      </c>
      <c r="Z41" s="75">
        <v>142709</v>
      </c>
      <c r="AA41" s="75">
        <v>130587</v>
      </c>
      <c r="AB41" s="75">
        <v>12122</v>
      </c>
      <c r="AC41" s="75">
        <v>134828</v>
      </c>
      <c r="AD41" s="75">
        <v>124786</v>
      </c>
      <c r="AE41" s="75">
        <v>10042</v>
      </c>
      <c r="AF41" s="75">
        <v>148903</v>
      </c>
      <c r="AG41" s="75">
        <v>138299</v>
      </c>
      <c r="AH41" s="75">
        <v>10604</v>
      </c>
      <c r="AI41" s="75">
        <v>166348</v>
      </c>
      <c r="AJ41" s="75">
        <v>155362</v>
      </c>
      <c r="AK41" s="75">
        <v>10986</v>
      </c>
      <c r="AL41" s="75">
        <v>182185</v>
      </c>
      <c r="AM41" s="75">
        <v>170814</v>
      </c>
      <c r="AN41" s="75">
        <v>11371</v>
      </c>
      <c r="AO41" s="75">
        <v>195341</v>
      </c>
      <c r="AP41" s="75">
        <v>182654</v>
      </c>
      <c r="AQ41" s="75">
        <v>12687</v>
      </c>
      <c r="AR41" s="75">
        <v>214971</v>
      </c>
      <c r="AS41" s="75">
        <v>201262</v>
      </c>
      <c r="AT41" s="75">
        <v>13709</v>
      </c>
      <c r="AU41" s="75">
        <v>226815</v>
      </c>
      <c r="AV41" s="75">
        <v>214426</v>
      </c>
      <c r="AW41" s="75">
        <v>12389</v>
      </c>
      <c r="AX41" s="75">
        <v>242411</v>
      </c>
      <c r="AY41" s="75">
        <v>233600</v>
      </c>
      <c r="AZ41" s="75">
        <v>8811</v>
      </c>
      <c r="BA41" s="75">
        <v>239361</v>
      </c>
      <c r="BB41" s="75">
        <v>230932</v>
      </c>
      <c r="BC41" s="75">
        <v>8429</v>
      </c>
      <c r="BD41" s="75">
        <v>240457</v>
      </c>
      <c r="BE41" s="75">
        <v>232637</v>
      </c>
      <c r="BF41" s="75">
        <v>7820</v>
      </c>
      <c r="BG41" s="75">
        <v>256325</v>
      </c>
      <c r="BH41" s="75">
        <v>248956</v>
      </c>
      <c r="BI41" s="75">
        <v>7369</v>
      </c>
      <c r="BJ41" s="75">
        <v>265101</v>
      </c>
      <c r="BK41" s="75">
        <v>257579</v>
      </c>
      <c r="BL41" s="75">
        <v>7522</v>
      </c>
      <c r="BM41" s="75">
        <v>265891</v>
      </c>
      <c r="BN41" s="75">
        <v>257200</v>
      </c>
      <c r="BO41" s="75">
        <v>8691</v>
      </c>
      <c r="BP41" s="75">
        <v>269409</v>
      </c>
      <c r="BQ41" s="75">
        <v>260795</v>
      </c>
      <c r="BR41" s="75">
        <v>8614</v>
      </c>
      <c r="BS41" s="46">
        <v>270294</v>
      </c>
      <c r="BT41" s="46">
        <v>260772</v>
      </c>
      <c r="BU41" s="46">
        <v>9522</v>
      </c>
      <c r="BV41" s="416"/>
      <c r="BW41" s="416"/>
      <c r="BX41" s="416"/>
    </row>
    <row r="42" spans="1:76" s="166" customFormat="1" ht="15" customHeight="1">
      <c r="A42" s="48" t="s">
        <v>532</v>
      </c>
      <c r="B42" s="75">
        <v>53958</v>
      </c>
      <c r="C42" s="75">
        <v>40437</v>
      </c>
      <c r="D42" s="75">
        <v>13521</v>
      </c>
      <c r="E42" s="75">
        <v>54518</v>
      </c>
      <c r="F42" s="75">
        <v>41018</v>
      </c>
      <c r="G42" s="75">
        <v>13500</v>
      </c>
      <c r="H42" s="75">
        <v>52727</v>
      </c>
      <c r="I42" s="75">
        <v>41397</v>
      </c>
      <c r="J42" s="75">
        <v>11330</v>
      </c>
      <c r="K42" s="75">
        <v>49314</v>
      </c>
      <c r="L42" s="75">
        <v>38186</v>
      </c>
      <c r="M42" s="75">
        <v>11128</v>
      </c>
      <c r="N42" s="75">
        <v>52234</v>
      </c>
      <c r="O42" s="75">
        <v>38084.345952589996</v>
      </c>
      <c r="P42" s="75">
        <v>14149.65404741</v>
      </c>
      <c r="Q42" s="75">
        <v>53537</v>
      </c>
      <c r="R42" s="75">
        <v>38420.044516410002</v>
      </c>
      <c r="S42" s="75">
        <v>15116.955483589998</v>
      </c>
      <c r="T42" s="75">
        <v>54107</v>
      </c>
      <c r="U42" s="75">
        <v>38754</v>
      </c>
      <c r="V42" s="75">
        <v>15353</v>
      </c>
      <c r="W42" s="75">
        <v>53246</v>
      </c>
      <c r="X42" s="75">
        <v>38892</v>
      </c>
      <c r="Y42" s="75">
        <v>14354</v>
      </c>
      <c r="Z42" s="75">
        <v>45330</v>
      </c>
      <c r="AA42" s="75">
        <v>39046</v>
      </c>
      <c r="AB42" s="75">
        <v>6284</v>
      </c>
      <c r="AC42" s="75">
        <v>47562</v>
      </c>
      <c r="AD42" s="75">
        <v>41965</v>
      </c>
      <c r="AE42" s="75">
        <v>5597</v>
      </c>
      <c r="AF42" s="75">
        <v>50010</v>
      </c>
      <c r="AG42" s="75">
        <v>44008</v>
      </c>
      <c r="AH42" s="75">
        <v>6002</v>
      </c>
      <c r="AI42" s="75">
        <v>54451</v>
      </c>
      <c r="AJ42" s="75">
        <v>48203</v>
      </c>
      <c r="AK42" s="75">
        <v>6248</v>
      </c>
      <c r="AL42" s="75">
        <v>49716</v>
      </c>
      <c r="AM42" s="75">
        <v>49716</v>
      </c>
      <c r="AN42" s="75">
        <v>0</v>
      </c>
      <c r="AO42" s="75">
        <v>53796</v>
      </c>
      <c r="AP42" s="75">
        <v>53796</v>
      </c>
      <c r="AQ42" s="75">
        <v>0</v>
      </c>
      <c r="AR42" s="75">
        <v>56225</v>
      </c>
      <c r="AS42" s="75">
        <v>56225</v>
      </c>
      <c r="AT42" s="75">
        <v>0</v>
      </c>
      <c r="AU42" s="75">
        <v>52241</v>
      </c>
      <c r="AV42" s="75">
        <v>52241</v>
      </c>
      <c r="AW42" s="75">
        <v>0</v>
      </c>
      <c r="AX42" s="75">
        <v>47886</v>
      </c>
      <c r="AY42" s="75">
        <v>47886</v>
      </c>
      <c r="AZ42" s="75">
        <v>0</v>
      </c>
      <c r="BA42" s="75">
        <v>49461</v>
      </c>
      <c r="BB42" s="75">
        <v>49461</v>
      </c>
      <c r="BC42" s="75">
        <v>0</v>
      </c>
      <c r="BD42" s="75">
        <v>49614</v>
      </c>
      <c r="BE42" s="75">
        <v>49614</v>
      </c>
      <c r="BF42" s="75">
        <v>0</v>
      </c>
      <c r="BG42" s="75">
        <v>50338</v>
      </c>
      <c r="BH42" s="75">
        <v>50338</v>
      </c>
      <c r="BI42" s="75">
        <v>0</v>
      </c>
      <c r="BJ42" s="75">
        <v>50284</v>
      </c>
      <c r="BK42" s="75">
        <v>50284</v>
      </c>
      <c r="BL42" s="75">
        <v>0</v>
      </c>
      <c r="BM42" s="75">
        <v>51251</v>
      </c>
      <c r="BN42" s="75">
        <v>51251</v>
      </c>
      <c r="BO42" s="75">
        <v>0</v>
      </c>
      <c r="BP42" s="75">
        <v>52495</v>
      </c>
      <c r="BQ42" s="75">
        <v>52495</v>
      </c>
      <c r="BR42" s="75">
        <v>0</v>
      </c>
      <c r="BS42" s="46">
        <v>57459</v>
      </c>
      <c r="BT42" s="46">
        <v>57459</v>
      </c>
      <c r="BU42" s="46">
        <v>0</v>
      </c>
      <c r="BV42" s="416"/>
      <c r="BW42" s="416"/>
      <c r="BX42" s="416"/>
    </row>
    <row r="43" spans="1:76" s="166" customFormat="1" ht="15" customHeight="1">
      <c r="A43" s="48" t="s">
        <v>508</v>
      </c>
      <c r="B43" s="75">
        <v>17993</v>
      </c>
      <c r="C43" s="75">
        <v>16793</v>
      </c>
      <c r="D43" s="75">
        <v>1200</v>
      </c>
      <c r="E43" s="75">
        <v>24809</v>
      </c>
      <c r="F43" s="75">
        <v>23764</v>
      </c>
      <c r="G43" s="75">
        <v>1045</v>
      </c>
      <c r="H43" s="75">
        <v>16057</v>
      </c>
      <c r="I43" s="75">
        <v>14602</v>
      </c>
      <c r="J43" s="75">
        <v>1455</v>
      </c>
      <c r="K43" s="75">
        <v>13826</v>
      </c>
      <c r="L43" s="75">
        <v>12634</v>
      </c>
      <c r="M43" s="75">
        <v>1192</v>
      </c>
      <c r="N43" s="75">
        <v>22483</v>
      </c>
      <c r="O43" s="75">
        <v>17743.908348460001</v>
      </c>
      <c r="P43" s="75">
        <v>4739.0916515399986</v>
      </c>
      <c r="Q43" s="75">
        <v>20193</v>
      </c>
      <c r="R43" s="75">
        <v>15499.272882920002</v>
      </c>
      <c r="S43" s="75">
        <v>4693.7271170799977</v>
      </c>
      <c r="T43" s="75">
        <v>24346</v>
      </c>
      <c r="U43" s="75">
        <v>19127</v>
      </c>
      <c r="V43" s="75">
        <v>5219</v>
      </c>
      <c r="W43" s="75">
        <v>17408</v>
      </c>
      <c r="X43" s="75">
        <v>13260</v>
      </c>
      <c r="Y43" s="75">
        <v>4148</v>
      </c>
      <c r="Z43" s="75">
        <v>21056</v>
      </c>
      <c r="AA43" s="75">
        <v>16450</v>
      </c>
      <c r="AB43" s="75">
        <v>4606</v>
      </c>
      <c r="AC43" s="75">
        <v>21031</v>
      </c>
      <c r="AD43" s="75">
        <v>17710</v>
      </c>
      <c r="AE43" s="75">
        <v>3321</v>
      </c>
      <c r="AF43" s="75">
        <v>28218</v>
      </c>
      <c r="AG43" s="75">
        <v>24283</v>
      </c>
      <c r="AH43" s="75">
        <v>3935</v>
      </c>
      <c r="AI43" s="75">
        <v>13287</v>
      </c>
      <c r="AJ43" s="75">
        <v>9174</v>
      </c>
      <c r="AK43" s="75">
        <v>4113</v>
      </c>
      <c r="AL43" s="75">
        <v>19071</v>
      </c>
      <c r="AM43" s="75">
        <v>15595</v>
      </c>
      <c r="AN43" s="75">
        <v>3476</v>
      </c>
      <c r="AO43" s="75">
        <v>17061</v>
      </c>
      <c r="AP43" s="75">
        <v>13298</v>
      </c>
      <c r="AQ43" s="75">
        <v>3763</v>
      </c>
      <c r="AR43" s="75">
        <v>14765</v>
      </c>
      <c r="AS43" s="75">
        <v>10957</v>
      </c>
      <c r="AT43" s="75">
        <v>3808</v>
      </c>
      <c r="AU43" s="75">
        <v>11536</v>
      </c>
      <c r="AV43" s="75">
        <v>8393</v>
      </c>
      <c r="AW43" s="75">
        <v>3143</v>
      </c>
      <c r="AX43" s="75">
        <v>24043</v>
      </c>
      <c r="AY43" s="75">
        <v>20595</v>
      </c>
      <c r="AZ43" s="75">
        <v>3448</v>
      </c>
      <c r="BA43" s="75">
        <v>21856</v>
      </c>
      <c r="BB43" s="75">
        <v>18845</v>
      </c>
      <c r="BC43" s="75">
        <v>3011</v>
      </c>
      <c r="BD43" s="75">
        <v>19936</v>
      </c>
      <c r="BE43" s="75">
        <v>17017</v>
      </c>
      <c r="BF43" s="75">
        <v>2919</v>
      </c>
      <c r="BG43" s="75">
        <v>13835</v>
      </c>
      <c r="BH43" s="75">
        <v>10962</v>
      </c>
      <c r="BI43" s="75">
        <v>2873</v>
      </c>
      <c r="BJ43" s="75">
        <v>24972</v>
      </c>
      <c r="BK43" s="75">
        <v>22233</v>
      </c>
      <c r="BL43" s="75">
        <v>2739</v>
      </c>
      <c r="BM43" s="75">
        <v>19643</v>
      </c>
      <c r="BN43" s="75">
        <v>16343</v>
      </c>
      <c r="BO43" s="75">
        <v>3300</v>
      </c>
      <c r="BP43" s="75">
        <v>15646</v>
      </c>
      <c r="BQ43" s="75">
        <v>12237</v>
      </c>
      <c r="BR43" s="75">
        <v>3409</v>
      </c>
      <c r="BS43" s="46">
        <v>15355</v>
      </c>
      <c r="BT43" s="46">
        <v>10405</v>
      </c>
      <c r="BU43" s="46">
        <v>4950</v>
      </c>
      <c r="BV43" s="416"/>
      <c r="BW43" s="416"/>
      <c r="BX43" s="416"/>
    </row>
    <row r="44" spans="1:76" s="166" customFormat="1" ht="15" customHeight="1">
      <c r="A44" s="48" t="s">
        <v>533</v>
      </c>
      <c r="B44" s="75">
        <v>55839</v>
      </c>
      <c r="C44" s="75">
        <v>41065</v>
      </c>
      <c r="D44" s="75">
        <v>14774</v>
      </c>
      <c r="E44" s="75">
        <v>59954</v>
      </c>
      <c r="F44" s="75">
        <v>42797</v>
      </c>
      <c r="G44" s="75">
        <v>17157</v>
      </c>
      <c r="H44" s="75">
        <v>69104</v>
      </c>
      <c r="I44" s="75">
        <v>49796</v>
      </c>
      <c r="J44" s="75">
        <v>19308</v>
      </c>
      <c r="K44" s="75">
        <v>51849</v>
      </c>
      <c r="L44" s="75">
        <v>41398</v>
      </c>
      <c r="M44" s="75">
        <v>10451</v>
      </c>
      <c r="N44" s="75">
        <v>71916</v>
      </c>
      <c r="O44" s="75">
        <v>48405.671170900001</v>
      </c>
      <c r="P44" s="75">
        <v>23510.328829099999</v>
      </c>
      <c r="Q44" s="75">
        <v>62548</v>
      </c>
      <c r="R44" s="75">
        <v>41646.72941978</v>
      </c>
      <c r="S44" s="75">
        <v>20901.27058022</v>
      </c>
      <c r="T44" s="75">
        <v>69745</v>
      </c>
      <c r="U44" s="75">
        <v>46863</v>
      </c>
      <c r="V44" s="75">
        <v>22882</v>
      </c>
      <c r="W44" s="75">
        <v>58105</v>
      </c>
      <c r="X44" s="75">
        <v>44325</v>
      </c>
      <c r="Y44" s="75">
        <v>13780</v>
      </c>
      <c r="Z44" s="75">
        <v>68324</v>
      </c>
      <c r="AA44" s="75">
        <v>47577</v>
      </c>
      <c r="AB44" s="75">
        <v>20747</v>
      </c>
      <c r="AC44" s="75">
        <v>70506</v>
      </c>
      <c r="AD44" s="75">
        <v>48637</v>
      </c>
      <c r="AE44" s="75">
        <v>21869</v>
      </c>
      <c r="AF44" s="75">
        <v>73826</v>
      </c>
      <c r="AG44" s="75">
        <v>47505</v>
      </c>
      <c r="AH44" s="75">
        <v>26321</v>
      </c>
      <c r="AI44" s="75">
        <v>59073</v>
      </c>
      <c r="AJ44" s="75">
        <v>44809</v>
      </c>
      <c r="AK44" s="75">
        <v>14264</v>
      </c>
      <c r="AL44" s="75">
        <v>70277</v>
      </c>
      <c r="AM44" s="75">
        <v>51328</v>
      </c>
      <c r="AN44" s="75">
        <v>18949</v>
      </c>
      <c r="AO44" s="75">
        <v>71881</v>
      </c>
      <c r="AP44" s="75">
        <v>49883</v>
      </c>
      <c r="AQ44" s="75">
        <v>21998</v>
      </c>
      <c r="AR44" s="75">
        <v>98783</v>
      </c>
      <c r="AS44" s="75">
        <v>64361</v>
      </c>
      <c r="AT44" s="75">
        <v>34422</v>
      </c>
      <c r="AU44" s="75">
        <v>66878</v>
      </c>
      <c r="AV44" s="75">
        <v>51642</v>
      </c>
      <c r="AW44" s="75">
        <v>15236</v>
      </c>
      <c r="AX44" s="75">
        <v>65958</v>
      </c>
      <c r="AY44" s="75">
        <v>49091</v>
      </c>
      <c r="AZ44" s="75">
        <v>16867</v>
      </c>
      <c r="BA44" s="75">
        <v>69946</v>
      </c>
      <c r="BB44" s="75">
        <v>53284</v>
      </c>
      <c r="BC44" s="75">
        <v>16662</v>
      </c>
      <c r="BD44" s="75">
        <v>63594</v>
      </c>
      <c r="BE44" s="75">
        <v>48523</v>
      </c>
      <c r="BF44" s="75">
        <v>15071</v>
      </c>
      <c r="BG44" s="75">
        <v>63706</v>
      </c>
      <c r="BH44" s="75">
        <v>51232</v>
      </c>
      <c r="BI44" s="75">
        <v>12474</v>
      </c>
      <c r="BJ44" s="75">
        <v>63655</v>
      </c>
      <c r="BK44" s="75">
        <v>47380</v>
      </c>
      <c r="BL44" s="75">
        <v>16275</v>
      </c>
      <c r="BM44" s="75">
        <v>73949</v>
      </c>
      <c r="BN44" s="75">
        <v>54648</v>
      </c>
      <c r="BO44" s="75">
        <v>19301</v>
      </c>
      <c r="BP44" s="75">
        <v>79095</v>
      </c>
      <c r="BQ44" s="75">
        <v>61901</v>
      </c>
      <c r="BR44" s="75">
        <v>17194</v>
      </c>
      <c r="BS44" s="46">
        <v>76340</v>
      </c>
      <c r="BT44" s="46">
        <v>62661</v>
      </c>
      <c r="BU44" s="46">
        <v>13679</v>
      </c>
      <c r="BV44" s="416"/>
      <c r="BW44" s="416"/>
      <c r="BX44" s="416"/>
    </row>
    <row r="45" spans="1:76" s="160" customFormat="1" ht="15" customHeight="1">
      <c r="A45" s="26" t="s">
        <v>534</v>
      </c>
      <c r="B45" s="398">
        <v>290277</v>
      </c>
      <c r="C45" s="73">
        <v>290220</v>
      </c>
      <c r="D45" s="398">
        <v>57</v>
      </c>
      <c r="E45" s="398">
        <v>295694</v>
      </c>
      <c r="F45" s="398">
        <v>295643</v>
      </c>
      <c r="G45" s="398">
        <v>51</v>
      </c>
      <c r="H45" s="398">
        <v>299372</v>
      </c>
      <c r="I45" s="398">
        <v>299315</v>
      </c>
      <c r="J45" s="398">
        <v>57</v>
      </c>
      <c r="K45" s="398">
        <v>312280</v>
      </c>
      <c r="L45" s="398">
        <v>312173</v>
      </c>
      <c r="M45" s="398">
        <v>107</v>
      </c>
      <c r="N45" s="398">
        <v>308003</v>
      </c>
      <c r="O45" s="398">
        <v>307874.01659567998</v>
      </c>
      <c r="P45" s="398">
        <v>128.98340432000001</v>
      </c>
      <c r="Q45" s="398">
        <v>312224</v>
      </c>
      <c r="R45" s="398">
        <v>311550.83758018003</v>
      </c>
      <c r="S45" s="398">
        <v>673.16241981999997</v>
      </c>
      <c r="T45" s="398">
        <v>316650</v>
      </c>
      <c r="U45" s="398">
        <v>316513</v>
      </c>
      <c r="V45" s="398">
        <v>137</v>
      </c>
      <c r="W45" s="398">
        <v>321428</v>
      </c>
      <c r="X45" s="398">
        <v>321275</v>
      </c>
      <c r="Y45" s="398">
        <v>153</v>
      </c>
      <c r="Z45" s="398">
        <v>321000</v>
      </c>
      <c r="AA45" s="398">
        <v>320822</v>
      </c>
      <c r="AB45" s="398">
        <v>178</v>
      </c>
      <c r="AC45" s="398">
        <v>324727</v>
      </c>
      <c r="AD45" s="398">
        <v>324511</v>
      </c>
      <c r="AE45" s="398">
        <v>216</v>
      </c>
      <c r="AF45" s="398">
        <v>325546</v>
      </c>
      <c r="AG45" s="398">
        <v>325315</v>
      </c>
      <c r="AH45" s="398">
        <v>231</v>
      </c>
      <c r="AI45" s="398">
        <v>330730</v>
      </c>
      <c r="AJ45" s="398">
        <v>330504</v>
      </c>
      <c r="AK45" s="398">
        <v>226</v>
      </c>
      <c r="AL45" s="398">
        <v>337667</v>
      </c>
      <c r="AM45" s="398">
        <v>337539</v>
      </c>
      <c r="AN45" s="398">
        <v>128</v>
      </c>
      <c r="AO45" s="398">
        <v>345419</v>
      </c>
      <c r="AP45" s="398">
        <v>345273</v>
      </c>
      <c r="AQ45" s="398">
        <v>146</v>
      </c>
      <c r="AR45" s="398">
        <v>353219</v>
      </c>
      <c r="AS45" s="398">
        <v>353104</v>
      </c>
      <c r="AT45" s="398">
        <v>115</v>
      </c>
      <c r="AU45" s="398">
        <v>361249</v>
      </c>
      <c r="AV45" s="398">
        <v>361126</v>
      </c>
      <c r="AW45" s="398">
        <v>123</v>
      </c>
      <c r="AX45" s="398">
        <v>367029</v>
      </c>
      <c r="AY45" s="398">
        <v>366903</v>
      </c>
      <c r="AZ45" s="398">
        <v>126</v>
      </c>
      <c r="BA45" s="398">
        <v>373789</v>
      </c>
      <c r="BB45" s="398">
        <v>373660</v>
      </c>
      <c r="BC45" s="398">
        <v>129</v>
      </c>
      <c r="BD45" s="398">
        <v>382141</v>
      </c>
      <c r="BE45" s="398">
        <v>381996</v>
      </c>
      <c r="BF45" s="398">
        <v>145</v>
      </c>
      <c r="BG45" s="398">
        <v>396849</v>
      </c>
      <c r="BH45" s="398">
        <v>396684</v>
      </c>
      <c r="BI45" s="398">
        <v>165</v>
      </c>
      <c r="BJ45" s="398">
        <v>407166</v>
      </c>
      <c r="BK45" s="398">
        <v>406988</v>
      </c>
      <c r="BL45" s="398">
        <v>178</v>
      </c>
      <c r="BM45" s="398">
        <v>416550</v>
      </c>
      <c r="BN45" s="398">
        <v>416305</v>
      </c>
      <c r="BO45" s="398">
        <v>245</v>
      </c>
      <c r="BP45" s="398">
        <v>428198</v>
      </c>
      <c r="BQ45" s="398">
        <v>427958</v>
      </c>
      <c r="BR45" s="398">
        <v>240</v>
      </c>
      <c r="BS45" s="50">
        <v>439148</v>
      </c>
      <c r="BT45" s="50">
        <v>438946</v>
      </c>
      <c r="BU45" s="50">
        <v>202</v>
      </c>
      <c r="BV45" s="416"/>
      <c r="BW45" s="416"/>
      <c r="BX45" s="416"/>
    </row>
    <row r="46" spans="1:76" s="166" customFormat="1" ht="15" customHeight="1">
      <c r="A46" s="48" t="s">
        <v>535</v>
      </c>
      <c r="B46" s="75">
        <v>261106</v>
      </c>
      <c r="C46" s="75">
        <v>261093</v>
      </c>
      <c r="D46" s="75">
        <v>13</v>
      </c>
      <c r="E46" s="75">
        <v>265241</v>
      </c>
      <c r="F46" s="75">
        <v>265228</v>
      </c>
      <c r="G46" s="75">
        <v>13</v>
      </c>
      <c r="H46" s="75">
        <v>269675</v>
      </c>
      <c r="I46" s="75">
        <v>269661</v>
      </c>
      <c r="J46" s="75">
        <v>14</v>
      </c>
      <c r="K46" s="75">
        <v>274765</v>
      </c>
      <c r="L46" s="75">
        <v>274750</v>
      </c>
      <c r="M46" s="75">
        <v>15</v>
      </c>
      <c r="N46" s="75">
        <v>272257</v>
      </c>
      <c r="O46" s="75">
        <v>272241.56766737998</v>
      </c>
      <c r="P46" s="75">
        <v>15.43233262</v>
      </c>
      <c r="Q46" s="75">
        <v>274861</v>
      </c>
      <c r="R46" s="75">
        <v>274848.86762867001</v>
      </c>
      <c r="S46" s="75">
        <v>12.13237133</v>
      </c>
      <c r="T46" s="75">
        <v>279186</v>
      </c>
      <c r="U46" s="75">
        <v>279172</v>
      </c>
      <c r="V46" s="75">
        <v>14</v>
      </c>
      <c r="W46" s="75">
        <v>284606</v>
      </c>
      <c r="X46" s="75">
        <v>284592</v>
      </c>
      <c r="Y46" s="75">
        <v>14</v>
      </c>
      <c r="Z46" s="75">
        <v>285163</v>
      </c>
      <c r="AA46" s="75">
        <v>285149</v>
      </c>
      <c r="AB46" s="75">
        <v>14</v>
      </c>
      <c r="AC46" s="75">
        <v>288364</v>
      </c>
      <c r="AD46" s="75">
        <v>288347</v>
      </c>
      <c r="AE46" s="75">
        <v>17</v>
      </c>
      <c r="AF46" s="75">
        <v>289111</v>
      </c>
      <c r="AG46" s="75">
        <v>289096</v>
      </c>
      <c r="AH46" s="75">
        <v>15</v>
      </c>
      <c r="AI46" s="75">
        <v>292860</v>
      </c>
      <c r="AJ46" s="75">
        <v>292849</v>
      </c>
      <c r="AK46" s="75">
        <v>11</v>
      </c>
      <c r="AL46" s="75">
        <v>301001</v>
      </c>
      <c r="AM46" s="75">
        <v>300991</v>
      </c>
      <c r="AN46" s="75">
        <v>10</v>
      </c>
      <c r="AO46" s="75">
        <v>307819</v>
      </c>
      <c r="AP46" s="75">
        <v>307806</v>
      </c>
      <c r="AQ46" s="75">
        <v>13</v>
      </c>
      <c r="AR46" s="75">
        <v>316560</v>
      </c>
      <c r="AS46" s="75">
        <v>316547</v>
      </c>
      <c r="AT46" s="75">
        <v>13</v>
      </c>
      <c r="AU46" s="75">
        <v>324024</v>
      </c>
      <c r="AV46" s="75">
        <v>324009</v>
      </c>
      <c r="AW46" s="75">
        <v>15</v>
      </c>
      <c r="AX46" s="75">
        <v>332905</v>
      </c>
      <c r="AY46" s="75">
        <v>332892</v>
      </c>
      <c r="AZ46" s="75">
        <v>13</v>
      </c>
      <c r="BA46" s="75">
        <v>340542</v>
      </c>
      <c r="BB46" s="75">
        <v>340520</v>
      </c>
      <c r="BC46" s="75">
        <v>22</v>
      </c>
      <c r="BD46" s="75">
        <v>349569</v>
      </c>
      <c r="BE46" s="75">
        <v>349546</v>
      </c>
      <c r="BF46" s="75">
        <v>23</v>
      </c>
      <c r="BG46" s="75">
        <v>360803</v>
      </c>
      <c r="BH46" s="75">
        <v>360786</v>
      </c>
      <c r="BI46" s="75">
        <v>17</v>
      </c>
      <c r="BJ46" s="75">
        <v>372673</v>
      </c>
      <c r="BK46" s="75">
        <v>372656</v>
      </c>
      <c r="BL46" s="75">
        <v>17</v>
      </c>
      <c r="BM46" s="75">
        <v>382390</v>
      </c>
      <c r="BN46" s="75">
        <v>382369</v>
      </c>
      <c r="BO46" s="75">
        <v>21</v>
      </c>
      <c r="BP46" s="75">
        <v>393720</v>
      </c>
      <c r="BQ46" s="75">
        <v>393700</v>
      </c>
      <c r="BR46" s="75">
        <v>20</v>
      </c>
      <c r="BS46" s="46">
        <v>403689</v>
      </c>
      <c r="BT46" s="46">
        <v>403671</v>
      </c>
      <c r="BU46" s="46">
        <v>18</v>
      </c>
      <c r="BV46" s="416"/>
      <c r="BW46" s="416"/>
      <c r="BX46" s="416"/>
    </row>
    <row r="47" spans="1:76" s="166" customFormat="1" ht="15" customHeight="1">
      <c r="A47" s="48" t="s">
        <v>536</v>
      </c>
      <c r="B47" s="75">
        <v>29171</v>
      </c>
      <c r="C47" s="75">
        <v>29127</v>
      </c>
      <c r="D47" s="75">
        <v>44</v>
      </c>
      <c r="E47" s="75">
        <v>30453</v>
      </c>
      <c r="F47" s="75">
        <v>30415</v>
      </c>
      <c r="G47" s="75">
        <v>38</v>
      </c>
      <c r="H47" s="75">
        <v>29697</v>
      </c>
      <c r="I47" s="75">
        <v>29654</v>
      </c>
      <c r="J47" s="75">
        <v>43</v>
      </c>
      <c r="K47" s="75">
        <v>37515</v>
      </c>
      <c r="L47" s="75">
        <v>37423</v>
      </c>
      <c r="M47" s="75">
        <v>92</v>
      </c>
      <c r="N47" s="75">
        <v>35746</v>
      </c>
      <c r="O47" s="75">
        <v>35632.4489283</v>
      </c>
      <c r="P47" s="75">
        <v>113.55107169999999</v>
      </c>
      <c r="Q47" s="75">
        <v>37363</v>
      </c>
      <c r="R47" s="75">
        <v>36701.96995151</v>
      </c>
      <c r="S47" s="75">
        <v>661.03004849000001</v>
      </c>
      <c r="T47" s="75">
        <v>37464</v>
      </c>
      <c r="U47" s="75">
        <v>37341</v>
      </c>
      <c r="V47" s="75">
        <v>123</v>
      </c>
      <c r="W47" s="75">
        <v>36822</v>
      </c>
      <c r="X47" s="75">
        <v>36683</v>
      </c>
      <c r="Y47" s="75">
        <v>139</v>
      </c>
      <c r="Z47" s="75">
        <v>35837</v>
      </c>
      <c r="AA47" s="75">
        <v>35673</v>
      </c>
      <c r="AB47" s="75">
        <v>164</v>
      </c>
      <c r="AC47" s="75">
        <v>36363</v>
      </c>
      <c r="AD47" s="75">
        <v>36164</v>
      </c>
      <c r="AE47" s="75">
        <v>199</v>
      </c>
      <c r="AF47" s="75">
        <v>36435</v>
      </c>
      <c r="AG47" s="75">
        <v>36219</v>
      </c>
      <c r="AH47" s="75">
        <v>216</v>
      </c>
      <c r="AI47" s="75">
        <v>37870</v>
      </c>
      <c r="AJ47" s="75">
        <v>37655</v>
      </c>
      <c r="AK47" s="75">
        <v>215</v>
      </c>
      <c r="AL47" s="75">
        <v>36666</v>
      </c>
      <c r="AM47" s="75">
        <v>36548</v>
      </c>
      <c r="AN47" s="75">
        <v>118</v>
      </c>
      <c r="AO47" s="75">
        <v>37600</v>
      </c>
      <c r="AP47" s="75">
        <v>37467</v>
      </c>
      <c r="AQ47" s="75">
        <v>133</v>
      </c>
      <c r="AR47" s="75">
        <v>36659</v>
      </c>
      <c r="AS47" s="75">
        <v>36557</v>
      </c>
      <c r="AT47" s="75">
        <v>102</v>
      </c>
      <c r="AU47" s="75">
        <v>37225</v>
      </c>
      <c r="AV47" s="75">
        <v>37117</v>
      </c>
      <c r="AW47" s="75">
        <v>108</v>
      </c>
      <c r="AX47" s="75">
        <v>34124</v>
      </c>
      <c r="AY47" s="75">
        <v>34011</v>
      </c>
      <c r="AZ47" s="75">
        <v>113</v>
      </c>
      <c r="BA47" s="75">
        <v>33247</v>
      </c>
      <c r="BB47" s="75">
        <v>33140</v>
      </c>
      <c r="BC47" s="75">
        <v>107</v>
      </c>
      <c r="BD47" s="75">
        <v>32572</v>
      </c>
      <c r="BE47" s="75">
        <v>32450</v>
      </c>
      <c r="BF47" s="75">
        <v>122</v>
      </c>
      <c r="BG47" s="75">
        <v>36046</v>
      </c>
      <c r="BH47" s="75">
        <v>35898</v>
      </c>
      <c r="BI47" s="75">
        <v>148</v>
      </c>
      <c r="BJ47" s="75">
        <v>34493</v>
      </c>
      <c r="BK47" s="75">
        <v>34332</v>
      </c>
      <c r="BL47" s="75">
        <v>161</v>
      </c>
      <c r="BM47" s="75">
        <v>34160</v>
      </c>
      <c r="BN47" s="75">
        <v>33936</v>
      </c>
      <c r="BO47" s="75">
        <v>224</v>
      </c>
      <c r="BP47" s="75">
        <v>34478</v>
      </c>
      <c r="BQ47" s="75">
        <v>34258</v>
      </c>
      <c r="BR47" s="75">
        <v>220</v>
      </c>
      <c r="BS47" s="46">
        <v>35459</v>
      </c>
      <c r="BT47" s="46">
        <v>35275</v>
      </c>
      <c r="BU47" s="46">
        <v>184</v>
      </c>
      <c r="BV47" s="416"/>
      <c r="BW47" s="416"/>
      <c r="BX47" s="416"/>
    </row>
    <row r="48" spans="1:76" s="160" customFormat="1" ht="15" customHeight="1">
      <c r="A48" s="26" t="s">
        <v>537</v>
      </c>
      <c r="B48" s="398">
        <v>4887</v>
      </c>
      <c r="C48" s="417">
        <v>4841</v>
      </c>
      <c r="D48" s="398">
        <v>46</v>
      </c>
      <c r="E48" s="398">
        <v>7161</v>
      </c>
      <c r="F48" s="417">
        <v>7044</v>
      </c>
      <c r="G48" s="398">
        <v>117</v>
      </c>
      <c r="H48" s="398">
        <v>8180</v>
      </c>
      <c r="I48" s="417">
        <v>8027</v>
      </c>
      <c r="J48" s="398">
        <v>153</v>
      </c>
      <c r="K48" s="398">
        <v>8107</v>
      </c>
      <c r="L48" s="417">
        <v>7949</v>
      </c>
      <c r="M48" s="398">
        <v>158</v>
      </c>
      <c r="N48" s="398">
        <v>5174</v>
      </c>
      <c r="O48" s="417">
        <v>5139.8819079599998</v>
      </c>
      <c r="P48" s="398">
        <v>34.118092040000008</v>
      </c>
      <c r="Q48" s="398">
        <v>7536</v>
      </c>
      <c r="R48" s="417">
        <v>7394.30037412</v>
      </c>
      <c r="S48" s="398">
        <v>141.69962587999999</v>
      </c>
      <c r="T48" s="398">
        <v>7032</v>
      </c>
      <c r="U48" s="417">
        <v>6795</v>
      </c>
      <c r="V48" s="398">
        <v>237</v>
      </c>
      <c r="W48" s="398">
        <v>7993</v>
      </c>
      <c r="X48" s="417">
        <v>7672</v>
      </c>
      <c r="Y48" s="398">
        <v>321</v>
      </c>
      <c r="Z48" s="398">
        <v>6413</v>
      </c>
      <c r="AA48" s="417">
        <v>6195</v>
      </c>
      <c r="AB48" s="398">
        <v>218</v>
      </c>
      <c r="AC48" s="398">
        <v>7345</v>
      </c>
      <c r="AD48" s="417">
        <v>7095</v>
      </c>
      <c r="AE48" s="398">
        <v>250</v>
      </c>
      <c r="AF48" s="398">
        <v>6046</v>
      </c>
      <c r="AG48" s="417">
        <v>5845</v>
      </c>
      <c r="AH48" s="398">
        <v>201</v>
      </c>
      <c r="AI48" s="398">
        <v>5681</v>
      </c>
      <c r="AJ48" s="417">
        <v>5523</v>
      </c>
      <c r="AK48" s="398">
        <v>158</v>
      </c>
      <c r="AL48" s="398">
        <v>5686</v>
      </c>
      <c r="AM48" s="417">
        <v>5651</v>
      </c>
      <c r="AN48" s="398">
        <v>35</v>
      </c>
      <c r="AO48" s="398">
        <v>6012</v>
      </c>
      <c r="AP48" s="417">
        <v>5974</v>
      </c>
      <c r="AQ48" s="398">
        <v>38</v>
      </c>
      <c r="AR48" s="398">
        <v>6222</v>
      </c>
      <c r="AS48" s="417">
        <v>6180</v>
      </c>
      <c r="AT48" s="398">
        <v>42</v>
      </c>
      <c r="AU48" s="398">
        <v>5779</v>
      </c>
      <c r="AV48" s="417">
        <v>5736</v>
      </c>
      <c r="AW48" s="398">
        <v>43</v>
      </c>
      <c r="AX48" s="398">
        <v>6074</v>
      </c>
      <c r="AY48" s="417">
        <v>6025</v>
      </c>
      <c r="AZ48" s="398">
        <v>49</v>
      </c>
      <c r="BA48" s="398">
        <v>6151</v>
      </c>
      <c r="BB48" s="417">
        <v>6100</v>
      </c>
      <c r="BC48" s="398">
        <v>51</v>
      </c>
      <c r="BD48" s="398">
        <v>7145</v>
      </c>
      <c r="BE48" s="417">
        <v>7088</v>
      </c>
      <c r="BF48" s="398">
        <v>57</v>
      </c>
      <c r="BG48" s="398">
        <v>5338</v>
      </c>
      <c r="BH48" s="398">
        <v>5282</v>
      </c>
      <c r="BI48" s="398">
        <v>56</v>
      </c>
      <c r="BJ48" s="398">
        <v>5348</v>
      </c>
      <c r="BK48" s="398">
        <v>5287</v>
      </c>
      <c r="BL48" s="398">
        <v>61</v>
      </c>
      <c r="BM48" s="398">
        <v>5617</v>
      </c>
      <c r="BN48" s="398">
        <v>5550</v>
      </c>
      <c r="BO48" s="398">
        <v>67</v>
      </c>
      <c r="BP48" s="398">
        <v>5201</v>
      </c>
      <c r="BQ48" s="398">
        <v>5133</v>
      </c>
      <c r="BR48" s="398">
        <v>68</v>
      </c>
      <c r="BS48" s="50">
        <v>4719</v>
      </c>
      <c r="BT48" s="418">
        <v>4629</v>
      </c>
      <c r="BU48" s="50">
        <v>90</v>
      </c>
      <c r="BV48" s="416"/>
      <c r="BW48" s="416"/>
      <c r="BX48" s="416"/>
    </row>
    <row r="49" spans="1:76" s="160" customFormat="1" ht="15" customHeight="1">
      <c r="A49" s="26" t="s">
        <v>538</v>
      </c>
      <c r="B49" s="73">
        <v>26363</v>
      </c>
      <c r="C49" s="73">
        <v>25615</v>
      </c>
      <c r="D49" s="73">
        <v>748</v>
      </c>
      <c r="E49" s="73">
        <v>31261</v>
      </c>
      <c r="F49" s="73">
        <v>30637</v>
      </c>
      <c r="G49" s="73">
        <v>624</v>
      </c>
      <c r="H49" s="73">
        <v>30441</v>
      </c>
      <c r="I49" s="73">
        <v>29481</v>
      </c>
      <c r="J49" s="73">
        <v>960</v>
      </c>
      <c r="K49" s="73">
        <v>28062</v>
      </c>
      <c r="L49" s="73">
        <v>27508</v>
      </c>
      <c r="M49" s="73">
        <v>554</v>
      </c>
      <c r="N49" s="73">
        <v>27959</v>
      </c>
      <c r="O49" s="73">
        <v>25561.360813750001</v>
      </c>
      <c r="P49" s="73">
        <v>2397.63918625</v>
      </c>
      <c r="Q49" s="73">
        <v>30066</v>
      </c>
      <c r="R49" s="73">
        <v>28367.08730739</v>
      </c>
      <c r="S49" s="73">
        <v>1698.9126926099989</v>
      </c>
      <c r="T49" s="73">
        <v>32421</v>
      </c>
      <c r="U49" s="73">
        <v>31288</v>
      </c>
      <c r="V49" s="73">
        <v>1133</v>
      </c>
      <c r="W49" s="73">
        <v>32459</v>
      </c>
      <c r="X49" s="73">
        <v>31334</v>
      </c>
      <c r="Y49" s="73">
        <v>1125</v>
      </c>
      <c r="Z49" s="73">
        <v>34453</v>
      </c>
      <c r="AA49" s="73">
        <v>33094</v>
      </c>
      <c r="AB49" s="73">
        <v>1359</v>
      </c>
      <c r="AC49" s="73">
        <v>41308</v>
      </c>
      <c r="AD49" s="73">
        <v>40385</v>
      </c>
      <c r="AE49" s="73">
        <v>923</v>
      </c>
      <c r="AF49" s="73">
        <v>35315</v>
      </c>
      <c r="AG49" s="73">
        <v>34561</v>
      </c>
      <c r="AH49" s="73">
        <v>754</v>
      </c>
      <c r="AI49" s="73">
        <v>30552</v>
      </c>
      <c r="AJ49" s="73">
        <v>29846</v>
      </c>
      <c r="AK49" s="73">
        <v>706</v>
      </c>
      <c r="AL49" s="73">
        <v>37225</v>
      </c>
      <c r="AM49" s="73">
        <v>36493</v>
      </c>
      <c r="AN49" s="73">
        <v>732</v>
      </c>
      <c r="AO49" s="73">
        <v>36818</v>
      </c>
      <c r="AP49" s="73">
        <v>36196</v>
      </c>
      <c r="AQ49" s="73">
        <v>622</v>
      </c>
      <c r="AR49" s="73">
        <v>37689</v>
      </c>
      <c r="AS49" s="73">
        <v>37031</v>
      </c>
      <c r="AT49" s="73">
        <v>658</v>
      </c>
      <c r="AU49" s="73">
        <v>32936</v>
      </c>
      <c r="AV49" s="73">
        <v>31895</v>
      </c>
      <c r="AW49" s="73">
        <v>1041</v>
      </c>
      <c r="AX49" s="73">
        <v>33240</v>
      </c>
      <c r="AY49" s="73">
        <v>32345</v>
      </c>
      <c r="AZ49" s="73">
        <v>895</v>
      </c>
      <c r="BA49" s="73">
        <v>35571</v>
      </c>
      <c r="BB49" s="73">
        <v>34892</v>
      </c>
      <c r="BC49" s="73">
        <v>679</v>
      </c>
      <c r="BD49" s="73">
        <v>36656</v>
      </c>
      <c r="BE49" s="73">
        <v>35734</v>
      </c>
      <c r="BF49" s="73">
        <v>922</v>
      </c>
      <c r="BG49" s="73">
        <v>34514</v>
      </c>
      <c r="BH49" s="73">
        <v>33442</v>
      </c>
      <c r="BI49" s="73">
        <v>1072</v>
      </c>
      <c r="BJ49" s="73">
        <v>36849</v>
      </c>
      <c r="BK49" s="73">
        <v>35931</v>
      </c>
      <c r="BL49" s="73">
        <v>918</v>
      </c>
      <c r="BM49" s="73">
        <v>37726</v>
      </c>
      <c r="BN49" s="73">
        <v>36074</v>
      </c>
      <c r="BO49" s="73">
        <v>1652</v>
      </c>
      <c r="BP49" s="73">
        <v>43819</v>
      </c>
      <c r="BQ49" s="73">
        <v>42389</v>
      </c>
      <c r="BR49" s="73">
        <v>1430</v>
      </c>
      <c r="BS49" s="43">
        <v>38689</v>
      </c>
      <c r="BT49" s="43">
        <v>37263</v>
      </c>
      <c r="BU49" s="43">
        <v>1426</v>
      </c>
      <c r="BV49" s="416"/>
      <c r="BW49" s="416"/>
      <c r="BX49" s="416"/>
    </row>
    <row r="50" spans="1:76" s="160" customFormat="1" ht="15" customHeight="1">
      <c r="A50" s="26" t="s">
        <v>539</v>
      </c>
      <c r="B50" s="73">
        <v>1259986</v>
      </c>
      <c r="C50" s="73">
        <v>1168427</v>
      </c>
      <c r="D50" s="73">
        <v>91559</v>
      </c>
      <c r="E50" s="73">
        <v>1276878</v>
      </c>
      <c r="F50" s="73">
        <v>1186771</v>
      </c>
      <c r="G50" s="73">
        <v>90107</v>
      </c>
      <c r="H50" s="73">
        <v>1264561</v>
      </c>
      <c r="I50" s="73">
        <v>1171261</v>
      </c>
      <c r="J50" s="73">
        <v>93300</v>
      </c>
      <c r="K50" s="73">
        <v>1273770</v>
      </c>
      <c r="L50" s="73">
        <v>1189628</v>
      </c>
      <c r="M50" s="73">
        <v>84142</v>
      </c>
      <c r="N50" s="73">
        <v>1354983</v>
      </c>
      <c r="O50" s="73">
        <v>1225500.8355350499</v>
      </c>
      <c r="P50" s="73">
        <v>129482.16446495001</v>
      </c>
      <c r="Q50" s="73">
        <v>1434421</v>
      </c>
      <c r="R50" s="73">
        <v>1302064.0026251501</v>
      </c>
      <c r="S50" s="73">
        <v>132356.99737484998</v>
      </c>
      <c r="T50" s="73">
        <v>1520382</v>
      </c>
      <c r="U50" s="73">
        <v>1391944</v>
      </c>
      <c r="V50" s="73">
        <v>128438</v>
      </c>
      <c r="W50" s="73">
        <v>1499406</v>
      </c>
      <c r="X50" s="73">
        <v>1387449</v>
      </c>
      <c r="Y50" s="73">
        <v>111957</v>
      </c>
      <c r="Z50" s="73">
        <v>1516637</v>
      </c>
      <c r="AA50" s="73">
        <v>1395545</v>
      </c>
      <c r="AB50" s="73">
        <v>121092</v>
      </c>
      <c r="AC50" s="73">
        <v>1524640</v>
      </c>
      <c r="AD50" s="73">
        <v>1407911</v>
      </c>
      <c r="AE50" s="73">
        <v>116729</v>
      </c>
      <c r="AF50" s="73">
        <v>1566949</v>
      </c>
      <c r="AG50" s="73">
        <v>1436796</v>
      </c>
      <c r="AH50" s="73">
        <v>130153</v>
      </c>
      <c r="AI50" s="73">
        <v>1546452</v>
      </c>
      <c r="AJ50" s="73">
        <v>1421367</v>
      </c>
      <c r="AK50" s="73">
        <v>125085</v>
      </c>
      <c r="AL50" s="73">
        <v>1571680</v>
      </c>
      <c r="AM50" s="73">
        <v>1456674</v>
      </c>
      <c r="AN50" s="73">
        <v>115006</v>
      </c>
      <c r="AO50" s="73">
        <v>1603455</v>
      </c>
      <c r="AP50" s="73">
        <v>1481124</v>
      </c>
      <c r="AQ50" s="73">
        <v>122331</v>
      </c>
      <c r="AR50" s="73">
        <v>1733142</v>
      </c>
      <c r="AS50" s="73">
        <v>1598870</v>
      </c>
      <c r="AT50" s="73">
        <v>134272</v>
      </c>
      <c r="AU50" s="73">
        <v>1674236</v>
      </c>
      <c r="AV50" s="73">
        <v>1576820</v>
      </c>
      <c r="AW50" s="73">
        <v>97416</v>
      </c>
      <c r="AX50" s="73">
        <v>1706870</v>
      </c>
      <c r="AY50" s="73">
        <v>1610609</v>
      </c>
      <c r="AZ50" s="73">
        <v>96261</v>
      </c>
      <c r="BA50" s="73">
        <v>1722842</v>
      </c>
      <c r="BB50" s="73">
        <v>1630035</v>
      </c>
      <c r="BC50" s="73">
        <v>92807</v>
      </c>
      <c r="BD50" s="73">
        <v>1768583</v>
      </c>
      <c r="BE50" s="73">
        <v>1680900</v>
      </c>
      <c r="BF50" s="73">
        <v>87683</v>
      </c>
      <c r="BG50" s="73">
        <v>1801075</v>
      </c>
      <c r="BH50" s="73">
        <v>1716422</v>
      </c>
      <c r="BI50" s="73">
        <v>84653</v>
      </c>
      <c r="BJ50" s="73">
        <v>1837765</v>
      </c>
      <c r="BK50" s="73">
        <v>1744628</v>
      </c>
      <c r="BL50" s="73">
        <v>93137</v>
      </c>
      <c r="BM50" s="73">
        <v>1892734</v>
      </c>
      <c r="BN50" s="73">
        <v>1776532</v>
      </c>
      <c r="BO50" s="73">
        <v>116202</v>
      </c>
      <c r="BP50" s="73">
        <v>1912265</v>
      </c>
      <c r="BQ50" s="73">
        <v>1792360</v>
      </c>
      <c r="BR50" s="73">
        <v>119905</v>
      </c>
      <c r="BS50" s="43">
        <v>1965261</v>
      </c>
      <c r="BT50" s="43">
        <v>1825689</v>
      </c>
      <c r="BU50" s="43">
        <v>139572</v>
      </c>
      <c r="BV50" s="416"/>
      <c r="BW50" s="416"/>
      <c r="BX50" s="416"/>
    </row>
    <row r="51" spans="1:76" s="160" customFormat="1" ht="15" customHeight="1">
      <c r="A51" s="327" t="s">
        <v>540</v>
      </c>
      <c r="B51" s="398"/>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c r="BO51" s="398"/>
      <c r="BP51" s="398"/>
      <c r="BQ51" s="398"/>
      <c r="BR51" s="398"/>
      <c r="BS51" s="50"/>
      <c r="BT51" s="50"/>
      <c r="BU51" s="50"/>
      <c r="BV51" s="416"/>
      <c r="BW51" s="416"/>
      <c r="BX51" s="416"/>
    </row>
    <row r="52" spans="1:76" s="166" customFormat="1" ht="15" customHeight="1">
      <c r="A52" s="48" t="s">
        <v>541</v>
      </c>
      <c r="B52" s="75">
        <v>75100</v>
      </c>
      <c r="C52" s="75">
        <v>75100</v>
      </c>
      <c r="D52" s="75">
        <v>0</v>
      </c>
      <c r="E52" s="75">
        <v>75100</v>
      </c>
      <c r="F52" s="75">
        <v>75100</v>
      </c>
      <c r="G52" s="75">
        <v>0</v>
      </c>
      <c r="H52" s="75">
        <v>75100</v>
      </c>
      <c r="I52" s="75">
        <v>75100</v>
      </c>
      <c r="J52" s="75">
        <v>0</v>
      </c>
      <c r="K52" s="75">
        <v>75100</v>
      </c>
      <c r="L52" s="75">
        <v>75100</v>
      </c>
      <c r="M52" s="75">
        <v>0</v>
      </c>
      <c r="N52" s="75">
        <v>79100</v>
      </c>
      <c r="O52" s="75">
        <v>79100</v>
      </c>
      <c r="P52" s="75">
        <v>0</v>
      </c>
      <c r="Q52" s="75">
        <v>79100</v>
      </c>
      <c r="R52" s="75">
        <v>79100</v>
      </c>
      <c r="S52" s="75">
        <v>0</v>
      </c>
      <c r="T52" s="75">
        <v>79100</v>
      </c>
      <c r="U52" s="75">
        <v>79100</v>
      </c>
      <c r="V52" s="75">
        <v>0</v>
      </c>
      <c r="W52" s="75">
        <v>79100</v>
      </c>
      <c r="X52" s="75">
        <v>79100</v>
      </c>
      <c r="Y52" s="75">
        <v>0</v>
      </c>
      <c r="Z52" s="75">
        <v>83100</v>
      </c>
      <c r="AA52" s="75">
        <v>83100</v>
      </c>
      <c r="AB52" s="75">
        <v>0</v>
      </c>
      <c r="AC52" s="75">
        <v>83100</v>
      </c>
      <c r="AD52" s="75">
        <v>83100</v>
      </c>
      <c r="AE52" s="75">
        <v>0</v>
      </c>
      <c r="AF52" s="75">
        <v>83100</v>
      </c>
      <c r="AG52" s="75">
        <v>83100</v>
      </c>
      <c r="AH52" s="75">
        <v>0</v>
      </c>
      <c r="AI52" s="75">
        <v>83100</v>
      </c>
      <c r="AJ52" s="75">
        <v>83100</v>
      </c>
      <c r="AK52" s="75">
        <v>0</v>
      </c>
      <c r="AL52" s="75">
        <v>87100</v>
      </c>
      <c r="AM52" s="75">
        <v>87100</v>
      </c>
      <c r="AN52" s="75">
        <v>0</v>
      </c>
      <c r="AO52" s="75">
        <v>87100</v>
      </c>
      <c r="AP52" s="75">
        <v>87100</v>
      </c>
      <c r="AQ52" s="75">
        <v>0</v>
      </c>
      <c r="AR52" s="75">
        <v>87100</v>
      </c>
      <c r="AS52" s="75">
        <v>87100</v>
      </c>
      <c r="AT52" s="75">
        <v>0</v>
      </c>
      <c r="AU52" s="75">
        <v>87100</v>
      </c>
      <c r="AV52" s="75">
        <v>87100</v>
      </c>
      <c r="AW52" s="75">
        <v>0</v>
      </c>
      <c r="AX52" s="75">
        <v>87100</v>
      </c>
      <c r="AY52" s="75">
        <v>87100</v>
      </c>
      <c r="AZ52" s="75">
        <v>0</v>
      </c>
      <c r="BA52" s="75">
        <v>87100</v>
      </c>
      <c r="BB52" s="75">
        <v>87100</v>
      </c>
      <c r="BC52" s="75">
        <v>0</v>
      </c>
      <c r="BD52" s="75">
        <v>87100</v>
      </c>
      <c r="BE52" s="75">
        <v>87100</v>
      </c>
      <c r="BF52" s="75">
        <v>0</v>
      </c>
      <c r="BG52" s="75">
        <v>87100</v>
      </c>
      <c r="BH52" s="75">
        <v>87100</v>
      </c>
      <c r="BI52" s="75">
        <v>0</v>
      </c>
      <c r="BJ52" s="75">
        <v>87100</v>
      </c>
      <c r="BK52" s="75">
        <v>87100</v>
      </c>
      <c r="BL52" s="75">
        <v>0</v>
      </c>
      <c r="BM52" s="75">
        <v>87100</v>
      </c>
      <c r="BN52" s="75">
        <v>87100</v>
      </c>
      <c r="BO52" s="75">
        <v>0</v>
      </c>
      <c r="BP52" s="75">
        <v>87100</v>
      </c>
      <c r="BQ52" s="75">
        <v>87100</v>
      </c>
      <c r="BR52" s="75">
        <v>0</v>
      </c>
      <c r="BS52" s="46">
        <v>87100</v>
      </c>
      <c r="BT52" s="46">
        <v>87100</v>
      </c>
      <c r="BU52" s="46">
        <v>0</v>
      </c>
      <c r="BV52" s="416"/>
      <c r="BW52" s="416"/>
      <c r="BX52" s="416"/>
    </row>
    <row r="53" spans="1:76" s="166" customFormat="1" ht="15" customHeight="1">
      <c r="A53" s="48" t="s">
        <v>542</v>
      </c>
      <c r="B53" s="75">
        <v>-441</v>
      </c>
      <c r="C53" s="75">
        <v>-441</v>
      </c>
      <c r="D53" s="75">
        <v>0</v>
      </c>
      <c r="E53" s="75">
        <v>-441</v>
      </c>
      <c r="F53" s="75">
        <v>-441</v>
      </c>
      <c r="G53" s="75">
        <v>0</v>
      </c>
      <c r="H53" s="75">
        <v>-441</v>
      </c>
      <c r="I53" s="75">
        <v>-441</v>
      </c>
      <c r="J53" s="75">
        <v>0</v>
      </c>
      <c r="K53" s="75">
        <v>-441</v>
      </c>
      <c r="L53" s="75">
        <v>-441</v>
      </c>
      <c r="M53" s="75">
        <v>0</v>
      </c>
      <c r="N53" s="75">
        <v>-441</v>
      </c>
      <c r="O53" s="75">
        <v>-441</v>
      </c>
      <c r="P53" s="75">
        <v>0</v>
      </c>
      <c r="Q53" s="75">
        <v>-441</v>
      </c>
      <c r="R53" s="75">
        <v>-441</v>
      </c>
      <c r="S53" s="75">
        <v>0</v>
      </c>
      <c r="T53" s="75">
        <v>-441</v>
      </c>
      <c r="U53" s="75">
        <v>-441</v>
      </c>
      <c r="V53" s="75">
        <v>0</v>
      </c>
      <c r="W53" s="75">
        <v>-441</v>
      </c>
      <c r="X53" s="75">
        <v>-441</v>
      </c>
      <c r="Y53" s="75">
        <v>0</v>
      </c>
      <c r="Z53" s="75">
        <v>0</v>
      </c>
      <c r="AA53" s="75">
        <v>0</v>
      </c>
      <c r="AB53" s="75">
        <v>0</v>
      </c>
      <c r="AC53" s="75">
        <v>-226</v>
      </c>
      <c r="AD53" s="75">
        <v>-226</v>
      </c>
      <c r="AE53" s="75">
        <v>0</v>
      </c>
      <c r="AF53" s="75">
        <v>-667</v>
      </c>
      <c r="AG53" s="75">
        <v>-667</v>
      </c>
      <c r="AH53" s="75">
        <v>0</v>
      </c>
      <c r="AI53" s="75">
        <v>-667</v>
      </c>
      <c r="AJ53" s="75">
        <v>-667</v>
      </c>
      <c r="AK53" s="75">
        <v>0</v>
      </c>
      <c r="AL53" s="75">
        <v>0</v>
      </c>
      <c r="AM53" s="75">
        <v>0</v>
      </c>
      <c r="AN53" s="75">
        <v>0</v>
      </c>
      <c r="AO53" s="75">
        <v>0</v>
      </c>
      <c r="AP53" s="75">
        <v>0</v>
      </c>
      <c r="AQ53" s="75">
        <v>0</v>
      </c>
      <c r="AR53" s="75">
        <v>0</v>
      </c>
      <c r="AS53" s="75">
        <v>0</v>
      </c>
      <c r="AT53" s="75">
        <v>0</v>
      </c>
      <c r="AU53" s="75">
        <v>-224</v>
      </c>
      <c r="AV53" s="75">
        <v>-224</v>
      </c>
      <c r="AW53" s="75">
        <v>0</v>
      </c>
      <c r="AX53" s="75">
        <v>-224</v>
      </c>
      <c r="AY53" s="75">
        <v>-224</v>
      </c>
      <c r="AZ53" s="75">
        <v>0</v>
      </c>
      <c r="BA53" s="75">
        <v>0</v>
      </c>
      <c r="BB53" s="75">
        <v>0</v>
      </c>
      <c r="BC53" s="75">
        <v>0</v>
      </c>
      <c r="BD53" s="75">
        <v>0</v>
      </c>
      <c r="BE53" s="75">
        <v>0</v>
      </c>
      <c r="BF53" s="75">
        <v>0</v>
      </c>
      <c r="BG53" s="75">
        <v>0</v>
      </c>
      <c r="BH53" s="75">
        <v>0</v>
      </c>
      <c r="BI53" s="75">
        <v>0</v>
      </c>
      <c r="BJ53" s="75">
        <v>-293</v>
      </c>
      <c r="BK53" s="75">
        <v>-293</v>
      </c>
      <c r="BL53" s="75">
        <v>0</v>
      </c>
      <c r="BM53" s="75">
        <v>-443</v>
      </c>
      <c r="BN53" s="75">
        <v>-443</v>
      </c>
      <c r="BO53" s="75">
        <v>0</v>
      </c>
      <c r="BP53" s="75">
        <v>-443</v>
      </c>
      <c r="BQ53" s="75">
        <v>-443</v>
      </c>
      <c r="BR53" s="75">
        <v>0</v>
      </c>
      <c r="BS53" s="46">
        <v>-569</v>
      </c>
      <c r="BT53" s="46">
        <v>-569</v>
      </c>
      <c r="BU53" s="422">
        <v>0</v>
      </c>
      <c r="BV53" s="416"/>
      <c r="BW53" s="416"/>
      <c r="BX53" s="416"/>
    </row>
    <row r="54" spans="1:76" s="166" customFormat="1" ht="15" customHeight="1">
      <c r="A54" s="48" t="s">
        <v>543</v>
      </c>
      <c r="B54" s="75">
        <v>11</v>
      </c>
      <c r="C54" s="75">
        <v>11</v>
      </c>
      <c r="D54" s="75">
        <v>0</v>
      </c>
      <c r="E54" s="75">
        <v>11</v>
      </c>
      <c r="F54" s="75">
        <v>11</v>
      </c>
      <c r="G54" s="75">
        <v>0</v>
      </c>
      <c r="H54" s="75">
        <v>11</v>
      </c>
      <c r="I54" s="75">
        <v>11</v>
      </c>
      <c r="J54" s="75">
        <v>0</v>
      </c>
      <c r="K54" s="75">
        <v>11</v>
      </c>
      <c r="L54" s="75">
        <v>11</v>
      </c>
      <c r="M54" s="75">
        <v>0</v>
      </c>
      <c r="N54" s="75">
        <v>11</v>
      </c>
      <c r="O54" s="75">
        <v>11</v>
      </c>
      <c r="P54" s="75">
        <v>0</v>
      </c>
      <c r="Q54" s="75">
        <v>11</v>
      </c>
      <c r="R54" s="75">
        <v>11</v>
      </c>
      <c r="S54" s="75">
        <v>0</v>
      </c>
      <c r="T54" s="75">
        <v>11</v>
      </c>
      <c r="U54" s="75">
        <v>11</v>
      </c>
      <c r="V54" s="75">
        <v>0</v>
      </c>
      <c r="W54" s="75">
        <v>11</v>
      </c>
      <c r="X54" s="75">
        <v>11</v>
      </c>
      <c r="Y54" s="75">
        <v>0</v>
      </c>
      <c r="Z54" s="75">
        <v>11</v>
      </c>
      <c r="AA54" s="75">
        <v>11</v>
      </c>
      <c r="AB54" s="75">
        <v>0</v>
      </c>
      <c r="AC54" s="75">
        <v>11</v>
      </c>
      <c r="AD54" s="75">
        <v>11</v>
      </c>
      <c r="AE54" s="75">
        <v>0</v>
      </c>
      <c r="AF54" s="75">
        <v>11</v>
      </c>
      <c r="AG54" s="75">
        <v>11</v>
      </c>
      <c r="AH54" s="75">
        <v>0</v>
      </c>
      <c r="AI54" s="75">
        <v>11</v>
      </c>
      <c r="AJ54" s="75">
        <v>11</v>
      </c>
      <c r="AK54" s="75">
        <v>0</v>
      </c>
      <c r="AL54" s="75">
        <v>11</v>
      </c>
      <c r="AM54" s="75">
        <v>11</v>
      </c>
      <c r="AN54" s="75">
        <v>0</v>
      </c>
      <c r="AO54" s="75">
        <v>11</v>
      </c>
      <c r="AP54" s="75">
        <v>11</v>
      </c>
      <c r="AQ54" s="75">
        <v>0</v>
      </c>
      <c r="AR54" s="75">
        <v>11</v>
      </c>
      <c r="AS54" s="75">
        <v>11</v>
      </c>
      <c r="AT54" s="75">
        <v>0</v>
      </c>
      <c r="AU54" s="75">
        <v>11</v>
      </c>
      <c r="AV54" s="75">
        <v>11</v>
      </c>
      <c r="AW54" s="75">
        <v>0</v>
      </c>
      <c r="AX54" s="75">
        <v>11</v>
      </c>
      <c r="AY54" s="75">
        <v>11</v>
      </c>
      <c r="AZ54" s="75">
        <v>0</v>
      </c>
      <c r="BA54" s="75">
        <v>11</v>
      </c>
      <c r="BB54" s="75">
        <v>11</v>
      </c>
      <c r="BC54" s="75">
        <v>0</v>
      </c>
      <c r="BD54" s="75">
        <v>11</v>
      </c>
      <c r="BE54" s="75">
        <v>11</v>
      </c>
      <c r="BF54" s="75">
        <v>0</v>
      </c>
      <c r="BG54" s="75">
        <v>11</v>
      </c>
      <c r="BH54" s="75">
        <v>11</v>
      </c>
      <c r="BI54" s="75">
        <v>0</v>
      </c>
      <c r="BJ54" s="75">
        <v>11</v>
      </c>
      <c r="BK54" s="75">
        <v>11</v>
      </c>
      <c r="BL54" s="75">
        <v>0</v>
      </c>
      <c r="BM54" s="75">
        <v>11</v>
      </c>
      <c r="BN54" s="75">
        <v>11</v>
      </c>
      <c r="BO54" s="75">
        <v>0</v>
      </c>
      <c r="BP54" s="75">
        <v>11</v>
      </c>
      <c r="BQ54" s="75">
        <v>11</v>
      </c>
      <c r="BR54" s="75">
        <v>0</v>
      </c>
      <c r="BS54" s="46">
        <v>11</v>
      </c>
      <c r="BT54" s="46">
        <v>11</v>
      </c>
      <c r="BU54" s="422">
        <v>0</v>
      </c>
      <c r="BV54" s="416"/>
      <c r="BW54" s="416"/>
      <c r="BX54" s="416"/>
    </row>
    <row r="55" spans="1:76" s="166" customFormat="1" ht="15" customHeight="1">
      <c r="A55" s="48" t="s">
        <v>544</v>
      </c>
      <c r="B55" s="75">
        <v>49447</v>
      </c>
      <c r="C55" s="75">
        <v>49447</v>
      </c>
      <c r="D55" s="75">
        <v>0</v>
      </c>
      <c r="E55" s="75">
        <v>53411</v>
      </c>
      <c r="F55" s="75">
        <v>53411</v>
      </c>
      <c r="G55" s="75">
        <v>0</v>
      </c>
      <c r="H55" s="75">
        <v>57230</v>
      </c>
      <c r="I55" s="75">
        <v>57230</v>
      </c>
      <c r="J55" s="75">
        <v>0</v>
      </c>
      <c r="K55" s="75">
        <v>52408</v>
      </c>
      <c r="L55" s="75">
        <v>52408</v>
      </c>
      <c r="M55" s="75">
        <v>0</v>
      </c>
      <c r="N55" s="75">
        <v>50599</v>
      </c>
      <c r="O55" s="75">
        <v>50599</v>
      </c>
      <c r="P55" s="75">
        <v>0</v>
      </c>
      <c r="Q55" s="75">
        <v>52986</v>
      </c>
      <c r="R55" s="75">
        <v>52986</v>
      </c>
      <c r="S55" s="75">
        <v>0</v>
      </c>
      <c r="T55" s="75">
        <v>55775</v>
      </c>
      <c r="U55" s="75">
        <v>55775</v>
      </c>
      <c r="V55" s="75">
        <v>0</v>
      </c>
      <c r="W55" s="75">
        <v>59407</v>
      </c>
      <c r="X55" s="75">
        <v>59407</v>
      </c>
      <c r="Y55" s="75">
        <v>0</v>
      </c>
      <c r="Z55" s="75">
        <v>59055</v>
      </c>
      <c r="AA55" s="75">
        <v>59055</v>
      </c>
      <c r="AB55" s="75">
        <v>0</v>
      </c>
      <c r="AC55" s="75">
        <v>61100</v>
      </c>
      <c r="AD55" s="75">
        <v>61100</v>
      </c>
      <c r="AE55" s="75">
        <v>0</v>
      </c>
      <c r="AF55" s="75">
        <v>67222</v>
      </c>
      <c r="AG55" s="75">
        <v>67222</v>
      </c>
      <c r="AH55" s="75">
        <v>0</v>
      </c>
      <c r="AI55" s="75">
        <v>67672</v>
      </c>
      <c r="AJ55" s="75">
        <v>67672</v>
      </c>
      <c r="AK55" s="75">
        <v>0</v>
      </c>
      <c r="AL55" s="75">
        <v>67681</v>
      </c>
      <c r="AM55" s="75">
        <v>67681</v>
      </c>
      <c r="AN55" s="75">
        <v>0</v>
      </c>
      <c r="AO55" s="75">
        <v>72324</v>
      </c>
      <c r="AP55" s="75">
        <v>72324</v>
      </c>
      <c r="AQ55" s="75">
        <v>0</v>
      </c>
      <c r="AR55" s="75">
        <v>74889</v>
      </c>
      <c r="AS55" s="75">
        <v>74889</v>
      </c>
      <c r="AT55" s="75">
        <v>0</v>
      </c>
      <c r="AU55" s="75">
        <v>73564</v>
      </c>
      <c r="AV55" s="75">
        <v>73564</v>
      </c>
      <c r="AW55" s="75">
        <v>0</v>
      </c>
      <c r="AX55" s="75">
        <v>74967</v>
      </c>
      <c r="AY55" s="75">
        <v>74967</v>
      </c>
      <c r="AZ55" s="75">
        <v>0</v>
      </c>
      <c r="BA55" s="75">
        <v>76365</v>
      </c>
      <c r="BB55" s="75">
        <v>76365</v>
      </c>
      <c r="BC55" s="75">
        <v>0</v>
      </c>
      <c r="BD55" s="75">
        <v>78150</v>
      </c>
      <c r="BE55" s="75">
        <v>78150</v>
      </c>
      <c r="BF55" s="75">
        <v>0</v>
      </c>
      <c r="BG55" s="75">
        <v>77151</v>
      </c>
      <c r="BH55" s="75">
        <v>77151</v>
      </c>
      <c r="BI55" s="75">
        <v>0</v>
      </c>
      <c r="BJ55" s="75">
        <v>78746</v>
      </c>
      <c r="BK55" s="75">
        <v>78746</v>
      </c>
      <c r="BL55" s="75">
        <v>0</v>
      </c>
      <c r="BM55" s="75">
        <v>80753</v>
      </c>
      <c r="BN55" s="75">
        <v>80753</v>
      </c>
      <c r="BO55" s="75">
        <v>0</v>
      </c>
      <c r="BP55" s="75">
        <v>83129</v>
      </c>
      <c r="BQ55" s="75">
        <v>83129</v>
      </c>
      <c r="BR55" s="75">
        <v>0</v>
      </c>
      <c r="BS55" s="46">
        <v>84953</v>
      </c>
      <c r="BT55" s="46">
        <v>84953</v>
      </c>
      <c r="BU55" s="422">
        <v>0</v>
      </c>
      <c r="BV55" s="416"/>
      <c r="BW55" s="416"/>
      <c r="BX55" s="416"/>
    </row>
    <row r="56" spans="1:76" s="166" customFormat="1" ht="15" customHeight="1">
      <c r="A56" s="48" t="s">
        <v>545</v>
      </c>
      <c r="B56" s="75">
        <v>2556</v>
      </c>
      <c r="C56" s="75">
        <v>2556</v>
      </c>
      <c r="D56" s="75">
        <v>0</v>
      </c>
      <c r="E56" s="75">
        <v>5555</v>
      </c>
      <c r="F56" s="75">
        <v>5555</v>
      </c>
      <c r="G56" s="75">
        <v>0</v>
      </c>
      <c r="H56" s="75">
        <v>6412</v>
      </c>
      <c r="I56" s="75">
        <v>6412</v>
      </c>
      <c r="J56" s="75">
        <v>0</v>
      </c>
      <c r="K56" s="75">
        <v>6645</v>
      </c>
      <c r="L56" s="75">
        <v>6645</v>
      </c>
      <c r="M56" s="75">
        <v>0</v>
      </c>
      <c r="N56" s="75">
        <v>279</v>
      </c>
      <c r="O56" s="75">
        <v>279</v>
      </c>
      <c r="P56" s="75">
        <v>0</v>
      </c>
      <c r="Q56" s="75">
        <v>3478</v>
      </c>
      <c r="R56" s="75">
        <v>3478</v>
      </c>
      <c r="S56" s="75">
        <v>0</v>
      </c>
      <c r="T56" s="75">
        <v>3016</v>
      </c>
      <c r="U56" s="75">
        <v>3016</v>
      </c>
      <c r="V56" s="75">
        <v>0</v>
      </c>
      <c r="W56" s="75">
        <v>5626</v>
      </c>
      <c r="X56" s="75">
        <v>5626</v>
      </c>
      <c r="Y56" s="75">
        <v>0</v>
      </c>
      <c r="Z56" s="75">
        <v>2074</v>
      </c>
      <c r="AA56" s="75">
        <v>2074</v>
      </c>
      <c r="AB56" s="75">
        <v>0</v>
      </c>
      <c r="AC56" s="75">
        <v>2503</v>
      </c>
      <c r="AD56" s="75">
        <v>2503</v>
      </c>
      <c r="AE56" s="75">
        <v>0</v>
      </c>
      <c r="AF56" s="75">
        <v>-2060</v>
      </c>
      <c r="AG56" s="75">
        <v>-2060</v>
      </c>
      <c r="AH56" s="75">
        <v>0</v>
      </c>
      <c r="AI56" s="75">
        <v>-2995</v>
      </c>
      <c r="AJ56" s="75">
        <v>-2995</v>
      </c>
      <c r="AK56" s="75">
        <v>0</v>
      </c>
      <c r="AL56" s="75">
        <v>-3694</v>
      </c>
      <c r="AM56" s="75">
        <v>-3694</v>
      </c>
      <c r="AN56" s="75">
        <v>0</v>
      </c>
      <c r="AO56" s="75">
        <v>-6731</v>
      </c>
      <c r="AP56" s="75">
        <v>-6731</v>
      </c>
      <c r="AQ56" s="75">
        <v>0</v>
      </c>
      <c r="AR56" s="75">
        <v>-5116</v>
      </c>
      <c r="AS56" s="75">
        <v>-5116</v>
      </c>
      <c r="AT56" s="75">
        <v>0</v>
      </c>
      <c r="AU56" s="75">
        <v>-6188</v>
      </c>
      <c r="AV56" s="75">
        <v>-6188</v>
      </c>
      <c r="AW56" s="75">
        <v>0</v>
      </c>
      <c r="AX56" s="75">
        <v>-6533</v>
      </c>
      <c r="AY56" s="75">
        <v>-6533</v>
      </c>
      <c r="AZ56" s="75">
        <v>0</v>
      </c>
      <c r="BA56" s="75">
        <v>-4159</v>
      </c>
      <c r="BB56" s="75">
        <v>-4159</v>
      </c>
      <c r="BC56" s="75">
        <v>0</v>
      </c>
      <c r="BD56" s="75">
        <v>-4460</v>
      </c>
      <c r="BE56" s="75">
        <v>-4460</v>
      </c>
      <c r="BF56" s="75">
        <v>0</v>
      </c>
      <c r="BG56" s="75">
        <v>-3080</v>
      </c>
      <c r="BH56" s="75">
        <v>-3080</v>
      </c>
      <c r="BI56" s="75">
        <v>0</v>
      </c>
      <c r="BJ56" s="75">
        <v>-5001</v>
      </c>
      <c r="BK56" s="75">
        <v>-5001</v>
      </c>
      <c r="BL56" s="75">
        <v>0</v>
      </c>
      <c r="BM56" s="75">
        <v>-7336</v>
      </c>
      <c r="BN56" s="75">
        <v>-7336</v>
      </c>
      <c r="BO56" s="75">
        <v>0</v>
      </c>
      <c r="BP56" s="75">
        <v>-6866</v>
      </c>
      <c r="BQ56" s="75">
        <v>-6866</v>
      </c>
      <c r="BR56" s="75">
        <v>0</v>
      </c>
      <c r="BS56" s="46">
        <v>-11009</v>
      </c>
      <c r="BT56" s="46">
        <v>-11009</v>
      </c>
      <c r="BU56" s="422">
        <v>0</v>
      </c>
      <c r="BV56" s="416"/>
      <c r="BW56" s="416"/>
      <c r="BX56" s="416"/>
    </row>
    <row r="57" spans="1:76" s="160" customFormat="1" ht="15" customHeight="1">
      <c r="A57" s="26" t="s">
        <v>546</v>
      </c>
      <c r="B57" s="398">
        <v>126673</v>
      </c>
      <c r="C57" s="398">
        <v>126673</v>
      </c>
      <c r="D57" s="398">
        <v>0</v>
      </c>
      <c r="E57" s="398">
        <v>133636</v>
      </c>
      <c r="F57" s="398">
        <v>133636</v>
      </c>
      <c r="G57" s="398">
        <v>0</v>
      </c>
      <c r="H57" s="398">
        <v>138312</v>
      </c>
      <c r="I57" s="398">
        <v>138312</v>
      </c>
      <c r="J57" s="398">
        <v>0</v>
      </c>
      <c r="K57" s="398">
        <v>133723</v>
      </c>
      <c r="L57" s="398">
        <v>133723</v>
      </c>
      <c r="M57" s="398">
        <v>0</v>
      </c>
      <c r="N57" s="398">
        <v>129548</v>
      </c>
      <c r="O57" s="398">
        <v>129548</v>
      </c>
      <c r="P57" s="398">
        <v>0</v>
      </c>
      <c r="Q57" s="398">
        <v>135134</v>
      </c>
      <c r="R57" s="398">
        <v>135134</v>
      </c>
      <c r="S57" s="398">
        <v>0</v>
      </c>
      <c r="T57" s="398">
        <v>137461</v>
      </c>
      <c r="U57" s="398">
        <v>137461</v>
      </c>
      <c r="V57" s="398">
        <v>0</v>
      </c>
      <c r="W57" s="398">
        <v>143703</v>
      </c>
      <c r="X57" s="398">
        <v>143703</v>
      </c>
      <c r="Y57" s="398">
        <v>0</v>
      </c>
      <c r="Z57" s="398">
        <v>144240</v>
      </c>
      <c r="AA57" s="398">
        <v>144240</v>
      </c>
      <c r="AB57" s="398">
        <v>0</v>
      </c>
      <c r="AC57" s="398">
        <v>146488</v>
      </c>
      <c r="AD57" s="398">
        <v>146488</v>
      </c>
      <c r="AE57" s="398">
        <v>0</v>
      </c>
      <c r="AF57" s="398">
        <v>147606</v>
      </c>
      <c r="AG57" s="398">
        <v>147606</v>
      </c>
      <c r="AH57" s="398">
        <v>0</v>
      </c>
      <c r="AI57" s="398">
        <v>147121</v>
      </c>
      <c r="AJ57" s="398">
        <v>147121</v>
      </c>
      <c r="AK57" s="398">
        <v>0</v>
      </c>
      <c r="AL57" s="398">
        <v>151099</v>
      </c>
      <c r="AM57" s="398">
        <v>151099</v>
      </c>
      <c r="AN57" s="398">
        <v>0</v>
      </c>
      <c r="AO57" s="398">
        <v>152704</v>
      </c>
      <c r="AP57" s="398">
        <v>152704</v>
      </c>
      <c r="AQ57" s="398">
        <v>0</v>
      </c>
      <c r="AR57" s="398">
        <v>156884</v>
      </c>
      <c r="AS57" s="398">
        <v>156884</v>
      </c>
      <c r="AT57" s="398">
        <v>0</v>
      </c>
      <c r="AU57" s="398">
        <v>154263</v>
      </c>
      <c r="AV57" s="398">
        <v>154263</v>
      </c>
      <c r="AW57" s="398">
        <v>0</v>
      </c>
      <c r="AX57" s="398">
        <v>155321</v>
      </c>
      <c r="AY57" s="398">
        <v>155321</v>
      </c>
      <c r="AZ57" s="398">
        <v>0</v>
      </c>
      <c r="BA57" s="398">
        <v>159317</v>
      </c>
      <c r="BB57" s="398">
        <v>159317</v>
      </c>
      <c r="BC57" s="398">
        <v>0</v>
      </c>
      <c r="BD57" s="398">
        <v>160801</v>
      </c>
      <c r="BE57" s="398">
        <v>160801</v>
      </c>
      <c r="BF57" s="398">
        <v>0</v>
      </c>
      <c r="BG57" s="398">
        <v>161182</v>
      </c>
      <c r="BH57" s="398">
        <v>161182</v>
      </c>
      <c r="BI57" s="398">
        <v>0</v>
      </c>
      <c r="BJ57" s="398">
        <v>160563</v>
      </c>
      <c r="BK57" s="398">
        <v>160563</v>
      </c>
      <c r="BL57" s="398">
        <v>0</v>
      </c>
      <c r="BM57" s="398">
        <v>160086</v>
      </c>
      <c r="BN57" s="398">
        <v>160086</v>
      </c>
      <c r="BO57" s="398">
        <v>0</v>
      </c>
      <c r="BP57" s="398">
        <v>162931</v>
      </c>
      <c r="BQ57" s="398">
        <v>162931</v>
      </c>
      <c r="BR57" s="398">
        <v>0</v>
      </c>
      <c r="BS57" s="50">
        <v>160487</v>
      </c>
      <c r="BT57" s="50">
        <v>160487</v>
      </c>
      <c r="BU57" s="423">
        <v>0</v>
      </c>
      <c r="BV57" s="416"/>
      <c r="BW57" s="416"/>
      <c r="BX57" s="416"/>
    </row>
    <row r="58" spans="1:76" s="160" customFormat="1" ht="15" customHeight="1">
      <c r="A58" s="26" t="s">
        <v>547</v>
      </c>
      <c r="B58" s="398">
        <v>1770</v>
      </c>
      <c r="C58" s="398">
        <v>1770</v>
      </c>
      <c r="D58" s="398">
        <v>0</v>
      </c>
      <c r="E58" s="398">
        <v>1780</v>
      </c>
      <c r="F58" s="398">
        <v>1780</v>
      </c>
      <c r="G58" s="398">
        <v>0</v>
      </c>
      <c r="H58" s="398">
        <v>1785</v>
      </c>
      <c r="I58" s="398">
        <v>1785</v>
      </c>
      <c r="J58" s="398">
        <v>0</v>
      </c>
      <c r="K58" s="398">
        <v>1812</v>
      </c>
      <c r="L58" s="398">
        <v>1812</v>
      </c>
      <c r="M58" s="398">
        <v>0</v>
      </c>
      <c r="N58" s="398">
        <v>1827</v>
      </c>
      <c r="O58" s="398">
        <v>1827</v>
      </c>
      <c r="P58" s="398">
        <v>0</v>
      </c>
      <c r="Q58" s="398">
        <v>1852</v>
      </c>
      <c r="R58" s="398">
        <v>1852</v>
      </c>
      <c r="S58" s="398">
        <v>0</v>
      </c>
      <c r="T58" s="398">
        <v>1844</v>
      </c>
      <c r="U58" s="398">
        <v>1844</v>
      </c>
      <c r="V58" s="398">
        <v>0</v>
      </c>
      <c r="W58" s="398">
        <v>1695</v>
      </c>
      <c r="X58" s="398">
        <v>1695</v>
      </c>
      <c r="Y58" s="398">
        <v>0</v>
      </c>
      <c r="Z58" s="398">
        <v>1742</v>
      </c>
      <c r="AA58" s="398">
        <v>1742</v>
      </c>
      <c r="AB58" s="398">
        <v>0</v>
      </c>
      <c r="AC58" s="398">
        <v>1625</v>
      </c>
      <c r="AD58" s="398">
        <v>1625</v>
      </c>
      <c r="AE58" s="398">
        <v>0</v>
      </c>
      <c r="AF58" s="398">
        <v>1613</v>
      </c>
      <c r="AG58" s="398">
        <v>1613</v>
      </c>
      <c r="AH58" s="398">
        <v>0</v>
      </c>
      <c r="AI58" s="398">
        <v>1644</v>
      </c>
      <c r="AJ58" s="398">
        <v>1644</v>
      </c>
      <c r="AK58" s="398">
        <v>0</v>
      </c>
      <c r="AL58" s="398">
        <v>1643</v>
      </c>
      <c r="AM58" s="398">
        <v>1643</v>
      </c>
      <c r="AN58" s="398">
        <v>0</v>
      </c>
      <c r="AO58" s="398">
        <v>1621</v>
      </c>
      <c r="AP58" s="398">
        <v>1621</v>
      </c>
      <c r="AQ58" s="398">
        <v>0</v>
      </c>
      <c r="AR58" s="398">
        <v>1605</v>
      </c>
      <c r="AS58" s="398">
        <v>1605</v>
      </c>
      <c r="AT58" s="398">
        <v>0</v>
      </c>
      <c r="AU58" s="398">
        <v>1748</v>
      </c>
      <c r="AV58" s="398">
        <v>1748</v>
      </c>
      <c r="AW58" s="398">
        <v>0</v>
      </c>
      <c r="AX58" s="398">
        <v>1834</v>
      </c>
      <c r="AY58" s="398">
        <v>1834</v>
      </c>
      <c r="AZ58" s="398">
        <v>0</v>
      </c>
      <c r="BA58" s="398">
        <v>1861</v>
      </c>
      <c r="BB58" s="398">
        <v>1861</v>
      </c>
      <c r="BC58" s="398">
        <v>0</v>
      </c>
      <c r="BD58" s="398">
        <v>1912</v>
      </c>
      <c r="BE58" s="398">
        <v>1912</v>
      </c>
      <c r="BF58" s="398">
        <v>0</v>
      </c>
      <c r="BG58" s="398">
        <v>1795</v>
      </c>
      <c r="BH58" s="398">
        <v>1795</v>
      </c>
      <c r="BI58" s="398">
        <v>0</v>
      </c>
      <c r="BJ58" s="398">
        <v>1748</v>
      </c>
      <c r="BK58" s="398">
        <v>1748</v>
      </c>
      <c r="BL58" s="398">
        <v>0</v>
      </c>
      <c r="BM58" s="398">
        <v>1699</v>
      </c>
      <c r="BN58" s="398">
        <v>1699</v>
      </c>
      <c r="BO58" s="398">
        <v>0</v>
      </c>
      <c r="BP58" s="398">
        <v>2163</v>
      </c>
      <c r="BQ58" s="398">
        <v>2163</v>
      </c>
      <c r="BR58" s="398">
        <v>0</v>
      </c>
      <c r="BS58" s="50">
        <v>2174</v>
      </c>
      <c r="BT58" s="50">
        <v>2174</v>
      </c>
      <c r="BU58" s="423">
        <v>0</v>
      </c>
      <c r="BV58" s="416"/>
      <c r="BW58" s="416"/>
      <c r="BX58" s="416"/>
    </row>
    <row r="59" spans="1:76" s="160" customFormat="1" ht="15" customHeight="1">
      <c r="A59" s="26" t="s">
        <v>548</v>
      </c>
      <c r="B59" s="398">
        <v>128443</v>
      </c>
      <c r="C59" s="398">
        <v>128443</v>
      </c>
      <c r="D59" s="398">
        <v>0</v>
      </c>
      <c r="E59" s="398">
        <v>135416</v>
      </c>
      <c r="F59" s="398">
        <v>135416</v>
      </c>
      <c r="G59" s="398">
        <v>0</v>
      </c>
      <c r="H59" s="398">
        <v>140097</v>
      </c>
      <c r="I59" s="398">
        <v>140097</v>
      </c>
      <c r="J59" s="398">
        <v>0</v>
      </c>
      <c r="K59" s="398">
        <v>135535</v>
      </c>
      <c r="L59" s="398">
        <v>135535</v>
      </c>
      <c r="M59" s="398">
        <v>0</v>
      </c>
      <c r="N59" s="398">
        <v>131375</v>
      </c>
      <c r="O59" s="398">
        <v>131375</v>
      </c>
      <c r="P59" s="398">
        <v>0</v>
      </c>
      <c r="Q59" s="398">
        <v>136986</v>
      </c>
      <c r="R59" s="398">
        <v>136986</v>
      </c>
      <c r="S59" s="398">
        <v>0</v>
      </c>
      <c r="T59" s="398">
        <v>139305</v>
      </c>
      <c r="U59" s="398">
        <v>139305</v>
      </c>
      <c r="V59" s="398">
        <v>0</v>
      </c>
      <c r="W59" s="398">
        <v>145398</v>
      </c>
      <c r="X59" s="398">
        <v>145398</v>
      </c>
      <c r="Y59" s="398">
        <v>0</v>
      </c>
      <c r="Z59" s="398">
        <v>145982</v>
      </c>
      <c r="AA59" s="398">
        <v>145982</v>
      </c>
      <c r="AB59" s="398">
        <v>0</v>
      </c>
      <c r="AC59" s="398">
        <v>148113</v>
      </c>
      <c r="AD59" s="398">
        <v>148113</v>
      </c>
      <c r="AE59" s="398">
        <v>0</v>
      </c>
      <c r="AF59" s="398">
        <v>149219</v>
      </c>
      <c r="AG59" s="398">
        <v>149219</v>
      </c>
      <c r="AH59" s="398">
        <v>0</v>
      </c>
      <c r="AI59" s="398">
        <v>148765</v>
      </c>
      <c r="AJ59" s="398">
        <v>148765</v>
      </c>
      <c r="AK59" s="398">
        <v>0</v>
      </c>
      <c r="AL59" s="398">
        <v>152742</v>
      </c>
      <c r="AM59" s="398">
        <v>152742</v>
      </c>
      <c r="AN59" s="398">
        <v>0</v>
      </c>
      <c r="AO59" s="398">
        <v>154325</v>
      </c>
      <c r="AP59" s="398">
        <v>154325</v>
      </c>
      <c r="AQ59" s="398">
        <v>0</v>
      </c>
      <c r="AR59" s="398">
        <v>158489</v>
      </c>
      <c r="AS59" s="398">
        <v>158489</v>
      </c>
      <c r="AT59" s="398">
        <v>0</v>
      </c>
      <c r="AU59" s="398">
        <v>156011</v>
      </c>
      <c r="AV59" s="398">
        <v>156011</v>
      </c>
      <c r="AW59" s="398">
        <v>0</v>
      </c>
      <c r="AX59" s="398">
        <v>157156</v>
      </c>
      <c r="AY59" s="398">
        <v>157156</v>
      </c>
      <c r="AZ59" s="398">
        <v>0</v>
      </c>
      <c r="BA59" s="398">
        <v>161178</v>
      </c>
      <c r="BB59" s="398">
        <v>161178</v>
      </c>
      <c r="BC59" s="398">
        <v>0</v>
      </c>
      <c r="BD59" s="398">
        <v>162713</v>
      </c>
      <c r="BE59" s="398">
        <v>162713</v>
      </c>
      <c r="BF59" s="398">
        <v>0</v>
      </c>
      <c r="BG59" s="398">
        <v>162977</v>
      </c>
      <c r="BH59" s="398">
        <v>162977</v>
      </c>
      <c r="BI59" s="398">
        <v>0</v>
      </c>
      <c r="BJ59" s="398">
        <v>162311</v>
      </c>
      <c r="BK59" s="398">
        <v>162311</v>
      </c>
      <c r="BL59" s="398">
        <v>0</v>
      </c>
      <c r="BM59" s="398">
        <v>161784</v>
      </c>
      <c r="BN59" s="398">
        <v>161784</v>
      </c>
      <c r="BO59" s="398">
        <v>0</v>
      </c>
      <c r="BP59" s="398">
        <v>165094</v>
      </c>
      <c r="BQ59" s="398">
        <v>165094</v>
      </c>
      <c r="BR59" s="398">
        <v>0</v>
      </c>
      <c r="BS59" s="50">
        <v>162661</v>
      </c>
      <c r="BT59" s="50">
        <v>162661</v>
      </c>
      <c r="BU59" s="423">
        <v>0</v>
      </c>
      <c r="BV59" s="416"/>
      <c r="BW59" s="416"/>
      <c r="BX59" s="416"/>
    </row>
    <row r="60" spans="1:76" s="55" customFormat="1" ht="5.0999999999999996" customHeight="1">
      <c r="A60" s="26"/>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416"/>
      <c r="BW60" s="416"/>
      <c r="BX60" s="416"/>
    </row>
    <row r="61" spans="1:76" s="55" customFormat="1" ht="15" customHeight="1" thickBot="1">
      <c r="A61" s="51" t="s">
        <v>624</v>
      </c>
      <c r="B61" s="385">
        <v>1388429</v>
      </c>
      <c r="C61" s="385">
        <v>1296870</v>
      </c>
      <c r="D61" s="385">
        <v>91559</v>
      </c>
      <c r="E61" s="385">
        <v>1412294</v>
      </c>
      <c r="F61" s="385">
        <v>1322187</v>
      </c>
      <c r="G61" s="385">
        <v>90107</v>
      </c>
      <c r="H61" s="385">
        <v>1404658</v>
      </c>
      <c r="I61" s="385">
        <v>1311358</v>
      </c>
      <c r="J61" s="385">
        <v>93300</v>
      </c>
      <c r="K61" s="385">
        <v>1409305</v>
      </c>
      <c r="L61" s="385">
        <v>1325163</v>
      </c>
      <c r="M61" s="385">
        <v>84142</v>
      </c>
      <c r="N61" s="385">
        <v>1486358</v>
      </c>
      <c r="O61" s="385">
        <v>1356875.8355350499</v>
      </c>
      <c r="P61" s="385">
        <v>129482.16446495001</v>
      </c>
      <c r="Q61" s="385">
        <v>1571407</v>
      </c>
      <c r="R61" s="385">
        <v>1439050.0026251501</v>
      </c>
      <c r="S61" s="385">
        <v>132356.99737484998</v>
      </c>
      <c r="T61" s="385">
        <v>1659687</v>
      </c>
      <c r="U61" s="385">
        <v>1531249</v>
      </c>
      <c r="V61" s="385">
        <v>128438</v>
      </c>
      <c r="W61" s="385">
        <v>1644804</v>
      </c>
      <c r="X61" s="385">
        <v>1532847</v>
      </c>
      <c r="Y61" s="385">
        <v>111957</v>
      </c>
      <c r="Z61" s="385">
        <v>1662619</v>
      </c>
      <c r="AA61" s="385">
        <v>1541527</v>
      </c>
      <c r="AB61" s="385">
        <v>121092</v>
      </c>
      <c r="AC61" s="385">
        <v>1672753</v>
      </c>
      <c r="AD61" s="385">
        <v>1556024</v>
      </c>
      <c r="AE61" s="385">
        <v>116729</v>
      </c>
      <c r="AF61" s="385">
        <v>1716168</v>
      </c>
      <c r="AG61" s="385">
        <v>1586015</v>
      </c>
      <c r="AH61" s="385">
        <v>130153</v>
      </c>
      <c r="AI61" s="385">
        <v>1695217</v>
      </c>
      <c r="AJ61" s="385">
        <v>1570132</v>
      </c>
      <c r="AK61" s="385">
        <v>125085</v>
      </c>
      <c r="AL61" s="385">
        <v>1724422</v>
      </c>
      <c r="AM61" s="385">
        <v>1609416</v>
      </c>
      <c r="AN61" s="385">
        <v>115006</v>
      </c>
      <c r="AO61" s="385">
        <v>1757780</v>
      </c>
      <c r="AP61" s="385">
        <v>1635449</v>
      </c>
      <c r="AQ61" s="385">
        <v>122331</v>
      </c>
      <c r="AR61" s="385">
        <v>1891631</v>
      </c>
      <c r="AS61" s="385">
        <v>1757359</v>
      </c>
      <c r="AT61" s="385">
        <v>134272</v>
      </c>
      <c r="AU61" s="385">
        <v>1830247</v>
      </c>
      <c r="AV61" s="385">
        <v>1732831</v>
      </c>
      <c r="AW61" s="385">
        <v>97416</v>
      </c>
      <c r="AX61" s="385">
        <v>1864026</v>
      </c>
      <c r="AY61" s="385">
        <v>1767765</v>
      </c>
      <c r="AZ61" s="385">
        <v>96261</v>
      </c>
      <c r="BA61" s="385">
        <v>1884020</v>
      </c>
      <c r="BB61" s="385">
        <v>1791213</v>
      </c>
      <c r="BC61" s="385">
        <v>92807</v>
      </c>
      <c r="BD61" s="385">
        <v>1931295</v>
      </c>
      <c r="BE61" s="385">
        <v>1843612</v>
      </c>
      <c r="BF61" s="385">
        <v>87683</v>
      </c>
      <c r="BG61" s="385">
        <v>1964052</v>
      </c>
      <c r="BH61" s="385">
        <v>1879399</v>
      </c>
      <c r="BI61" s="385">
        <v>84653</v>
      </c>
      <c r="BJ61" s="385">
        <v>2000076</v>
      </c>
      <c r="BK61" s="385">
        <v>1906939</v>
      </c>
      <c r="BL61" s="385">
        <v>93137</v>
      </c>
      <c r="BM61" s="385">
        <v>2054518</v>
      </c>
      <c r="BN61" s="385">
        <v>1938316</v>
      </c>
      <c r="BO61" s="385">
        <v>116202</v>
      </c>
      <c r="BP61" s="385">
        <v>2077359</v>
      </c>
      <c r="BQ61" s="385">
        <v>1957454</v>
      </c>
      <c r="BR61" s="385">
        <v>119905</v>
      </c>
      <c r="BS61" s="53">
        <v>2127922</v>
      </c>
      <c r="BT61" s="53">
        <v>1988350</v>
      </c>
      <c r="BU61" s="53">
        <v>139572</v>
      </c>
      <c r="BV61" s="416"/>
      <c r="BW61" s="416"/>
      <c r="BX61" s="416"/>
    </row>
    <row r="62" spans="1:76" s="55" customFormat="1" ht="5.0999999999999996" customHeight="1" thickTop="1">
      <c r="A62" s="26"/>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42"/>
      <c r="BV62" s="416"/>
      <c r="BW62" s="416"/>
      <c r="BX62" s="416"/>
    </row>
    <row r="63" spans="1:76" s="55" customFormat="1" ht="15" customHeight="1" thickBot="1">
      <c r="A63" s="51" t="s">
        <v>625</v>
      </c>
      <c r="B63" s="385"/>
      <c r="C63" s="385"/>
      <c r="D63" s="385">
        <v>4723</v>
      </c>
      <c r="E63" s="385"/>
      <c r="F63" s="385"/>
      <c r="G63" s="385">
        <v>-2900</v>
      </c>
      <c r="H63" s="385"/>
      <c r="I63" s="385"/>
      <c r="J63" s="385">
        <v>3086</v>
      </c>
      <c r="K63" s="385"/>
      <c r="L63" s="385"/>
      <c r="M63" s="385">
        <v>334</v>
      </c>
      <c r="N63" s="385"/>
      <c r="O63" s="385"/>
      <c r="P63" s="385">
        <v>-7248.1644649500086</v>
      </c>
      <c r="Q63" s="385"/>
      <c r="R63" s="385"/>
      <c r="S63" s="385">
        <v>-12069.997374849976</v>
      </c>
      <c r="T63" s="385"/>
      <c r="U63" s="385"/>
      <c r="V63" s="385">
        <v>-13928</v>
      </c>
      <c r="W63" s="385"/>
      <c r="X63" s="385"/>
      <c r="Y63" s="385">
        <v>-15165</v>
      </c>
      <c r="Z63" s="385"/>
      <c r="AA63" s="385"/>
      <c r="AB63" s="385">
        <v>-1279</v>
      </c>
      <c r="AC63" s="385"/>
      <c r="AD63" s="385"/>
      <c r="AE63" s="385">
        <v>261</v>
      </c>
      <c r="AF63" s="385"/>
      <c r="AG63" s="385"/>
      <c r="AH63" s="385">
        <v>-2817</v>
      </c>
      <c r="AI63" s="385"/>
      <c r="AJ63" s="385"/>
      <c r="AK63" s="385">
        <v>-6199</v>
      </c>
      <c r="AL63" s="385"/>
      <c r="AM63" s="385"/>
      <c r="AN63" s="385">
        <v>-3893</v>
      </c>
      <c r="AO63" s="385"/>
      <c r="AP63" s="385"/>
      <c r="AQ63" s="385">
        <v>-961</v>
      </c>
      <c r="AR63" s="385"/>
      <c r="AS63" s="385"/>
      <c r="AT63" s="385">
        <v>361</v>
      </c>
      <c r="AU63" s="385"/>
      <c r="AV63" s="385"/>
      <c r="AW63" s="385">
        <v>17412</v>
      </c>
      <c r="AX63" s="385"/>
      <c r="AY63" s="385"/>
      <c r="AZ63" s="385">
        <v>15352</v>
      </c>
      <c r="BA63" s="385"/>
      <c r="BB63" s="385"/>
      <c r="BC63" s="385">
        <v>13488</v>
      </c>
      <c r="BD63" s="385"/>
      <c r="BE63" s="385"/>
      <c r="BF63" s="385">
        <v>15010</v>
      </c>
      <c r="BG63" s="385"/>
      <c r="BH63" s="385"/>
      <c r="BI63" s="385">
        <v>6726</v>
      </c>
      <c r="BJ63" s="385"/>
      <c r="BK63" s="385"/>
      <c r="BL63" s="385">
        <f>+BL35-BL61</f>
        <v>13959</v>
      </c>
      <c r="BM63" s="385"/>
      <c r="BN63" s="385"/>
      <c r="BO63" s="385">
        <v>1099</v>
      </c>
      <c r="BP63" s="385"/>
      <c r="BQ63" s="385"/>
      <c r="BR63" s="385">
        <v>6170</v>
      </c>
      <c r="BS63" s="385"/>
      <c r="BT63" s="385"/>
      <c r="BU63" s="385">
        <v>260</v>
      </c>
      <c r="BV63" s="416"/>
      <c r="BW63" s="416"/>
      <c r="BX63" s="416"/>
    </row>
    <row r="64" spans="1:76" s="166" customFormat="1" ht="15" customHeight="1" thickTop="1">
      <c r="A64" s="48" t="s">
        <v>626</v>
      </c>
      <c r="B64" s="75"/>
      <c r="C64" s="75"/>
      <c r="D64" s="75">
        <v>-53769</v>
      </c>
      <c r="E64" s="75"/>
      <c r="F64" s="75"/>
      <c r="G64" s="75">
        <v>-44522</v>
      </c>
      <c r="H64" s="75"/>
      <c r="I64" s="75"/>
      <c r="J64" s="75">
        <v>-52397</v>
      </c>
      <c r="K64" s="75"/>
      <c r="L64" s="75"/>
      <c r="M64" s="75">
        <v>-65994</v>
      </c>
      <c r="N64" s="75"/>
      <c r="O64" s="75"/>
      <c r="P64" s="75">
        <v>-70694</v>
      </c>
      <c r="Q64" s="75"/>
      <c r="R64" s="75"/>
      <c r="S64" s="75">
        <v>-14389</v>
      </c>
      <c r="T64" s="75"/>
      <c r="U64" s="75"/>
      <c r="V64" s="75">
        <v>-16448</v>
      </c>
      <c r="W64" s="75"/>
      <c r="X64" s="75"/>
      <c r="Y64" s="75">
        <v>-4217</v>
      </c>
      <c r="Z64" s="75"/>
      <c r="AA64" s="75"/>
      <c r="AB64" s="75">
        <v>-20193</v>
      </c>
      <c r="AC64" s="75"/>
      <c r="AD64" s="75"/>
      <c r="AE64" s="75">
        <v>-22286</v>
      </c>
      <c r="AF64" s="75"/>
      <c r="AG64" s="75"/>
      <c r="AH64" s="75">
        <v>-20861</v>
      </c>
      <c r="AI64" s="75"/>
      <c r="AJ64" s="75"/>
      <c r="AK64" s="75">
        <v>2344</v>
      </c>
      <c r="AL64" s="75"/>
      <c r="AM64" s="75"/>
      <c r="AN64" s="75">
        <v>-2818</v>
      </c>
      <c r="AO64" s="75"/>
      <c r="AP64" s="75"/>
      <c r="AQ64" s="75">
        <v>-5786</v>
      </c>
      <c r="AR64" s="75"/>
      <c r="AS64" s="75"/>
      <c r="AT64" s="75">
        <v>-3083</v>
      </c>
      <c r="AU64" s="75"/>
      <c r="AV64" s="75"/>
      <c r="AW64" s="75">
        <v>-22887</v>
      </c>
      <c r="AX64" s="75"/>
      <c r="AY64" s="75"/>
      <c r="AZ64" s="75">
        <v>-16536</v>
      </c>
      <c r="BA64" s="75"/>
      <c r="BB64" s="75"/>
      <c r="BC64" s="75">
        <v>-13633</v>
      </c>
      <c r="BD64" s="75"/>
      <c r="BE64" s="75"/>
      <c r="BF64" s="75">
        <v>-14569</v>
      </c>
      <c r="BG64" s="75"/>
      <c r="BH64" s="75"/>
      <c r="BI64" s="75">
        <v>-15769</v>
      </c>
      <c r="BJ64" s="75"/>
      <c r="BK64" s="75"/>
      <c r="BL64" s="75">
        <v>-19685</v>
      </c>
      <c r="BM64" s="75"/>
      <c r="BN64" s="75"/>
      <c r="BO64" s="75">
        <v>-11215</v>
      </c>
      <c r="BP64" s="75"/>
      <c r="BQ64" s="75"/>
      <c r="BR64" s="75">
        <v>-15031</v>
      </c>
      <c r="BS64" s="75"/>
      <c r="BT64" s="75"/>
      <c r="BU64" s="46">
        <v>-9760</v>
      </c>
      <c r="BV64" s="416"/>
      <c r="BW64" s="416"/>
      <c r="BX64" s="416"/>
    </row>
    <row r="65" spans="1:76" s="166" customFormat="1" ht="15" customHeight="1">
      <c r="A65" s="48" t="s">
        <v>627</v>
      </c>
      <c r="B65" s="75"/>
      <c r="C65" s="75"/>
      <c r="D65" s="75">
        <v>24</v>
      </c>
      <c r="E65" s="75"/>
      <c r="F65" s="75"/>
      <c r="G65" s="75">
        <v>-222</v>
      </c>
      <c r="H65" s="75"/>
      <c r="I65" s="75"/>
      <c r="J65" s="75">
        <v>-1661</v>
      </c>
      <c r="K65" s="75"/>
      <c r="L65" s="75"/>
      <c r="M65" s="75">
        <v>-4</v>
      </c>
      <c r="N65" s="75"/>
      <c r="O65" s="75"/>
      <c r="P65" s="75">
        <v>430</v>
      </c>
      <c r="Q65" s="75"/>
      <c r="R65" s="75"/>
      <c r="S65" s="75">
        <v>636</v>
      </c>
      <c r="T65" s="75"/>
      <c r="U65" s="75"/>
      <c r="V65" s="75">
        <v>1467</v>
      </c>
      <c r="W65" s="75"/>
      <c r="X65" s="75"/>
      <c r="Y65" s="75">
        <v>3144</v>
      </c>
      <c r="Z65" s="75"/>
      <c r="AA65" s="75"/>
      <c r="AB65" s="75">
        <v>3007</v>
      </c>
      <c r="AC65" s="75"/>
      <c r="AD65" s="75"/>
      <c r="AE65" s="75">
        <v>131</v>
      </c>
      <c r="AF65" s="75"/>
      <c r="AG65" s="75"/>
      <c r="AH65" s="75">
        <v>932</v>
      </c>
      <c r="AI65" s="75"/>
      <c r="AJ65" s="75"/>
      <c r="AK65" s="75">
        <v>-710</v>
      </c>
      <c r="AL65" s="75"/>
      <c r="AM65" s="75"/>
      <c r="AN65" s="75">
        <v>-131</v>
      </c>
      <c r="AO65" s="75"/>
      <c r="AP65" s="75"/>
      <c r="AQ65" s="75">
        <v>-3</v>
      </c>
      <c r="AR65" s="75"/>
      <c r="AS65" s="75"/>
      <c r="AT65" s="75">
        <v>-686</v>
      </c>
      <c r="AU65" s="75"/>
      <c r="AV65" s="75"/>
      <c r="AW65" s="75">
        <v>-578</v>
      </c>
      <c r="AX65" s="75"/>
      <c r="AY65" s="75"/>
      <c r="AZ65" s="75">
        <v>-93</v>
      </c>
      <c r="BA65" s="75"/>
      <c r="BB65" s="75"/>
      <c r="BC65" s="75">
        <v>-910</v>
      </c>
      <c r="BD65" s="75"/>
      <c r="BE65" s="75"/>
      <c r="BF65" s="75">
        <v>-733</v>
      </c>
      <c r="BG65" s="75"/>
      <c r="BH65" s="75"/>
      <c r="BI65" s="75">
        <v>-666</v>
      </c>
      <c r="BJ65" s="75"/>
      <c r="BK65" s="75"/>
      <c r="BL65" s="75">
        <v>-687</v>
      </c>
      <c r="BM65" s="75"/>
      <c r="BN65" s="75"/>
      <c r="BO65" s="75">
        <v>-1078</v>
      </c>
      <c r="BP65" s="75"/>
      <c r="BQ65" s="75"/>
      <c r="BR65" s="75">
        <v>-697</v>
      </c>
      <c r="BS65" s="75"/>
      <c r="BT65" s="75"/>
      <c r="BU65" s="46">
        <v>-661</v>
      </c>
      <c r="BV65" s="416"/>
      <c r="BW65" s="416"/>
      <c r="BX65" s="416"/>
    </row>
    <row r="66" spans="1:76" s="166" customFormat="1" ht="5.0999999999999996" customHeight="1">
      <c r="A66" s="48"/>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45"/>
      <c r="BV66" s="416"/>
      <c r="BW66" s="416"/>
      <c r="BX66" s="416"/>
    </row>
    <row r="67" spans="1:76" s="55" customFormat="1" ht="15" customHeight="1" thickBot="1">
      <c r="A67" s="87" t="s">
        <v>628</v>
      </c>
      <c r="B67" s="53"/>
      <c r="C67" s="53"/>
      <c r="D67" s="53">
        <v>-49022</v>
      </c>
      <c r="E67" s="53"/>
      <c r="F67" s="53"/>
      <c r="G67" s="53">
        <v>-47644</v>
      </c>
      <c r="H67" s="53"/>
      <c r="I67" s="53"/>
      <c r="J67" s="53">
        <v>-50972</v>
      </c>
      <c r="K67" s="53"/>
      <c r="L67" s="53"/>
      <c r="M67" s="53">
        <v>-65664</v>
      </c>
      <c r="N67" s="53"/>
      <c r="O67" s="53"/>
      <c r="P67" s="53">
        <v>-77512.164464950009</v>
      </c>
      <c r="Q67" s="53"/>
      <c r="R67" s="53"/>
      <c r="S67" s="53">
        <v>-25822.997374849976</v>
      </c>
      <c r="T67" s="53"/>
      <c r="U67" s="53"/>
      <c r="V67" s="53">
        <v>-28909</v>
      </c>
      <c r="W67" s="53"/>
      <c r="X67" s="53"/>
      <c r="Y67" s="53">
        <v>-16238</v>
      </c>
      <c r="Z67" s="53"/>
      <c r="AA67" s="53"/>
      <c r="AB67" s="53">
        <v>-18465</v>
      </c>
      <c r="AC67" s="53"/>
      <c r="AD67" s="53"/>
      <c r="AE67" s="53">
        <v>-21894</v>
      </c>
      <c r="AF67" s="53"/>
      <c r="AG67" s="53"/>
      <c r="AH67" s="53">
        <v>-22746</v>
      </c>
      <c r="AI67" s="53"/>
      <c r="AJ67" s="53"/>
      <c r="AK67" s="53">
        <v>-4565</v>
      </c>
      <c r="AL67" s="53"/>
      <c r="AM67" s="53"/>
      <c r="AN67" s="53">
        <v>-6842</v>
      </c>
      <c r="AO67" s="53"/>
      <c r="AP67" s="53"/>
      <c r="AQ67" s="53">
        <v>-6750</v>
      </c>
      <c r="AR67" s="53"/>
      <c r="AS67" s="53"/>
      <c r="AT67" s="53">
        <v>-3408</v>
      </c>
      <c r="AU67" s="53"/>
      <c r="AV67" s="53"/>
      <c r="AW67" s="53">
        <v>-6053</v>
      </c>
      <c r="AX67" s="53"/>
      <c r="AY67" s="53"/>
      <c r="AZ67" s="53">
        <v>-1277</v>
      </c>
      <c r="BA67" s="53"/>
      <c r="BB67" s="53"/>
      <c r="BC67" s="53">
        <v>-1055</v>
      </c>
      <c r="BD67" s="53"/>
      <c r="BE67" s="53"/>
      <c r="BF67" s="53">
        <v>-292</v>
      </c>
      <c r="BG67" s="53"/>
      <c r="BH67" s="53"/>
      <c r="BI67" s="53">
        <v>-9709</v>
      </c>
      <c r="BJ67" s="53"/>
      <c r="BK67" s="53"/>
      <c r="BL67" s="53">
        <f>+BL63+BL64+BL65</f>
        <v>-6413</v>
      </c>
      <c r="BM67" s="53"/>
      <c r="BN67" s="53"/>
      <c r="BO67" s="53">
        <v>-11194</v>
      </c>
      <c r="BP67" s="53"/>
      <c r="BQ67" s="53"/>
      <c r="BR67" s="53">
        <v>-9558</v>
      </c>
      <c r="BS67" s="53"/>
      <c r="BT67" s="53"/>
      <c r="BU67" s="53">
        <v>-10161</v>
      </c>
      <c r="BV67" s="416"/>
      <c r="BW67" s="416"/>
      <c r="BX67" s="416"/>
    </row>
    <row r="68" spans="1:76" s="425" customFormat="1" ht="12.75" customHeight="1" thickTop="1">
      <c r="A68" s="241"/>
      <c r="B68" s="424"/>
      <c r="C68" s="424"/>
      <c r="D68" s="424"/>
      <c r="E68" s="424"/>
      <c r="F68" s="424"/>
      <c r="G68" s="424"/>
      <c r="H68" s="424"/>
      <c r="I68" s="424"/>
      <c r="J68" s="424"/>
      <c r="K68" s="424"/>
      <c r="L68" s="424"/>
      <c r="M68" s="424"/>
      <c r="N68" s="424"/>
      <c r="O68" s="424"/>
      <c r="P68" s="424"/>
      <c r="Q68" s="424"/>
      <c r="R68" s="424"/>
      <c r="S68" s="424"/>
      <c r="T68" s="424"/>
      <c r="U68" s="424"/>
      <c r="V68" s="424"/>
      <c r="W68" s="424"/>
      <c r="X68" s="424"/>
      <c r="Y68" s="424"/>
      <c r="Z68" s="424"/>
      <c r="AA68" s="424"/>
      <c r="AB68" s="424"/>
      <c r="AC68" s="424"/>
      <c r="AD68" s="424"/>
      <c r="AE68" s="424"/>
      <c r="AF68" s="424"/>
      <c r="AG68" s="424"/>
      <c r="AH68" s="424"/>
      <c r="AI68" s="424"/>
      <c r="AJ68" s="424"/>
      <c r="AK68" s="424"/>
      <c r="AL68" s="424"/>
      <c r="AM68" s="424"/>
      <c r="AN68" s="424"/>
      <c r="AO68" s="424"/>
      <c r="AP68" s="424"/>
      <c r="AQ68" s="424"/>
      <c r="AR68" s="424"/>
      <c r="AS68" s="424"/>
      <c r="AT68" s="424"/>
      <c r="AU68" s="424"/>
      <c r="AV68" s="424"/>
      <c r="AW68" s="424"/>
      <c r="AX68" s="424"/>
      <c r="AY68" s="424"/>
      <c r="AZ68" s="424"/>
      <c r="BA68" s="424"/>
      <c r="BB68" s="424"/>
      <c r="BC68" s="424"/>
      <c r="BD68" s="424"/>
      <c r="BE68" s="424"/>
      <c r="BF68" s="424"/>
      <c r="BG68" s="424"/>
      <c r="BH68" s="424"/>
      <c r="BI68" s="424"/>
      <c r="BJ68" s="424"/>
      <c r="BK68" s="424"/>
      <c r="BL68" s="424"/>
      <c r="BM68" s="424"/>
      <c r="BN68" s="424"/>
      <c r="BO68" s="424"/>
      <c r="BP68" s="424"/>
      <c r="BQ68" s="424"/>
      <c r="BR68" s="424"/>
      <c r="BS68" s="424"/>
      <c r="BT68" s="424"/>
      <c r="BU68" s="424"/>
    </row>
    <row r="69" spans="1:76" s="427" customFormat="1" ht="20.25" customHeight="1">
      <c r="A69" s="243" t="s">
        <v>629</v>
      </c>
      <c r="B69" s="426"/>
      <c r="C69" s="426"/>
      <c r="D69" s="426"/>
      <c r="E69" s="426"/>
      <c r="F69" s="426"/>
      <c r="G69" s="426"/>
      <c r="H69" s="426"/>
      <c r="I69" s="426"/>
      <c r="J69" s="426"/>
      <c r="K69" s="426">
        <v>0</v>
      </c>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426"/>
      <c r="AK69" s="426"/>
      <c r="AL69" s="426"/>
      <c r="AM69" s="426"/>
      <c r="AN69" s="426"/>
      <c r="AO69" s="426"/>
      <c r="AP69" s="426"/>
      <c r="AQ69" s="426"/>
      <c r="AR69" s="426"/>
      <c r="AS69" s="426"/>
      <c r="AT69" s="426"/>
      <c r="AU69" s="426"/>
      <c r="AV69" s="426"/>
      <c r="AW69" s="426"/>
      <c r="AX69" s="426"/>
      <c r="AY69" s="426"/>
      <c r="AZ69" s="426"/>
      <c r="BA69" s="426"/>
      <c r="BB69" s="426"/>
      <c r="BC69" s="426"/>
      <c r="BD69" s="426"/>
      <c r="BE69" s="426"/>
      <c r="BF69" s="426"/>
      <c r="BG69" s="426"/>
      <c r="BH69" s="426"/>
      <c r="BI69" s="426"/>
      <c r="BJ69" s="426"/>
      <c r="BK69" s="426"/>
      <c r="BL69" s="426"/>
      <c r="BM69" s="426"/>
      <c r="BN69" s="426"/>
      <c r="BO69" s="426"/>
      <c r="BP69" s="426"/>
      <c r="BQ69" s="426"/>
      <c r="BR69" s="426"/>
      <c r="BS69" s="426"/>
      <c r="BT69" s="426"/>
      <c r="BU69" s="426"/>
    </row>
    <row r="70" spans="1:76" s="427" customFormat="1" ht="22.8">
      <c r="A70" s="243" t="s">
        <v>630</v>
      </c>
    </row>
    <row r="71" spans="1:76" s="427" customFormat="1" ht="15" customHeight="1">
      <c r="A71" s="243" t="s">
        <v>631</v>
      </c>
    </row>
    <row r="72" spans="1:76" s="425" customFormat="1" ht="22.8">
      <c r="A72" s="259" t="s">
        <v>632</v>
      </c>
    </row>
    <row r="73" spans="1:76" s="425" customFormat="1" ht="15" customHeight="1"/>
    <row r="74" spans="1:76" s="425" customFormat="1" ht="15" customHeight="1"/>
    <row r="75" spans="1:76" s="425" customFormat="1" ht="15" customHeight="1"/>
    <row r="76" spans="1:76" s="425" customFormat="1" ht="15" customHeight="1"/>
    <row r="77" spans="1:76" s="425" customFormat="1" ht="15" customHeight="1"/>
    <row r="78" spans="1:76" s="425" customFormat="1" ht="15" customHeight="1"/>
    <row r="79" spans="1:76" s="425" customFormat="1" ht="15" customHeight="1"/>
    <row r="80" spans="1:76" s="425" customFormat="1" ht="15" customHeight="1"/>
    <row r="81" s="425" customFormat="1" ht="15" customHeight="1"/>
    <row r="82" s="425" customFormat="1" ht="15" customHeight="1"/>
    <row r="83" s="425" customFormat="1" ht="15" customHeight="1"/>
    <row r="84" s="425" customFormat="1" ht="15" customHeight="1"/>
    <row r="85" s="425" customFormat="1" ht="15" customHeight="1"/>
    <row r="86" s="425" customFormat="1" ht="15" customHeight="1"/>
    <row r="87" s="425" customFormat="1" ht="15" customHeight="1"/>
    <row r="88" s="425" customFormat="1" ht="15" customHeight="1"/>
    <row r="89" s="425" customFormat="1" ht="15" customHeight="1"/>
    <row r="90" s="425" customFormat="1" ht="15" customHeight="1"/>
    <row r="91" s="425" customFormat="1" ht="15" customHeight="1"/>
    <row r="92" s="425" customFormat="1" ht="15" customHeight="1"/>
    <row r="93" s="425" customFormat="1" ht="15" customHeight="1"/>
    <row r="94" s="425" customFormat="1" ht="15" customHeight="1"/>
    <row r="95" s="425" customFormat="1" ht="15" customHeight="1"/>
    <row r="96" s="425" customFormat="1" ht="15" customHeight="1"/>
    <row r="97" s="425" customFormat="1" ht="15" customHeight="1"/>
    <row r="98" s="425" customFormat="1" ht="15" customHeight="1"/>
    <row r="99" s="425" customFormat="1" ht="15" customHeight="1"/>
    <row r="100" s="425" customFormat="1" ht="15" customHeight="1"/>
    <row r="101" s="425" customFormat="1" ht="15" customHeight="1"/>
    <row r="102" s="425" customFormat="1" ht="15" customHeight="1"/>
    <row r="103" s="425" customFormat="1" ht="15" customHeight="1"/>
    <row r="104" s="425" customFormat="1" ht="15" customHeight="1"/>
    <row r="105" s="425" customFormat="1" ht="15" customHeight="1"/>
    <row r="106" s="425" customFormat="1" ht="15" customHeight="1"/>
    <row r="107" s="425" customFormat="1" ht="15" customHeight="1"/>
    <row r="108" s="425" customFormat="1" ht="15" customHeight="1"/>
    <row r="109" s="425" customFormat="1" ht="15" customHeight="1"/>
    <row r="110" s="425" customFormat="1" ht="15" customHeight="1"/>
    <row r="111" s="425" customFormat="1" ht="15" customHeight="1"/>
    <row r="112" s="425" customFormat="1" ht="15" customHeight="1"/>
    <row r="113" s="425" customFormat="1" ht="15" customHeight="1"/>
    <row r="114" s="425" customFormat="1" ht="15" customHeight="1"/>
    <row r="115" s="425" customFormat="1" ht="15" customHeight="1"/>
    <row r="116" s="425" customFormat="1" ht="15" customHeight="1"/>
    <row r="117" s="425" customFormat="1" ht="15" customHeight="1"/>
    <row r="118" s="425" customFormat="1" ht="15" customHeight="1"/>
    <row r="119" s="425" customFormat="1" ht="15" customHeight="1"/>
    <row r="120" s="425" customFormat="1" ht="15" customHeight="1"/>
    <row r="121" s="425" customFormat="1" ht="15" customHeight="1"/>
    <row r="122" s="425" customFormat="1" ht="15" customHeight="1"/>
    <row r="123" s="425" customFormat="1" ht="15" customHeight="1"/>
    <row r="124" s="425" customFormat="1" ht="15" customHeight="1"/>
    <row r="125" s="425" customFormat="1" ht="15" customHeight="1"/>
    <row r="126" s="425" customFormat="1" ht="15" customHeight="1"/>
    <row r="127" s="425" customFormat="1" ht="15" customHeight="1"/>
    <row r="128" s="425" customFormat="1" ht="15" customHeight="1"/>
    <row r="129" s="425" customFormat="1" ht="15" customHeight="1"/>
    <row r="130" s="425" customFormat="1" ht="15" customHeight="1"/>
    <row r="131" s="425" customFormat="1" ht="15" customHeight="1"/>
    <row r="132" s="425" customFormat="1" ht="15" customHeight="1"/>
    <row r="133" s="425" customFormat="1" ht="15" customHeight="1"/>
    <row r="134" s="425" customFormat="1" ht="15" customHeight="1"/>
    <row r="135" s="425" customFormat="1" ht="15" customHeight="1"/>
    <row r="136" s="425" customFormat="1" ht="15" customHeight="1"/>
    <row r="137" s="425" customFormat="1" ht="15" customHeight="1"/>
    <row r="138" s="425" customFormat="1" ht="15" customHeight="1"/>
    <row r="139" s="425" customFormat="1" ht="15" customHeight="1"/>
    <row r="140" s="425" customFormat="1" ht="15" customHeight="1"/>
    <row r="141" s="425" customFormat="1" ht="15" customHeight="1"/>
    <row r="142" s="425" customFormat="1" ht="15" customHeight="1"/>
    <row r="143" s="425" customFormat="1" ht="15" customHeight="1"/>
    <row r="144" s="425" customFormat="1" ht="15" customHeight="1"/>
    <row r="145" s="425" customFormat="1" ht="15" customHeight="1"/>
    <row r="146" s="425" customFormat="1" ht="15" customHeight="1"/>
    <row r="147" s="425" customFormat="1" ht="15" customHeight="1"/>
    <row r="148" s="425" customFormat="1" ht="15" customHeight="1"/>
    <row r="149" s="425" customFormat="1" ht="15" customHeight="1"/>
    <row r="150" s="425" customFormat="1" ht="15" customHeight="1"/>
    <row r="151" s="425" customFormat="1" ht="15" customHeight="1"/>
    <row r="152" s="425" customFormat="1" ht="15" customHeight="1"/>
    <row r="153" s="425" customFormat="1" ht="15" customHeight="1"/>
  </sheetData>
  <mergeCells count="24">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s>
  <hyperlinks>
    <hyperlink ref="BU6" location="'Index - Descontinued'!A1" display="Index" xr:uid="{AFCC0065-2C5C-46A0-B8C6-CF99727A9C2D}"/>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4ADB-9C5F-45D9-B310-CDF5692C2373}">
  <sheetPr>
    <tabColor rgb="FFC00000"/>
  </sheetPr>
  <dimension ref="A1:IF64"/>
  <sheetViews>
    <sheetView showGridLines="0" zoomScaleNormal="100" workbookViewId="0">
      <pane xSplit="1" ySplit="9" topLeftCell="BH10" activePane="bottomRight" state="frozen"/>
      <selection pane="topRight"/>
      <selection pane="bottomLeft"/>
      <selection pane="bottomRight"/>
    </sheetView>
  </sheetViews>
  <sheetFormatPr defaultColWidth="11" defaultRowHeight="13.2"/>
  <cols>
    <col min="1" max="1" width="24.21875" style="63" bestFit="1" customWidth="1"/>
    <col min="2" max="37" width="9.33203125" style="63" customWidth="1"/>
    <col min="38" max="54" width="9.33203125" style="57" customWidth="1"/>
    <col min="55" max="55" width="10.33203125" style="57" bestFit="1" customWidth="1"/>
    <col min="56" max="73" width="9.33203125" style="57" customWidth="1"/>
    <col min="74" max="16384" width="11" style="47"/>
  </cols>
  <sheetData>
    <row r="1" spans="1:240"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0"/>
      <c r="BW1" s="21"/>
      <c r="BX1" s="20"/>
      <c r="BY1" s="21"/>
      <c r="BZ1" s="20"/>
      <c r="CA1" s="21"/>
      <c r="CB1" s="20"/>
      <c r="CC1" s="21"/>
      <c r="CD1" s="20"/>
      <c r="CE1" s="21"/>
      <c r="CF1" s="20"/>
      <c r="CG1" s="21"/>
      <c r="CH1" s="20"/>
      <c r="CI1" s="21"/>
      <c r="CJ1" s="20"/>
      <c r="CK1" s="21"/>
      <c r="CL1" s="20"/>
      <c r="CM1" s="21"/>
      <c r="CN1" s="20"/>
      <c r="CO1" s="21"/>
      <c r="CP1" s="20"/>
      <c r="CQ1" s="21"/>
      <c r="CR1" s="20"/>
      <c r="CS1" s="21"/>
      <c r="CT1" s="20"/>
      <c r="CU1" s="21"/>
      <c r="CV1" s="22"/>
      <c r="CW1" s="22"/>
      <c r="CX1" s="20"/>
      <c r="CY1" s="21"/>
      <c r="CZ1" s="23"/>
      <c r="DA1" s="23"/>
      <c r="DB1" s="23"/>
      <c r="DC1" s="23"/>
      <c r="DD1" s="23"/>
      <c r="DE1" s="21"/>
      <c r="DF1" s="23"/>
      <c r="DG1" s="21"/>
      <c r="DH1" s="23"/>
      <c r="DI1" s="23"/>
      <c r="DJ1" s="23"/>
      <c r="DK1" s="24"/>
      <c r="DL1" s="24"/>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0"/>
      <c r="EZ1" s="21"/>
      <c r="FA1" s="22"/>
      <c r="FB1" s="22"/>
      <c r="FC1" s="20"/>
      <c r="FD1" s="21"/>
      <c r="FE1" s="23"/>
      <c r="FF1" s="23"/>
      <c r="FG1" s="23"/>
      <c r="FH1" s="23"/>
      <c r="FI1" s="23"/>
      <c r="FJ1" s="21"/>
      <c r="FK1" s="23"/>
      <c r="FL1" s="21"/>
      <c r="FM1" s="23"/>
      <c r="FN1" s="23"/>
      <c r="FO1" s="23"/>
      <c r="FP1" s="24"/>
      <c r="FQ1" s="24"/>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0"/>
      <c r="HE1" s="21"/>
      <c r="HF1" s="22"/>
      <c r="HG1" s="22"/>
      <c r="HH1" s="20"/>
      <c r="HI1" s="21"/>
      <c r="HJ1" s="23"/>
      <c r="HK1" s="23"/>
      <c r="HL1" s="23"/>
      <c r="HM1" s="23"/>
      <c r="HN1" s="23"/>
      <c r="HO1" s="21"/>
      <c r="HP1" s="23"/>
      <c r="HQ1" s="21"/>
      <c r="HR1" s="23"/>
      <c r="HS1" s="23"/>
      <c r="HT1" s="23"/>
      <c r="HU1" s="24"/>
      <c r="HV1" s="24"/>
      <c r="HW1" s="20"/>
      <c r="HX1" s="21"/>
      <c r="HY1" s="20"/>
      <c r="HZ1" s="21"/>
      <c r="IA1" s="20"/>
      <c r="IB1" s="21"/>
      <c r="IC1" s="20"/>
      <c r="ID1" s="21"/>
      <c r="IE1" s="20"/>
      <c r="IF1" s="21"/>
    </row>
    <row r="2" spans="1:240"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0"/>
      <c r="BW2" s="21"/>
      <c r="BX2" s="20"/>
      <c r="BY2" s="21"/>
      <c r="BZ2" s="20"/>
      <c r="CA2" s="21"/>
      <c r="CB2" s="20"/>
      <c r="CC2" s="21"/>
      <c r="CD2" s="20"/>
      <c r="CE2" s="21"/>
      <c r="CF2" s="20"/>
      <c r="CG2" s="21"/>
      <c r="CH2" s="20"/>
      <c r="CI2" s="21"/>
      <c r="CJ2" s="20"/>
      <c r="CK2" s="21"/>
      <c r="CL2" s="20"/>
      <c r="CM2" s="21"/>
      <c r="CN2" s="20"/>
      <c r="CO2" s="21"/>
      <c r="CP2" s="20"/>
      <c r="CQ2" s="21"/>
      <c r="CR2" s="20"/>
      <c r="CS2" s="21"/>
      <c r="CT2" s="20"/>
      <c r="CU2" s="21"/>
      <c r="CV2" s="22"/>
      <c r="CW2" s="22"/>
      <c r="CX2" s="20"/>
      <c r="CY2" s="21"/>
      <c r="CZ2" s="23"/>
      <c r="DA2" s="23"/>
      <c r="DB2" s="23"/>
      <c r="DC2" s="23"/>
      <c r="DD2" s="23"/>
      <c r="DE2" s="21"/>
      <c r="DF2" s="23"/>
      <c r="DG2" s="21"/>
      <c r="DH2" s="23"/>
      <c r="DI2" s="23"/>
      <c r="DJ2" s="23"/>
      <c r="DK2" s="24"/>
      <c r="DL2" s="24"/>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0"/>
      <c r="EZ2" s="21"/>
      <c r="FA2" s="22"/>
      <c r="FB2" s="22"/>
      <c r="FC2" s="20"/>
      <c r="FD2" s="21"/>
      <c r="FE2" s="23"/>
      <c r="FF2" s="23"/>
      <c r="FG2" s="23"/>
      <c r="FH2" s="23"/>
      <c r="FI2" s="23"/>
      <c r="FJ2" s="21"/>
      <c r="FK2" s="23"/>
      <c r="FL2" s="21"/>
      <c r="FM2" s="23"/>
      <c r="FN2" s="23"/>
      <c r="FO2" s="23"/>
      <c r="FP2" s="24"/>
      <c r="FQ2" s="24"/>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0"/>
      <c r="HE2" s="21"/>
      <c r="HF2" s="22"/>
      <c r="HG2" s="22"/>
      <c r="HH2" s="20"/>
      <c r="HI2" s="21"/>
      <c r="HJ2" s="23"/>
      <c r="HK2" s="23"/>
      <c r="HL2" s="23"/>
      <c r="HM2" s="23"/>
      <c r="HN2" s="23"/>
      <c r="HO2" s="21"/>
      <c r="HP2" s="23"/>
      <c r="HQ2" s="21"/>
      <c r="HR2" s="23"/>
      <c r="HS2" s="23"/>
      <c r="HT2" s="23"/>
      <c r="HU2" s="24"/>
      <c r="HV2" s="24"/>
      <c r="HW2" s="20"/>
      <c r="HX2" s="21"/>
      <c r="HY2" s="20"/>
      <c r="HZ2" s="21"/>
      <c r="IA2" s="20"/>
      <c r="IB2" s="21"/>
      <c r="IC2" s="20"/>
      <c r="ID2" s="21"/>
      <c r="IE2" s="20"/>
      <c r="IF2" s="21"/>
    </row>
    <row r="3" spans="1:240"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0"/>
      <c r="BW3" s="21"/>
      <c r="BX3" s="20"/>
      <c r="BY3" s="21"/>
      <c r="BZ3" s="20"/>
      <c r="CA3" s="21"/>
      <c r="CB3" s="20"/>
      <c r="CC3" s="21"/>
      <c r="CD3" s="20"/>
      <c r="CE3" s="21"/>
      <c r="CF3" s="20"/>
      <c r="CG3" s="21"/>
      <c r="CH3" s="20"/>
      <c r="CI3" s="21"/>
      <c r="CJ3" s="20"/>
      <c r="CK3" s="21"/>
      <c r="CL3" s="20"/>
      <c r="CM3" s="21"/>
      <c r="CN3" s="20"/>
      <c r="CO3" s="21"/>
      <c r="CP3" s="20"/>
      <c r="CQ3" s="21"/>
      <c r="CR3" s="20"/>
      <c r="CS3" s="21"/>
      <c r="CT3" s="20"/>
      <c r="CU3" s="21"/>
      <c r="CV3" s="22"/>
      <c r="CW3" s="22"/>
      <c r="CX3" s="20"/>
      <c r="CY3" s="21"/>
      <c r="CZ3" s="23"/>
      <c r="DA3" s="23"/>
      <c r="DB3" s="23"/>
      <c r="DC3" s="23"/>
      <c r="DD3" s="23"/>
      <c r="DE3" s="21"/>
      <c r="DF3" s="23"/>
      <c r="DG3" s="21"/>
      <c r="DH3" s="23"/>
      <c r="DI3" s="23"/>
      <c r="DJ3" s="23"/>
      <c r="DK3" s="24"/>
      <c r="DL3" s="24"/>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0"/>
      <c r="EZ3" s="21"/>
      <c r="FA3" s="22"/>
      <c r="FB3" s="22"/>
      <c r="FC3" s="20"/>
      <c r="FD3" s="21"/>
      <c r="FE3" s="23"/>
      <c r="FF3" s="23"/>
      <c r="FG3" s="23"/>
      <c r="FH3" s="23"/>
      <c r="FI3" s="23"/>
      <c r="FJ3" s="21"/>
      <c r="FK3" s="23"/>
      <c r="FL3" s="21"/>
      <c r="FM3" s="23"/>
      <c r="FN3" s="23"/>
      <c r="FO3" s="23"/>
      <c r="FP3" s="24"/>
      <c r="FQ3" s="24"/>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0"/>
      <c r="HE3" s="21"/>
      <c r="HF3" s="22"/>
      <c r="HG3" s="22"/>
      <c r="HH3" s="20"/>
      <c r="HI3" s="21"/>
      <c r="HJ3" s="23"/>
      <c r="HK3" s="23"/>
      <c r="HL3" s="23"/>
      <c r="HM3" s="23"/>
      <c r="HN3" s="23"/>
      <c r="HO3" s="21"/>
      <c r="HP3" s="23"/>
      <c r="HQ3" s="21"/>
      <c r="HR3" s="23"/>
      <c r="HS3" s="23"/>
      <c r="HT3" s="23"/>
      <c r="HU3" s="24"/>
      <c r="HV3" s="24"/>
      <c r="HW3" s="20"/>
      <c r="HX3" s="21"/>
      <c r="HY3" s="20"/>
      <c r="HZ3" s="21"/>
      <c r="IA3" s="20"/>
      <c r="IB3" s="21"/>
      <c r="IC3" s="20"/>
      <c r="ID3" s="21"/>
      <c r="IE3" s="20"/>
      <c r="IF3" s="21"/>
    </row>
    <row r="4" spans="1:240"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0" s="25" customFormat="1" ht="15" customHeight="1" thickBot="1">
      <c r="A5" s="28" t="s">
        <v>633</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row>
    <row r="6" spans="1:240" s="79" customFormat="1" ht="15" customHeight="1" thickTop="1">
      <c r="A6" s="133"/>
      <c r="B6" s="91"/>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91"/>
      <c r="AI6" s="134"/>
      <c r="AJ6" s="134"/>
      <c r="AK6" s="135"/>
      <c r="AL6" s="429"/>
      <c r="AM6" s="280"/>
      <c r="AN6" s="280"/>
      <c r="AO6" s="284"/>
      <c r="AP6" s="284"/>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0"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c r="BX7" s="287"/>
    </row>
    <row r="8" spans="1:240" s="25" customFormat="1" ht="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row>
    <row r="9" spans="1:240"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40"/>
    </row>
    <row r="10" spans="1:240" s="41" customFormat="1" ht="15" customHeight="1">
      <c r="A10" s="48" t="s">
        <v>634</v>
      </c>
      <c r="B10" s="74">
        <v>56119</v>
      </c>
      <c r="C10" s="74">
        <v>57023</v>
      </c>
      <c r="D10" s="74">
        <v>61030</v>
      </c>
      <c r="E10" s="74">
        <v>66920</v>
      </c>
      <c r="F10" s="74">
        <v>57553</v>
      </c>
      <c r="G10" s="74">
        <v>66605</v>
      </c>
      <c r="H10" s="85">
        <v>74057</v>
      </c>
      <c r="I10" s="85">
        <v>78020</v>
      </c>
      <c r="J10" s="85">
        <v>73791</v>
      </c>
      <c r="K10" s="85">
        <v>76124</v>
      </c>
      <c r="L10" s="85">
        <v>74903</v>
      </c>
      <c r="M10" s="85">
        <v>69354</v>
      </c>
      <c r="N10" s="85">
        <v>74321</v>
      </c>
      <c r="O10" s="85">
        <v>68985</v>
      </c>
      <c r="P10" s="85">
        <v>88969</v>
      </c>
      <c r="Q10" s="85">
        <v>106186</v>
      </c>
      <c r="R10" s="85">
        <v>93468</v>
      </c>
      <c r="S10" s="85">
        <v>102670</v>
      </c>
      <c r="T10" s="85">
        <v>128802</v>
      </c>
      <c r="U10" s="85">
        <v>169037</v>
      </c>
      <c r="V10" s="85">
        <v>146057</v>
      </c>
      <c r="W10" s="85">
        <v>158006</v>
      </c>
      <c r="X10" s="85">
        <v>142455</v>
      </c>
      <c r="Y10" s="85">
        <v>128202</v>
      </c>
      <c r="Z10" s="85">
        <v>104512</v>
      </c>
      <c r="AA10" s="85">
        <v>105600</v>
      </c>
      <c r="AB10" s="85">
        <v>113899.4</v>
      </c>
      <c r="AC10" s="85">
        <v>102346</v>
      </c>
      <c r="AD10" s="85">
        <v>106401</v>
      </c>
      <c r="AE10" s="85">
        <v>101168.23</v>
      </c>
      <c r="AF10" s="85">
        <v>91515.6</v>
      </c>
      <c r="AG10" s="85">
        <v>75104</v>
      </c>
      <c r="AH10" s="85">
        <v>103738</v>
      </c>
      <c r="AI10" s="85">
        <v>108032.79</v>
      </c>
      <c r="AJ10" s="85">
        <v>134355</v>
      </c>
      <c r="AK10" s="85">
        <v>142389.60999999999</v>
      </c>
      <c r="AL10" s="85">
        <v>154976</v>
      </c>
      <c r="AM10" s="85">
        <v>167740</v>
      </c>
      <c r="AN10" s="85">
        <v>199245</v>
      </c>
      <c r="AO10" s="85">
        <v>209076</v>
      </c>
      <c r="AP10" s="85">
        <v>219375</v>
      </c>
      <c r="AQ10" s="75">
        <v>221377</v>
      </c>
      <c r="AR10" s="75">
        <v>222539</v>
      </c>
      <c r="AS10" s="75">
        <v>240600</v>
      </c>
      <c r="AT10" s="75">
        <v>231611</v>
      </c>
      <c r="AU10" s="75">
        <v>235531</v>
      </c>
      <c r="AV10" s="75">
        <v>244356</v>
      </c>
      <c r="AW10" s="75">
        <v>238027</v>
      </c>
      <c r="AX10" s="75">
        <v>246257</v>
      </c>
      <c r="AY10" s="75">
        <v>254525</v>
      </c>
      <c r="AZ10" s="75">
        <v>255349</v>
      </c>
      <c r="BA10" s="75">
        <v>242541</v>
      </c>
      <c r="BB10" s="75">
        <v>227353</v>
      </c>
      <c r="BC10" s="75">
        <v>233444</v>
      </c>
      <c r="BD10" s="75">
        <v>254170</v>
      </c>
      <c r="BE10" s="75">
        <v>263147</v>
      </c>
      <c r="BF10" s="75">
        <v>260057</v>
      </c>
      <c r="BG10" s="75">
        <v>272500</v>
      </c>
      <c r="BH10" s="75">
        <v>266245</v>
      </c>
      <c r="BI10" s="75">
        <v>322871</v>
      </c>
      <c r="BJ10" s="75">
        <v>294528</v>
      </c>
      <c r="BK10" s="75">
        <v>299064</v>
      </c>
      <c r="BL10" s="75">
        <v>292711</v>
      </c>
      <c r="BM10" s="75">
        <v>299487</v>
      </c>
      <c r="BN10" s="75">
        <v>298878</v>
      </c>
      <c r="BO10" s="75">
        <v>352522</v>
      </c>
      <c r="BP10" s="75">
        <v>333580</v>
      </c>
      <c r="BQ10" s="75">
        <v>388017</v>
      </c>
      <c r="BR10" s="75">
        <v>366308</v>
      </c>
      <c r="BS10" s="75">
        <v>367571</v>
      </c>
      <c r="BT10" s="75">
        <v>360425</v>
      </c>
      <c r="BU10" s="46">
        <v>369090</v>
      </c>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row>
    <row r="11" spans="1:240" s="41" customFormat="1" ht="15" customHeight="1">
      <c r="A11" s="48" t="s">
        <v>635</v>
      </c>
      <c r="B11" s="74">
        <v>26623</v>
      </c>
      <c r="C11" s="74">
        <v>21045</v>
      </c>
      <c r="D11" s="74">
        <v>20285</v>
      </c>
      <c r="E11" s="74">
        <v>22987</v>
      </c>
      <c r="F11" s="74">
        <v>20444</v>
      </c>
      <c r="G11" s="74">
        <v>12981</v>
      </c>
      <c r="H11" s="75">
        <v>16730</v>
      </c>
      <c r="I11" s="75">
        <v>10796</v>
      </c>
      <c r="J11" s="75">
        <v>11822</v>
      </c>
      <c r="K11" s="75">
        <v>19899</v>
      </c>
      <c r="L11" s="75">
        <v>21369</v>
      </c>
      <c r="M11" s="75">
        <v>22084</v>
      </c>
      <c r="N11" s="75">
        <v>26193</v>
      </c>
      <c r="O11" s="75">
        <v>28732</v>
      </c>
      <c r="P11" s="75">
        <v>42082</v>
      </c>
      <c r="Q11" s="75">
        <v>45379</v>
      </c>
      <c r="R11" s="75">
        <v>49838</v>
      </c>
      <c r="S11" s="75">
        <v>51892</v>
      </c>
      <c r="T11" s="75">
        <v>36670</v>
      </c>
      <c r="U11" s="75">
        <v>20663</v>
      </c>
      <c r="V11" s="75">
        <v>73585</v>
      </c>
      <c r="W11" s="75">
        <v>114879</v>
      </c>
      <c r="X11" s="75">
        <v>92881</v>
      </c>
      <c r="Y11" s="75">
        <v>104394</v>
      </c>
      <c r="Z11" s="75">
        <v>119715</v>
      </c>
      <c r="AA11" s="75">
        <v>129898</v>
      </c>
      <c r="AB11" s="75">
        <v>116698.75</v>
      </c>
      <c r="AC11" s="75">
        <v>114937</v>
      </c>
      <c r="AD11" s="75">
        <v>121095</v>
      </c>
      <c r="AE11" s="75">
        <v>127763.38</v>
      </c>
      <c r="AF11" s="75">
        <v>126923.06</v>
      </c>
      <c r="AG11" s="75">
        <v>135382</v>
      </c>
      <c r="AH11" s="75">
        <v>139928</v>
      </c>
      <c r="AI11" s="75">
        <v>126322.79</v>
      </c>
      <c r="AJ11" s="75">
        <v>127976</v>
      </c>
      <c r="AK11" s="75">
        <v>150646.18</v>
      </c>
      <c r="AL11" s="75">
        <v>131864</v>
      </c>
      <c r="AM11" s="75">
        <v>149090</v>
      </c>
      <c r="AN11" s="75">
        <v>176324</v>
      </c>
      <c r="AO11" s="75">
        <v>177538.02</v>
      </c>
      <c r="AP11" s="75">
        <v>177093</v>
      </c>
      <c r="AQ11" s="75">
        <v>186572</v>
      </c>
      <c r="AR11" s="75">
        <v>211520</v>
      </c>
      <c r="AS11" s="75">
        <v>218514</v>
      </c>
      <c r="AT11" s="75">
        <v>237344</v>
      </c>
      <c r="AU11" s="75">
        <v>238198</v>
      </c>
      <c r="AV11" s="75">
        <v>222831</v>
      </c>
      <c r="AW11" s="75">
        <v>223468</v>
      </c>
      <c r="AX11" s="75">
        <v>212694</v>
      </c>
      <c r="AY11" s="75">
        <v>221321</v>
      </c>
      <c r="AZ11" s="75">
        <v>241448</v>
      </c>
      <c r="BA11" s="75">
        <v>262127</v>
      </c>
      <c r="BB11" s="75">
        <v>264420</v>
      </c>
      <c r="BC11" s="75">
        <v>252531</v>
      </c>
      <c r="BD11" s="75">
        <v>246894</v>
      </c>
      <c r="BE11" s="75">
        <v>265580</v>
      </c>
      <c r="BF11" s="75">
        <v>303235</v>
      </c>
      <c r="BG11" s="75">
        <v>315517</v>
      </c>
      <c r="BH11" s="75">
        <v>340810</v>
      </c>
      <c r="BI11" s="75">
        <v>287678</v>
      </c>
      <c r="BJ11" s="75">
        <v>292598</v>
      </c>
      <c r="BK11" s="75">
        <v>288152</v>
      </c>
      <c r="BL11" s="75">
        <v>318930</v>
      </c>
      <c r="BM11" s="75">
        <v>322021</v>
      </c>
      <c r="BN11" s="75">
        <v>286526</v>
      </c>
      <c r="BO11" s="75">
        <v>284559</v>
      </c>
      <c r="BP11" s="75">
        <v>290847</v>
      </c>
      <c r="BQ11" s="75">
        <v>292652</v>
      </c>
      <c r="BR11" s="75">
        <v>306212</v>
      </c>
      <c r="BS11" s="75">
        <v>315522</v>
      </c>
      <c r="BT11" s="75">
        <v>318630</v>
      </c>
      <c r="BU11" s="46">
        <v>134042</v>
      </c>
      <c r="BV11" s="86"/>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row>
    <row r="12" spans="1:240" s="41" customFormat="1" ht="15" customHeight="1">
      <c r="A12" s="48" t="s">
        <v>636</v>
      </c>
      <c r="B12" s="74">
        <v>3196</v>
      </c>
      <c r="C12" s="74">
        <v>11490</v>
      </c>
      <c r="D12" s="74">
        <v>11997</v>
      </c>
      <c r="E12" s="74">
        <v>13140</v>
      </c>
      <c r="F12" s="74">
        <v>14146</v>
      </c>
      <c r="G12" s="74">
        <v>23375</v>
      </c>
      <c r="H12" s="75">
        <v>23968</v>
      </c>
      <c r="I12" s="75">
        <v>24021</v>
      </c>
      <c r="J12" s="75">
        <v>23954</v>
      </c>
      <c r="K12" s="75">
        <v>24890</v>
      </c>
      <c r="L12" s="75">
        <v>25674</v>
      </c>
      <c r="M12" s="75">
        <v>25938</v>
      </c>
      <c r="N12" s="75">
        <v>27679</v>
      </c>
      <c r="O12" s="75">
        <v>28228</v>
      </c>
      <c r="P12" s="75">
        <v>28648</v>
      </c>
      <c r="Q12" s="75">
        <v>29492</v>
      </c>
      <c r="R12" s="75">
        <v>29957</v>
      </c>
      <c r="S12" s="75">
        <v>30381</v>
      </c>
      <c r="T12" s="75">
        <v>31190</v>
      </c>
      <c r="U12" s="75">
        <v>31801</v>
      </c>
      <c r="V12" s="75">
        <v>31744</v>
      </c>
      <c r="W12" s="75">
        <v>3940</v>
      </c>
      <c r="X12" s="75">
        <v>3939</v>
      </c>
      <c r="Y12" s="75">
        <v>3983</v>
      </c>
      <c r="Z12" s="75">
        <v>4011</v>
      </c>
      <c r="AA12" s="75">
        <v>3793</v>
      </c>
      <c r="AB12" s="75">
        <v>3857.67</v>
      </c>
      <c r="AC12" s="75">
        <v>23075</v>
      </c>
      <c r="AD12" s="75">
        <v>23528</v>
      </c>
      <c r="AE12" s="75">
        <v>23794.080000000002</v>
      </c>
      <c r="AF12" s="75">
        <v>24463.58</v>
      </c>
      <c r="AG12" s="75">
        <v>25071</v>
      </c>
      <c r="AH12" s="75">
        <v>25605</v>
      </c>
      <c r="AI12" s="75">
        <v>38470.699999999997</v>
      </c>
      <c r="AJ12" s="75">
        <v>38918</v>
      </c>
      <c r="AK12" s="75">
        <v>40003.54</v>
      </c>
      <c r="AL12" s="75">
        <v>40744</v>
      </c>
      <c r="AM12" s="75">
        <v>41793</v>
      </c>
      <c r="AN12" s="75">
        <v>42478</v>
      </c>
      <c r="AO12" s="75">
        <v>42982</v>
      </c>
      <c r="AP12" s="75">
        <v>43032</v>
      </c>
      <c r="AQ12" s="75">
        <v>42266</v>
      </c>
      <c r="AR12" s="75">
        <v>38634</v>
      </c>
      <c r="AS12" s="75">
        <v>38986</v>
      </c>
      <c r="AT12" s="75">
        <v>38651</v>
      </c>
      <c r="AU12" s="75">
        <v>56268</v>
      </c>
      <c r="AV12" s="75">
        <v>90884</v>
      </c>
      <c r="AW12" s="75">
        <v>93803</v>
      </c>
      <c r="AX12" s="75">
        <v>93190</v>
      </c>
      <c r="AY12" s="75">
        <v>94976</v>
      </c>
      <c r="AZ12" s="75">
        <v>96198</v>
      </c>
      <c r="BA12" s="75">
        <v>97075</v>
      </c>
      <c r="BB12" s="75">
        <v>97112</v>
      </c>
      <c r="BC12" s="75">
        <v>108625</v>
      </c>
      <c r="BD12" s="75">
        <v>101915</v>
      </c>
      <c r="BE12" s="75">
        <v>99813</v>
      </c>
      <c r="BF12" s="75">
        <v>101335</v>
      </c>
      <c r="BG12" s="75">
        <v>92846</v>
      </c>
      <c r="BH12" s="75">
        <v>83787</v>
      </c>
      <c r="BI12" s="75">
        <v>85955</v>
      </c>
      <c r="BJ12" s="75">
        <v>78690</v>
      </c>
      <c r="BK12" s="75">
        <v>112194</v>
      </c>
      <c r="BL12" s="75">
        <v>104227</v>
      </c>
      <c r="BM12" s="75">
        <v>105537.65</v>
      </c>
      <c r="BN12" s="75">
        <v>104719.03594151999</v>
      </c>
      <c r="BO12" s="75">
        <v>105094</v>
      </c>
      <c r="BP12" s="75">
        <v>97294</v>
      </c>
      <c r="BQ12" s="75">
        <v>98837</v>
      </c>
      <c r="BR12" s="75">
        <v>90946</v>
      </c>
      <c r="BS12" s="75">
        <v>92756</v>
      </c>
      <c r="BT12" s="75">
        <v>90282</v>
      </c>
      <c r="BU12" s="46">
        <v>290181</v>
      </c>
      <c r="BV12" s="86"/>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row>
    <row r="13" spans="1:240" s="41" customFormat="1" ht="15" customHeight="1">
      <c r="A13" s="48" t="s">
        <v>173</v>
      </c>
      <c r="B13" s="74">
        <v>1025</v>
      </c>
      <c r="C13" s="74">
        <v>2442</v>
      </c>
      <c r="D13" s="74">
        <v>2679</v>
      </c>
      <c r="E13" s="74">
        <v>1207</v>
      </c>
      <c r="F13" s="74">
        <v>2029</v>
      </c>
      <c r="G13" s="74">
        <v>2073</v>
      </c>
      <c r="H13" s="75">
        <v>1926</v>
      </c>
      <c r="I13" s="75">
        <v>2364</v>
      </c>
      <c r="J13" s="75">
        <v>2282</v>
      </c>
      <c r="K13" s="75">
        <v>3188</v>
      </c>
      <c r="L13" s="75">
        <v>2500</v>
      </c>
      <c r="M13" s="75">
        <v>1359</v>
      </c>
      <c r="N13" s="75">
        <v>3052</v>
      </c>
      <c r="O13" s="75">
        <v>1607</v>
      </c>
      <c r="P13" s="75">
        <v>2364</v>
      </c>
      <c r="Q13" s="75">
        <v>1610</v>
      </c>
      <c r="R13" s="75">
        <v>3256</v>
      </c>
      <c r="S13" s="75">
        <v>2259</v>
      </c>
      <c r="T13" s="75">
        <v>2804</v>
      </c>
      <c r="U13" s="75">
        <v>919</v>
      </c>
      <c r="V13" s="75">
        <v>2265</v>
      </c>
      <c r="W13" s="75">
        <v>3152</v>
      </c>
      <c r="X13" s="75">
        <v>3100</v>
      </c>
      <c r="Y13" s="75">
        <v>3157</v>
      </c>
      <c r="Z13" s="75">
        <v>1544</v>
      </c>
      <c r="AA13" s="75">
        <v>3238</v>
      </c>
      <c r="AB13" s="75">
        <v>3308.36</v>
      </c>
      <c r="AC13" s="75">
        <v>2500</v>
      </c>
      <c r="AD13" s="75">
        <v>4373</v>
      </c>
      <c r="AE13" s="75">
        <v>5733.5</v>
      </c>
      <c r="AF13" s="75">
        <v>5450.41</v>
      </c>
      <c r="AG13" s="75">
        <v>4562</v>
      </c>
      <c r="AH13" s="75">
        <v>6282</v>
      </c>
      <c r="AI13" s="75">
        <v>6261.1</v>
      </c>
      <c r="AJ13" s="75">
        <v>13940</v>
      </c>
      <c r="AK13" s="75">
        <v>13539.96</v>
      </c>
      <c r="AL13" s="75">
        <v>9882</v>
      </c>
      <c r="AM13" s="75">
        <v>17793</v>
      </c>
      <c r="AN13" s="75">
        <v>14527</v>
      </c>
      <c r="AO13" s="75">
        <v>15911</v>
      </c>
      <c r="AP13" s="75">
        <v>16621</v>
      </c>
      <c r="AQ13" s="75">
        <v>13789</v>
      </c>
      <c r="AR13" s="75">
        <v>16009</v>
      </c>
      <c r="AS13" s="75">
        <v>14173</v>
      </c>
      <c r="AT13" s="75">
        <v>17324</v>
      </c>
      <c r="AU13" s="75">
        <v>13691</v>
      </c>
      <c r="AV13" s="75">
        <v>13322</v>
      </c>
      <c r="AW13" s="75">
        <v>14576</v>
      </c>
      <c r="AX13" s="75">
        <v>16815</v>
      </c>
      <c r="AY13" s="75">
        <v>23525</v>
      </c>
      <c r="AZ13" s="75">
        <v>14693</v>
      </c>
      <c r="BA13" s="75">
        <v>14229</v>
      </c>
      <c r="BB13" s="75">
        <v>25715</v>
      </c>
      <c r="BC13" s="75">
        <v>27689</v>
      </c>
      <c r="BD13" s="75">
        <v>33261</v>
      </c>
      <c r="BE13" s="75">
        <v>25745</v>
      </c>
      <c r="BF13" s="75">
        <v>31298</v>
      </c>
      <c r="BG13" s="75">
        <v>31864</v>
      </c>
      <c r="BH13" s="75">
        <v>37937</v>
      </c>
      <c r="BI13" s="75">
        <v>24000</v>
      </c>
      <c r="BJ13" s="75">
        <v>25765</v>
      </c>
      <c r="BK13" s="75">
        <v>25158</v>
      </c>
      <c r="BL13" s="75">
        <v>21080.6</v>
      </c>
      <c r="BM13" s="75">
        <v>16591</v>
      </c>
      <c r="BN13" s="75">
        <v>28207</v>
      </c>
      <c r="BO13" s="75">
        <v>23512</v>
      </c>
      <c r="BP13" s="75">
        <v>22870</v>
      </c>
      <c r="BQ13" s="75">
        <v>15492</v>
      </c>
      <c r="BR13" s="75">
        <v>24593</v>
      </c>
      <c r="BS13" s="75">
        <v>21152</v>
      </c>
      <c r="BT13" s="75">
        <v>17637</v>
      </c>
      <c r="BU13" s="46">
        <v>22121</v>
      </c>
      <c r="BV13" s="86"/>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row>
    <row r="14" spans="1:240" s="25" customFormat="1" ht="15" customHeight="1">
      <c r="A14" s="26" t="s">
        <v>175</v>
      </c>
      <c r="B14" s="72">
        <v>86963</v>
      </c>
      <c r="C14" s="72">
        <v>92000</v>
      </c>
      <c r="D14" s="72">
        <v>95991</v>
      </c>
      <c r="E14" s="72">
        <v>104254</v>
      </c>
      <c r="F14" s="72">
        <v>94172</v>
      </c>
      <c r="G14" s="72">
        <v>105034</v>
      </c>
      <c r="H14" s="73">
        <v>116681</v>
      </c>
      <c r="I14" s="73">
        <v>115201</v>
      </c>
      <c r="J14" s="73">
        <v>111849</v>
      </c>
      <c r="K14" s="73">
        <v>124101</v>
      </c>
      <c r="L14" s="73">
        <v>124446</v>
      </c>
      <c r="M14" s="73">
        <v>118735</v>
      </c>
      <c r="N14" s="73">
        <v>131245</v>
      </c>
      <c r="O14" s="73">
        <v>127552</v>
      </c>
      <c r="P14" s="73">
        <v>162063</v>
      </c>
      <c r="Q14" s="73">
        <v>182667</v>
      </c>
      <c r="R14" s="73">
        <v>176519</v>
      </c>
      <c r="S14" s="73">
        <v>187202</v>
      </c>
      <c r="T14" s="73">
        <v>199466</v>
      </c>
      <c r="U14" s="73">
        <v>222420</v>
      </c>
      <c r="V14" s="73">
        <v>253651</v>
      </c>
      <c r="W14" s="73">
        <v>279977</v>
      </c>
      <c r="X14" s="73">
        <v>242375</v>
      </c>
      <c r="Y14" s="73">
        <v>239736</v>
      </c>
      <c r="Z14" s="73">
        <v>229782</v>
      </c>
      <c r="AA14" s="73">
        <v>242529</v>
      </c>
      <c r="AB14" s="73">
        <v>237764.18</v>
      </c>
      <c r="AC14" s="73">
        <v>242858</v>
      </c>
      <c r="AD14" s="73">
        <v>255397</v>
      </c>
      <c r="AE14" s="73">
        <v>258459.19</v>
      </c>
      <c r="AF14" s="73">
        <v>248352.65</v>
      </c>
      <c r="AG14" s="73">
        <v>240119</v>
      </c>
      <c r="AH14" s="73">
        <v>275553</v>
      </c>
      <c r="AI14" s="73">
        <v>279087.37999999995</v>
      </c>
      <c r="AJ14" s="73">
        <v>315189</v>
      </c>
      <c r="AK14" s="73">
        <v>346579.29</v>
      </c>
      <c r="AL14" s="73">
        <v>337466</v>
      </c>
      <c r="AM14" s="73">
        <v>376416</v>
      </c>
      <c r="AN14" s="73">
        <v>432574</v>
      </c>
      <c r="AO14" s="73">
        <v>445507.02</v>
      </c>
      <c r="AP14" s="73">
        <v>456121</v>
      </c>
      <c r="AQ14" s="430">
        <v>464004</v>
      </c>
      <c r="AR14" s="430">
        <v>488702</v>
      </c>
      <c r="AS14" s="430">
        <v>512273</v>
      </c>
      <c r="AT14" s="430">
        <v>524930</v>
      </c>
      <c r="AU14" s="430">
        <v>543688</v>
      </c>
      <c r="AV14" s="430">
        <v>571393</v>
      </c>
      <c r="AW14" s="430">
        <v>569874</v>
      </c>
      <c r="AX14" s="430">
        <v>568956</v>
      </c>
      <c r="AY14" s="430">
        <v>594347</v>
      </c>
      <c r="AZ14" s="430">
        <v>607688</v>
      </c>
      <c r="BA14" s="430">
        <v>615972</v>
      </c>
      <c r="BB14" s="430">
        <v>614600</v>
      </c>
      <c r="BC14" s="430">
        <v>622289</v>
      </c>
      <c r="BD14" s="430">
        <v>636240</v>
      </c>
      <c r="BE14" s="430">
        <v>654285</v>
      </c>
      <c r="BF14" s="430">
        <v>695925</v>
      </c>
      <c r="BG14" s="430">
        <v>712727</v>
      </c>
      <c r="BH14" s="430">
        <v>728779</v>
      </c>
      <c r="BI14" s="430">
        <v>720504</v>
      </c>
      <c r="BJ14" s="430">
        <v>691581</v>
      </c>
      <c r="BK14" s="430">
        <v>724568</v>
      </c>
      <c r="BL14" s="430">
        <v>736948.6</v>
      </c>
      <c r="BM14" s="430">
        <v>743636.65</v>
      </c>
      <c r="BN14" s="430">
        <v>718330.03594152001</v>
      </c>
      <c r="BO14" s="430">
        <v>765687</v>
      </c>
      <c r="BP14" s="430">
        <v>744591</v>
      </c>
      <c r="BQ14" s="430">
        <v>794998</v>
      </c>
      <c r="BR14" s="430">
        <v>788059</v>
      </c>
      <c r="BS14" s="430">
        <v>797001</v>
      </c>
      <c r="BT14" s="430">
        <v>786974</v>
      </c>
      <c r="BU14" s="431">
        <v>815434</v>
      </c>
      <c r="BV14" s="86"/>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row>
    <row r="15" spans="1:240" s="41" customFormat="1" ht="15" customHeight="1">
      <c r="A15" s="48" t="s">
        <v>478</v>
      </c>
      <c r="B15" s="432">
        <v>30.844068325624946</v>
      </c>
      <c r="C15" s="432">
        <v>31.662123840202639</v>
      </c>
      <c r="D15" s="432">
        <v>30.219299350224148</v>
      </c>
      <c r="E15" s="432">
        <v>30.55653254548865</v>
      </c>
      <c r="F15" s="432">
        <v>26.488747373543319</v>
      </c>
      <c r="G15" s="432">
        <v>26.045512818923257</v>
      </c>
      <c r="H15" s="433">
        <v>27.603346060855539</v>
      </c>
      <c r="I15" s="433">
        <v>25.35183061955199</v>
      </c>
      <c r="J15" s="433">
        <v>23.198400467912915</v>
      </c>
      <c r="K15" s="433">
        <v>25.721587305535177</v>
      </c>
      <c r="L15" s="433">
        <v>25.622727441186282</v>
      </c>
      <c r="M15" s="433">
        <v>23.455078097992388</v>
      </c>
      <c r="N15" s="433">
        <v>24.641117782458984</v>
      </c>
      <c r="O15" s="433">
        <v>22.854685540225766</v>
      </c>
      <c r="P15" s="433">
        <v>26.485080151592655</v>
      </c>
      <c r="Q15" s="433">
        <v>28.654501075326166</v>
      </c>
      <c r="R15" s="433">
        <v>26.135978335384006</v>
      </c>
      <c r="S15" s="433">
        <v>27.158000716661807</v>
      </c>
      <c r="T15" s="433">
        <v>27.615815829951725</v>
      </c>
      <c r="U15" s="433">
        <v>29.206876130121739</v>
      </c>
      <c r="V15" s="433">
        <v>32.089606008529053</v>
      </c>
      <c r="W15" s="433">
        <v>33.711048499735107</v>
      </c>
      <c r="X15" s="433">
        <v>28.305313165663886</v>
      </c>
      <c r="Y15" s="433">
        <v>27.270865847943103</v>
      </c>
      <c r="Z15" s="433">
        <v>25.689265227224706</v>
      </c>
      <c r="AA15" s="433">
        <v>27.046928895713933</v>
      </c>
      <c r="AB15" s="433">
        <v>26.19</v>
      </c>
      <c r="AC15" s="433">
        <v>26.74</v>
      </c>
      <c r="AD15" s="433">
        <v>27.69</v>
      </c>
      <c r="AE15" s="433">
        <v>27.76</v>
      </c>
      <c r="AF15" s="433">
        <v>25.15</v>
      </c>
      <c r="AG15" s="433">
        <v>23.27</v>
      </c>
      <c r="AH15" s="433">
        <v>26.6</v>
      </c>
      <c r="AI15" s="433">
        <v>27.1</v>
      </c>
      <c r="AJ15" s="433">
        <v>29.99</v>
      </c>
      <c r="AK15" s="433">
        <v>32.1</v>
      </c>
      <c r="AL15" s="433">
        <v>30.6</v>
      </c>
      <c r="AM15" s="433">
        <v>34.1</v>
      </c>
      <c r="AN15" s="433">
        <v>34</v>
      </c>
      <c r="AO15" s="433">
        <v>34.4</v>
      </c>
      <c r="AP15" s="433">
        <v>35.4</v>
      </c>
      <c r="AQ15" s="434">
        <v>35.9</v>
      </c>
      <c r="AR15" s="434">
        <v>37.299999999999997</v>
      </c>
      <c r="AS15" s="434">
        <v>39.5</v>
      </c>
      <c r="AT15" s="434">
        <v>40.15</v>
      </c>
      <c r="AU15" s="434">
        <v>41.6</v>
      </c>
      <c r="AV15" s="434">
        <v>42.1</v>
      </c>
      <c r="AW15" s="434">
        <v>41.1</v>
      </c>
      <c r="AX15" s="434">
        <v>41</v>
      </c>
      <c r="AY15" s="434">
        <v>42.1</v>
      </c>
      <c r="AZ15" s="434">
        <v>43.3</v>
      </c>
      <c r="BA15" s="434">
        <v>43.7</v>
      </c>
      <c r="BB15" s="434">
        <v>41.7</v>
      </c>
      <c r="BC15" s="434">
        <v>39.590000000000003</v>
      </c>
      <c r="BD15" s="434">
        <v>38.33</v>
      </c>
      <c r="BE15" s="434">
        <v>39.799999999999997</v>
      </c>
      <c r="BF15" s="434">
        <v>41.9</v>
      </c>
      <c r="BG15" s="434">
        <v>42.61</v>
      </c>
      <c r="BH15" s="434">
        <v>42.47</v>
      </c>
      <c r="BI15" s="434">
        <v>42.5</v>
      </c>
      <c r="BJ15" s="434">
        <v>40.105090285324593</v>
      </c>
      <c r="BK15" s="434">
        <v>41.2</v>
      </c>
      <c r="BL15" s="434">
        <v>39</v>
      </c>
      <c r="BM15" s="434">
        <v>40.6</v>
      </c>
      <c r="BN15" s="434">
        <v>38.5</v>
      </c>
      <c r="BO15" s="434">
        <v>40.6</v>
      </c>
      <c r="BP15" s="434">
        <v>38.6</v>
      </c>
      <c r="BQ15" s="434">
        <v>40.5</v>
      </c>
      <c r="BR15" s="434">
        <v>39.4</v>
      </c>
      <c r="BS15" s="434">
        <v>38.799999999999997</v>
      </c>
      <c r="BT15" s="434">
        <v>37.9</v>
      </c>
      <c r="BU15" s="435">
        <v>38.299999999999997</v>
      </c>
      <c r="BV15" s="86"/>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row>
    <row r="16" spans="1:240" ht="5.0999999999999996" customHeight="1">
      <c r="A16" s="333"/>
      <c r="B16" s="436"/>
      <c r="C16" s="436"/>
      <c r="D16" s="436"/>
      <c r="E16" s="436"/>
      <c r="F16" s="436"/>
      <c r="G16" s="436"/>
      <c r="H16" s="436"/>
      <c r="I16" s="436"/>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437"/>
      <c r="BK16" s="437"/>
      <c r="BL16" s="437"/>
      <c r="BM16" s="437"/>
      <c r="BN16" s="437"/>
      <c r="BO16" s="437"/>
      <c r="BP16" s="437"/>
      <c r="BQ16" s="437"/>
      <c r="BR16" s="437"/>
      <c r="BS16" s="437"/>
      <c r="BT16" s="437"/>
      <c r="BU16" s="46"/>
      <c r="BV16" s="86"/>
    </row>
    <row r="17" spans="1:143" s="41" customFormat="1" ht="15" customHeight="1">
      <c r="A17" s="48" t="s">
        <v>176</v>
      </c>
      <c r="B17" s="74">
        <v>10571</v>
      </c>
      <c r="C17" s="74">
        <v>11577</v>
      </c>
      <c r="D17" s="74">
        <v>12107</v>
      </c>
      <c r="E17" s="74">
        <v>10198</v>
      </c>
      <c r="F17" s="74">
        <v>10995</v>
      </c>
      <c r="G17" s="74">
        <v>13922</v>
      </c>
      <c r="H17" s="75">
        <v>15691</v>
      </c>
      <c r="I17" s="75">
        <v>16397</v>
      </c>
      <c r="J17" s="75">
        <v>18967</v>
      </c>
      <c r="K17" s="75">
        <v>22009</v>
      </c>
      <c r="L17" s="75">
        <v>23278</v>
      </c>
      <c r="M17" s="75">
        <v>27884</v>
      </c>
      <c r="N17" s="75">
        <v>26064</v>
      </c>
      <c r="O17" s="75">
        <v>29202</v>
      </c>
      <c r="P17" s="75">
        <v>34018</v>
      </c>
      <c r="Q17" s="75">
        <v>30851</v>
      </c>
      <c r="R17" s="75">
        <v>40962</v>
      </c>
      <c r="S17" s="75">
        <v>44223</v>
      </c>
      <c r="T17" s="75">
        <v>45156</v>
      </c>
      <c r="U17" s="75">
        <v>43303</v>
      </c>
      <c r="V17" s="75">
        <v>41308</v>
      </c>
      <c r="W17" s="75">
        <v>42530</v>
      </c>
      <c r="X17" s="75">
        <v>77163</v>
      </c>
      <c r="Y17" s="75">
        <v>75751</v>
      </c>
      <c r="Z17" s="75">
        <v>70818</v>
      </c>
      <c r="AA17" s="75">
        <v>66499</v>
      </c>
      <c r="AB17" s="75">
        <v>75915.100000000006</v>
      </c>
      <c r="AC17" s="75">
        <v>70468</v>
      </c>
      <c r="AD17" s="75">
        <v>66573</v>
      </c>
      <c r="AE17" s="75">
        <v>74741.210000000006</v>
      </c>
      <c r="AF17" s="75">
        <v>95092.3</v>
      </c>
      <c r="AG17" s="75">
        <v>106239.3</v>
      </c>
      <c r="AH17" s="75">
        <v>68877</v>
      </c>
      <c r="AI17" s="75">
        <v>77027.679999999993</v>
      </c>
      <c r="AJ17" s="75">
        <v>49282</v>
      </c>
      <c r="AK17" s="75">
        <v>61004.56</v>
      </c>
      <c r="AL17" s="75">
        <v>77460</v>
      </c>
      <c r="AM17" s="75">
        <v>61164</v>
      </c>
      <c r="AN17" s="75">
        <v>76610</v>
      </c>
      <c r="AO17" s="75">
        <v>104366.3</v>
      </c>
      <c r="AP17" s="75">
        <v>93579</v>
      </c>
      <c r="AQ17" s="75">
        <v>76102</v>
      </c>
      <c r="AR17" s="75">
        <v>83397</v>
      </c>
      <c r="AS17" s="75">
        <v>72377</v>
      </c>
      <c r="AT17" s="75">
        <v>60907</v>
      </c>
      <c r="AU17" s="75">
        <v>54440</v>
      </c>
      <c r="AV17" s="75">
        <v>62673</v>
      </c>
      <c r="AW17" s="75">
        <v>88627</v>
      </c>
      <c r="AX17" s="75">
        <v>61354</v>
      </c>
      <c r="AY17" s="75">
        <v>55765</v>
      </c>
      <c r="AZ17" s="75">
        <v>41392</v>
      </c>
      <c r="BA17" s="75">
        <v>41532</v>
      </c>
      <c r="BB17" s="75">
        <v>42119</v>
      </c>
      <c r="BC17" s="75">
        <v>47049</v>
      </c>
      <c r="BD17" s="75">
        <v>46820</v>
      </c>
      <c r="BE17" s="75">
        <v>39182</v>
      </c>
      <c r="BF17" s="75">
        <v>39871</v>
      </c>
      <c r="BG17" s="75">
        <v>36789</v>
      </c>
      <c r="BH17" s="75">
        <v>37840</v>
      </c>
      <c r="BI17" s="75">
        <v>29477</v>
      </c>
      <c r="BJ17" s="75">
        <v>36212</v>
      </c>
      <c r="BK17" s="75">
        <v>31359</v>
      </c>
      <c r="BL17" s="75">
        <v>37784.6</v>
      </c>
      <c r="BM17" s="75">
        <v>36246.17</v>
      </c>
      <c r="BN17" s="75">
        <v>40402</v>
      </c>
      <c r="BO17" s="75">
        <v>26509</v>
      </c>
      <c r="BP17" s="75">
        <v>32578</v>
      </c>
      <c r="BQ17" s="75">
        <v>29486</v>
      </c>
      <c r="BR17" s="75">
        <v>40199</v>
      </c>
      <c r="BS17" s="75">
        <v>46098</v>
      </c>
      <c r="BT17" s="75">
        <v>50099</v>
      </c>
      <c r="BU17" s="46">
        <v>45878</v>
      </c>
      <c r="BV17" s="86"/>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row>
    <row r="18" spans="1:143" s="57" customFormat="1" ht="5.0999999999999996" customHeight="1">
      <c r="A18" s="83"/>
      <c r="B18" s="84"/>
      <c r="C18" s="84"/>
      <c r="D18" s="84"/>
      <c r="E18" s="84"/>
      <c r="F18" s="84"/>
      <c r="G18" s="84"/>
      <c r="H18" s="438"/>
      <c r="I18" s="438"/>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46"/>
      <c r="BV18" s="86"/>
    </row>
    <row r="19" spans="1:143" s="25" customFormat="1" ht="15" customHeight="1" thickBot="1">
      <c r="A19" s="51" t="s">
        <v>179</v>
      </c>
      <c r="B19" s="439">
        <v>97534</v>
      </c>
      <c r="C19" s="439">
        <v>103577</v>
      </c>
      <c r="D19" s="439">
        <v>108098</v>
      </c>
      <c r="E19" s="439">
        <v>114452</v>
      </c>
      <c r="F19" s="439">
        <v>105167</v>
      </c>
      <c r="G19" s="439">
        <v>118956</v>
      </c>
      <c r="H19" s="439">
        <v>132372</v>
      </c>
      <c r="I19" s="439">
        <v>131598</v>
      </c>
      <c r="J19" s="439">
        <v>130816</v>
      </c>
      <c r="K19" s="439">
        <v>146110</v>
      </c>
      <c r="L19" s="439">
        <v>147724</v>
      </c>
      <c r="M19" s="439">
        <v>146619</v>
      </c>
      <c r="N19" s="439">
        <v>157309</v>
      </c>
      <c r="O19" s="439">
        <v>156754</v>
      </c>
      <c r="P19" s="439">
        <v>196081</v>
      </c>
      <c r="Q19" s="439">
        <v>213518</v>
      </c>
      <c r="R19" s="439">
        <v>217481</v>
      </c>
      <c r="S19" s="439">
        <v>231425</v>
      </c>
      <c r="T19" s="439">
        <v>244622</v>
      </c>
      <c r="U19" s="439">
        <v>265723</v>
      </c>
      <c r="V19" s="439">
        <v>294959</v>
      </c>
      <c r="W19" s="439">
        <v>322507</v>
      </c>
      <c r="X19" s="439">
        <v>319538</v>
      </c>
      <c r="Y19" s="439">
        <v>315487</v>
      </c>
      <c r="Z19" s="439">
        <v>300600</v>
      </c>
      <c r="AA19" s="439">
        <v>309028</v>
      </c>
      <c r="AB19" s="439">
        <v>313679.28000000003</v>
      </c>
      <c r="AC19" s="439">
        <v>313326</v>
      </c>
      <c r="AD19" s="439">
        <v>321970</v>
      </c>
      <c r="AE19" s="439">
        <v>333200.40000000002</v>
      </c>
      <c r="AF19" s="439">
        <v>343444.95</v>
      </c>
      <c r="AG19" s="439">
        <v>346358.3</v>
      </c>
      <c r="AH19" s="439">
        <v>344430</v>
      </c>
      <c r="AI19" s="439">
        <v>356115.05999999994</v>
      </c>
      <c r="AJ19" s="439">
        <v>364471</v>
      </c>
      <c r="AK19" s="439">
        <v>407583.85</v>
      </c>
      <c r="AL19" s="439">
        <v>414926</v>
      </c>
      <c r="AM19" s="439">
        <v>437580</v>
      </c>
      <c r="AN19" s="439">
        <v>509184</v>
      </c>
      <c r="AO19" s="439">
        <v>549873.32000000007</v>
      </c>
      <c r="AP19" s="439">
        <v>549700</v>
      </c>
      <c r="AQ19" s="439">
        <v>540106</v>
      </c>
      <c r="AR19" s="439">
        <v>572099</v>
      </c>
      <c r="AS19" s="439">
        <v>584650</v>
      </c>
      <c r="AT19" s="439">
        <v>585837</v>
      </c>
      <c r="AU19" s="439">
        <v>598128</v>
      </c>
      <c r="AV19" s="439">
        <v>634066</v>
      </c>
      <c r="AW19" s="439">
        <v>658501</v>
      </c>
      <c r="AX19" s="439">
        <v>630310</v>
      </c>
      <c r="AY19" s="439">
        <v>650112</v>
      </c>
      <c r="AZ19" s="439">
        <v>649080</v>
      </c>
      <c r="BA19" s="439">
        <v>657504</v>
      </c>
      <c r="BB19" s="439">
        <v>656719</v>
      </c>
      <c r="BC19" s="439">
        <v>669338</v>
      </c>
      <c r="BD19" s="439">
        <v>683060</v>
      </c>
      <c r="BE19" s="439">
        <v>693467</v>
      </c>
      <c r="BF19" s="439">
        <v>735796</v>
      </c>
      <c r="BG19" s="439">
        <v>749516</v>
      </c>
      <c r="BH19" s="439">
        <v>766619</v>
      </c>
      <c r="BI19" s="439">
        <v>749981</v>
      </c>
      <c r="BJ19" s="439">
        <v>727793</v>
      </c>
      <c r="BK19" s="439">
        <v>755927</v>
      </c>
      <c r="BL19" s="439">
        <v>774733.2</v>
      </c>
      <c r="BM19" s="439">
        <v>779882.82000000007</v>
      </c>
      <c r="BN19" s="439">
        <v>758732.03594152001</v>
      </c>
      <c r="BO19" s="439">
        <v>792196</v>
      </c>
      <c r="BP19" s="439">
        <v>777169</v>
      </c>
      <c r="BQ19" s="439">
        <v>824484</v>
      </c>
      <c r="BR19" s="439">
        <v>828258</v>
      </c>
      <c r="BS19" s="439">
        <v>843099</v>
      </c>
      <c r="BT19" s="439">
        <v>837073</v>
      </c>
      <c r="BU19" s="115">
        <v>861312</v>
      </c>
      <c r="BV19" s="8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row>
    <row r="20" spans="1:143" s="25" customFormat="1" ht="5.0999999999999996" customHeight="1" thickTop="1">
      <c r="A20" s="338"/>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88"/>
      <c r="BV20" s="86"/>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row>
    <row r="21" spans="1:143" s="25" customFormat="1" ht="15" customHeight="1" thickBot="1">
      <c r="A21" s="87" t="s">
        <v>478</v>
      </c>
      <c r="B21" s="257">
        <v>34.593394432937039</v>
      </c>
      <c r="C21" s="257">
        <v>35.646389141268138</v>
      </c>
      <c r="D21" s="257">
        <v>34.030751019996977</v>
      </c>
      <c r="E21" s="257">
        <v>33.545535546801723</v>
      </c>
      <c r="F21" s="257">
        <v>29.581426485934571</v>
      </c>
      <c r="G21" s="257">
        <v>29.497781888605921</v>
      </c>
      <c r="H21" s="257">
        <v>31.315382322465258</v>
      </c>
      <c r="I21" s="257">
        <v>28.96025386821124</v>
      </c>
      <c r="J21" s="257">
        <v>27.132311917053308</v>
      </c>
      <c r="K21" s="257">
        <v>30.283246075468728</v>
      </c>
      <c r="L21" s="257">
        <v>30.415535963564938</v>
      </c>
      <c r="M21" s="257">
        <v>28.963322488310489</v>
      </c>
      <c r="N21" s="257">
        <v>29.534607773559685</v>
      </c>
      <c r="O21" s="257">
        <v>28.087081168249416</v>
      </c>
      <c r="P21" s="257">
        <v>32.044458026844126</v>
      </c>
      <c r="Q21" s="257">
        <v>33.49401786092448</v>
      </c>
      <c r="R21" s="257">
        <v>32.200945531969076</v>
      </c>
      <c r="S21" s="257">
        <v>33.57357461914647</v>
      </c>
      <c r="T21" s="257">
        <v>33.867607010490261</v>
      </c>
      <c r="U21" s="257">
        <v>34.893169435861608</v>
      </c>
      <c r="V21" s="257">
        <v>37.448087327350265</v>
      </c>
      <c r="W21" s="257">
        <v>38.831936618022446</v>
      </c>
      <c r="X21" s="257">
        <v>37.316650472738147</v>
      </c>
      <c r="Y21" s="257">
        <v>35.887825165056675</v>
      </c>
      <c r="Z21" s="257">
        <v>33.606605945216536</v>
      </c>
      <c r="AA21" s="257">
        <v>34.462923373224172</v>
      </c>
      <c r="AB21" s="257">
        <v>34.549999999999997</v>
      </c>
      <c r="AC21" s="257">
        <v>34.5</v>
      </c>
      <c r="AD21" s="257">
        <v>34.909999999999997</v>
      </c>
      <c r="AE21" s="257">
        <v>35.78</v>
      </c>
      <c r="AF21" s="257">
        <v>34.799999999999997</v>
      </c>
      <c r="AG21" s="257">
        <v>33.6</v>
      </c>
      <c r="AH21" s="257">
        <v>33.299999999999997</v>
      </c>
      <c r="AI21" s="257">
        <v>34.58</v>
      </c>
      <c r="AJ21" s="257">
        <v>34.68</v>
      </c>
      <c r="AK21" s="257">
        <v>37.75</v>
      </c>
      <c r="AL21" s="257">
        <v>37.700000000000003</v>
      </c>
      <c r="AM21" s="257">
        <v>39.6</v>
      </c>
      <c r="AN21" s="257">
        <v>40</v>
      </c>
      <c r="AO21" s="257">
        <v>42.5</v>
      </c>
      <c r="AP21" s="257">
        <v>42.5</v>
      </c>
      <c r="AQ21" s="257">
        <v>41.8</v>
      </c>
      <c r="AR21" s="257">
        <v>43.6</v>
      </c>
      <c r="AS21" s="257">
        <v>45</v>
      </c>
      <c r="AT21" s="257">
        <v>44.8</v>
      </c>
      <c r="AU21" s="257">
        <v>45.8</v>
      </c>
      <c r="AV21" s="257">
        <v>46.7</v>
      </c>
      <c r="AW21" s="257">
        <v>47.5</v>
      </c>
      <c r="AX21" s="257">
        <v>45.4</v>
      </c>
      <c r="AY21" s="257">
        <v>46</v>
      </c>
      <c r="AZ21" s="257">
        <v>46.2</v>
      </c>
      <c r="BA21" s="257">
        <v>46.7</v>
      </c>
      <c r="BB21" s="257">
        <v>44.5</v>
      </c>
      <c r="BC21" s="257">
        <v>42.58</v>
      </c>
      <c r="BD21" s="257">
        <v>41.16</v>
      </c>
      <c r="BE21" s="257">
        <v>42.16</v>
      </c>
      <c r="BF21" s="257">
        <v>44.3</v>
      </c>
      <c r="BG21" s="257">
        <v>44.81</v>
      </c>
      <c r="BH21" s="257">
        <v>44.67</v>
      </c>
      <c r="BI21" s="257">
        <v>44.241002774276097</v>
      </c>
      <c r="BJ21" s="257">
        <v>42.205040297560572</v>
      </c>
      <c r="BK21" s="257">
        <v>43</v>
      </c>
      <c r="BL21" s="257">
        <v>41</v>
      </c>
      <c r="BM21" s="257">
        <v>42.6</v>
      </c>
      <c r="BN21" s="257">
        <v>40.700000000000003</v>
      </c>
      <c r="BO21" s="257">
        <v>42</v>
      </c>
      <c r="BP21" s="257">
        <v>40.200000000000003</v>
      </c>
      <c r="BQ21" s="257">
        <v>42</v>
      </c>
      <c r="BR21" s="257">
        <v>41.4</v>
      </c>
      <c r="BS21" s="257">
        <v>41</v>
      </c>
      <c r="BT21" s="257">
        <v>40.299999999999997</v>
      </c>
      <c r="BU21" s="257">
        <v>40.5</v>
      </c>
      <c r="BV21" s="86"/>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row>
    <row r="22" spans="1:143" ht="12.9" customHeight="1" thickTop="1">
      <c r="A22" s="56"/>
      <c r="B22" s="89"/>
      <c r="C22" s="89"/>
      <c r="D22" s="89"/>
      <c r="E22" s="89"/>
      <c r="F22" s="56"/>
      <c r="G22" s="56"/>
      <c r="H22" s="89"/>
      <c r="I22" s="89"/>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row>
    <row r="23" spans="1:143" ht="12.9" customHeight="1">
      <c r="A23" s="56"/>
      <c r="B23" s="90"/>
      <c r="C23" s="90"/>
      <c r="D23" s="90"/>
      <c r="E23" s="90"/>
      <c r="F23" s="56"/>
      <c r="G23" s="56"/>
      <c r="H23" s="90"/>
      <c r="I23" s="90"/>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row>
    <row r="24" spans="1:143" ht="12.9" customHeight="1">
      <c r="A24" s="56"/>
      <c r="B24" s="89"/>
      <c r="C24" s="89"/>
      <c r="D24" s="89"/>
      <c r="E24" s="89"/>
      <c r="F24" s="56"/>
      <c r="G24" s="56"/>
      <c r="H24" s="89"/>
      <c r="I24" s="89"/>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row>
    <row r="25" spans="1:143" ht="12.9" customHeight="1">
      <c r="A25" s="56"/>
      <c r="B25" s="89"/>
      <c r="C25" s="89"/>
      <c r="D25" s="89"/>
      <c r="E25" s="89"/>
      <c r="F25" s="56"/>
      <c r="G25" s="56"/>
      <c r="H25" s="89"/>
      <c r="I25" s="89"/>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row>
    <row r="26" spans="1:143" ht="12.9" customHeight="1">
      <c r="A26" s="59"/>
      <c r="B26" s="89"/>
      <c r="C26" s="89"/>
      <c r="D26" s="89"/>
      <c r="E26" s="89"/>
      <c r="F26" s="59"/>
      <c r="G26" s="59"/>
      <c r="H26" s="89"/>
      <c r="I26" s="8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row>
    <row r="27" spans="1:143" ht="12.9" customHeight="1">
      <c r="A27" s="56"/>
      <c r="B27" s="90"/>
      <c r="C27" s="90"/>
      <c r="D27" s="90"/>
      <c r="E27" s="90"/>
      <c r="F27" s="56"/>
      <c r="G27" s="56"/>
      <c r="H27" s="90"/>
      <c r="I27" s="90"/>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row>
    <row r="28" spans="1:143" ht="12.9" customHeight="1">
      <c r="A28" s="56"/>
      <c r="B28" s="89"/>
      <c r="C28" s="89"/>
      <c r="D28" s="89"/>
      <c r="E28" s="89"/>
      <c r="F28" s="56"/>
      <c r="G28" s="56"/>
      <c r="H28" s="89"/>
      <c r="I28" s="89"/>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1:143" ht="12.9" customHeight="1">
      <c r="A29" s="56"/>
      <c r="B29" s="89"/>
      <c r="C29" s="89"/>
      <c r="D29" s="89"/>
      <c r="E29" s="89"/>
      <c r="F29" s="56"/>
      <c r="G29" s="56"/>
      <c r="H29" s="89"/>
      <c r="I29" s="89"/>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BC29" s="440"/>
    </row>
    <row r="30" spans="1:143" ht="12.9" customHeight="1">
      <c r="A30" s="56"/>
      <c r="B30" s="89"/>
      <c r="C30" s="89"/>
      <c r="D30" s="89"/>
      <c r="E30" s="89"/>
      <c r="F30" s="56"/>
      <c r="G30" s="56"/>
      <c r="H30" s="89"/>
      <c r="I30" s="89"/>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BC30" s="440"/>
    </row>
    <row r="31" spans="1:143" ht="12.9" customHeight="1">
      <c r="A31" s="56"/>
      <c r="B31" s="90"/>
      <c r="C31" s="90"/>
      <c r="D31" s="90"/>
      <c r="E31" s="90"/>
      <c r="F31" s="56"/>
      <c r="G31" s="56"/>
      <c r="H31" s="90"/>
      <c r="I31" s="90"/>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BC31" s="440"/>
    </row>
    <row r="32" spans="1:143" ht="12.9" customHeight="1">
      <c r="A32" s="56"/>
      <c r="B32" s="90"/>
      <c r="C32" s="90"/>
      <c r="D32" s="90"/>
      <c r="E32" s="90"/>
      <c r="F32" s="56"/>
      <c r="G32" s="56"/>
      <c r="H32" s="90"/>
      <c r="I32" s="90"/>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BC32" s="440"/>
    </row>
    <row r="33" spans="1:55" ht="12.9" customHeight="1">
      <c r="A33" s="56"/>
      <c r="B33" s="89"/>
      <c r="C33" s="89"/>
      <c r="D33" s="89"/>
      <c r="E33" s="89"/>
      <c r="F33" s="56"/>
      <c r="G33" s="56"/>
      <c r="H33" s="89"/>
      <c r="I33" s="89"/>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BC33" s="440"/>
    </row>
    <row r="34" spans="1:55" ht="12.9" customHeight="1">
      <c r="A34" s="56"/>
      <c r="B34" s="89"/>
      <c r="C34" s="89"/>
      <c r="D34" s="89"/>
      <c r="E34" s="89"/>
      <c r="F34" s="56"/>
      <c r="G34" s="56"/>
      <c r="H34" s="89"/>
      <c r="I34" s="89"/>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row>
    <row r="35" spans="1:55" ht="12.9" customHeight="1">
      <c r="A35" s="56"/>
      <c r="B35" s="90"/>
      <c r="C35" s="90"/>
      <c r="D35" s="90"/>
      <c r="E35" s="90"/>
      <c r="F35" s="56"/>
      <c r="G35" s="56"/>
      <c r="H35" s="90"/>
      <c r="I35" s="90"/>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row>
    <row r="36" spans="1:55" ht="12.9" customHeight="1">
      <c r="A36" s="56"/>
      <c r="B36" s="89"/>
      <c r="C36" s="89"/>
      <c r="D36" s="89"/>
      <c r="E36" s="89"/>
      <c r="F36" s="56"/>
      <c r="G36" s="56"/>
      <c r="H36" s="89"/>
      <c r="I36" s="89"/>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row>
    <row r="37" spans="1:55" ht="12.9" customHeight="1">
      <c r="A37" s="56"/>
      <c r="B37" s="90"/>
      <c r="C37" s="90"/>
      <c r="D37" s="90"/>
      <c r="E37" s="90"/>
      <c r="F37" s="56"/>
      <c r="G37" s="56"/>
      <c r="H37" s="90"/>
      <c r="I37" s="90"/>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row>
    <row r="38" spans="1:55" ht="12.9" customHeight="1">
      <c r="A38" s="56"/>
      <c r="B38" s="89"/>
      <c r="C38" s="89"/>
      <c r="D38" s="89"/>
      <c r="E38" s="89"/>
      <c r="F38" s="56"/>
      <c r="G38" s="56"/>
      <c r="H38" s="89"/>
      <c r="I38" s="89"/>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row>
    <row r="39" spans="1:55" ht="12.9" customHeight="1">
      <c r="A39" s="56"/>
      <c r="B39" s="89"/>
      <c r="C39" s="89"/>
      <c r="D39" s="89"/>
      <c r="E39" s="89"/>
      <c r="F39" s="56"/>
      <c r="G39" s="56"/>
      <c r="H39" s="89"/>
      <c r="I39" s="89"/>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row>
    <row r="40" spans="1:55" ht="12.9" customHeight="1">
      <c r="A40" s="56"/>
      <c r="B40" s="89"/>
      <c r="C40" s="89"/>
      <c r="D40" s="89"/>
      <c r="E40" s="89"/>
      <c r="F40" s="56"/>
      <c r="G40" s="56"/>
      <c r="H40" s="89"/>
      <c r="I40" s="89"/>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row>
    <row r="41" spans="1:55" ht="12.9" customHeight="1">
      <c r="A41" s="56"/>
      <c r="B41" s="90"/>
      <c r="C41" s="90"/>
      <c r="D41" s="90"/>
      <c r="E41" s="90"/>
      <c r="F41" s="56"/>
      <c r="G41" s="56"/>
      <c r="H41" s="90"/>
      <c r="I41" s="90"/>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row>
    <row r="42" spans="1:55" ht="12.9" customHeight="1">
      <c r="A42" s="56"/>
      <c r="B42" s="89"/>
      <c r="C42" s="89"/>
      <c r="D42" s="89"/>
      <c r="E42" s="89"/>
      <c r="F42" s="56"/>
      <c r="G42" s="56"/>
      <c r="H42" s="89"/>
      <c r="I42" s="89"/>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row>
    <row r="43" spans="1:55" ht="11.1" customHeight="1">
      <c r="A43" s="56"/>
      <c r="B43" s="89"/>
      <c r="C43" s="89"/>
      <c r="D43" s="89"/>
      <c r="E43" s="89"/>
      <c r="F43" s="56"/>
      <c r="G43" s="56"/>
      <c r="H43" s="89"/>
      <c r="I43" s="89"/>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row>
    <row r="44" spans="1:55" ht="11.1" customHeight="1">
      <c r="A44" s="56"/>
      <c r="B44" s="89"/>
      <c r="C44" s="89"/>
      <c r="D44" s="89"/>
      <c r="E44" s="89"/>
      <c r="F44" s="56"/>
      <c r="G44" s="56"/>
      <c r="H44" s="89"/>
      <c r="I44" s="89"/>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row>
    <row r="45" spans="1:55" ht="11.1" customHeight="1">
      <c r="A45" s="56"/>
      <c r="B45" s="89"/>
      <c r="C45" s="89"/>
      <c r="D45" s="89"/>
      <c r="E45" s="89"/>
      <c r="F45" s="56"/>
      <c r="G45" s="56"/>
      <c r="H45" s="89"/>
      <c r="I45" s="89"/>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row>
    <row r="46" spans="1:55" ht="11.1" customHeight="1">
      <c r="A46" s="56"/>
      <c r="B46" s="89"/>
      <c r="C46" s="89"/>
      <c r="D46" s="89"/>
      <c r="E46" s="89"/>
      <c r="F46" s="56"/>
      <c r="G46" s="56"/>
      <c r="H46" s="89"/>
      <c r="I46" s="89"/>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row>
    <row r="47" spans="1:55" ht="11.1" customHeight="1">
      <c r="A47" s="56"/>
      <c r="B47" s="90"/>
      <c r="C47" s="90"/>
      <c r="D47" s="90"/>
      <c r="E47" s="90"/>
      <c r="F47" s="56"/>
      <c r="G47" s="56"/>
      <c r="H47" s="90"/>
      <c r="I47" s="90"/>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row>
    <row r="48" spans="1:55" ht="11.1" customHeight="1">
      <c r="A48" s="56"/>
      <c r="B48" s="89"/>
      <c r="C48" s="89"/>
      <c r="D48" s="89"/>
      <c r="E48" s="89"/>
      <c r="F48" s="56"/>
      <c r="G48" s="56"/>
      <c r="H48" s="89"/>
      <c r="I48" s="89"/>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row>
    <row r="49" spans="1:37" ht="11.1" customHeight="1">
      <c r="A49" s="59"/>
      <c r="B49" s="90"/>
      <c r="C49" s="90"/>
      <c r="D49" s="90"/>
      <c r="E49" s="90"/>
      <c r="F49" s="59"/>
      <c r="G49" s="59"/>
      <c r="H49" s="90"/>
      <c r="I49" s="90"/>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1:37" ht="11.1" customHeight="1">
      <c r="A50" s="59"/>
      <c r="B50" s="90"/>
      <c r="C50" s="90"/>
      <c r="D50" s="90"/>
      <c r="E50" s="90"/>
      <c r="F50" s="59"/>
      <c r="G50" s="59"/>
      <c r="H50" s="90"/>
      <c r="I50" s="90"/>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row>
    <row r="51" spans="1:37" ht="11.1" customHeight="1">
      <c r="A51" s="56"/>
      <c r="B51" s="90"/>
      <c r="C51" s="90"/>
      <c r="D51" s="90"/>
      <c r="E51" s="90"/>
      <c r="F51" s="56"/>
      <c r="G51" s="56"/>
      <c r="H51" s="90"/>
      <c r="I51" s="90"/>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row>
    <row r="52" spans="1:37" ht="11.1" customHeight="1">
      <c r="A52" s="56"/>
      <c r="B52" s="89"/>
      <c r="C52" s="89"/>
      <c r="D52" s="89"/>
      <c r="E52" s="89"/>
      <c r="F52" s="56"/>
      <c r="G52" s="56"/>
      <c r="H52" s="89"/>
      <c r="I52" s="89"/>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row>
    <row r="53" spans="1:37" ht="11.1" customHeight="1">
      <c r="A53" s="56"/>
      <c r="B53" s="89"/>
      <c r="C53" s="89"/>
      <c r="D53" s="89"/>
      <c r="E53" s="89"/>
      <c r="F53" s="56"/>
      <c r="G53" s="56"/>
      <c r="H53" s="89"/>
      <c r="I53" s="89"/>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row>
    <row r="54" spans="1:37" ht="11.1" customHeight="1">
      <c r="A54" s="56"/>
      <c r="B54" s="89"/>
      <c r="C54" s="89"/>
      <c r="D54" s="89"/>
      <c r="E54" s="89"/>
      <c r="F54" s="56"/>
      <c r="G54" s="56"/>
      <c r="H54" s="89"/>
      <c r="I54" s="89"/>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row>
    <row r="55" spans="1:37" ht="11.1" customHeight="1">
      <c r="A55" s="56"/>
      <c r="B55" s="89"/>
      <c r="C55" s="89"/>
      <c r="D55" s="89"/>
      <c r="E55" s="89"/>
      <c r="F55" s="56"/>
      <c r="G55" s="56"/>
      <c r="H55" s="89"/>
      <c r="I55" s="89"/>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row>
    <row r="56" spans="1:37" ht="11.1" customHeight="1">
      <c r="A56" s="59"/>
      <c r="B56" s="89"/>
      <c r="C56" s="89"/>
      <c r="D56" s="89"/>
      <c r="E56" s="89"/>
      <c r="F56" s="59"/>
      <c r="G56" s="59"/>
      <c r="H56" s="89"/>
      <c r="I56" s="8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1:37" ht="11.1" customHeight="1">
      <c r="A57" s="56"/>
      <c r="B57" s="89"/>
      <c r="C57" s="89"/>
      <c r="D57" s="89"/>
      <c r="E57" s="89"/>
      <c r="F57" s="56"/>
      <c r="G57" s="56"/>
      <c r="H57" s="89"/>
      <c r="I57" s="89"/>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row>
    <row r="58" spans="1:37" ht="11.1" customHeight="1">
      <c r="A58" s="59"/>
      <c r="B58" s="89"/>
      <c r="C58" s="89"/>
      <c r="D58" s="89"/>
      <c r="E58" s="89"/>
      <c r="F58" s="59"/>
      <c r="G58" s="59"/>
      <c r="H58" s="89"/>
      <c r="I58" s="8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row>
    <row r="59" spans="1:37" ht="11.1" customHeight="1">
      <c r="A59" s="56"/>
      <c r="B59" s="89"/>
      <c r="C59" s="89"/>
      <c r="D59" s="89"/>
      <c r="E59" s="89"/>
      <c r="F59" s="56"/>
      <c r="G59" s="56"/>
      <c r="H59" s="89"/>
      <c r="I59" s="89"/>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row>
    <row r="60" spans="1:37" ht="11.1" customHeight="1">
      <c r="A60" s="62"/>
      <c r="B60" s="90"/>
      <c r="C60" s="90"/>
      <c r="D60" s="90"/>
      <c r="E60" s="90"/>
      <c r="F60" s="62"/>
      <c r="G60" s="62"/>
      <c r="H60" s="90"/>
      <c r="I60" s="90"/>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row>
    <row r="61" spans="1:37" ht="11.1" customHeight="1">
      <c r="A61" s="56"/>
      <c r="B61" s="89"/>
      <c r="C61" s="89"/>
      <c r="D61" s="89"/>
      <c r="E61" s="89"/>
      <c r="F61" s="56"/>
      <c r="G61" s="56"/>
      <c r="H61" s="89"/>
      <c r="I61" s="89"/>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row>
    <row r="62" spans="1:37" ht="11.1" customHeight="1">
      <c r="A62" s="62"/>
      <c r="B62" s="90"/>
      <c r="C62" s="90"/>
      <c r="D62" s="90"/>
      <c r="E62" s="90"/>
      <c r="F62" s="62"/>
      <c r="G62" s="62"/>
      <c r="H62" s="90"/>
      <c r="I62" s="90"/>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row>
    <row r="63" spans="1:37" ht="11.1" customHeight="1">
      <c r="A63" s="62"/>
      <c r="B63" s="90"/>
      <c r="C63" s="90"/>
      <c r="D63" s="90"/>
      <c r="E63" s="90"/>
      <c r="F63" s="62"/>
      <c r="G63" s="62"/>
      <c r="H63" s="90"/>
      <c r="I63" s="90"/>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row>
    <row r="64" spans="1:37" ht="11.1" customHeight="1">
      <c r="A64" s="59"/>
      <c r="B64" s="90"/>
      <c r="C64" s="90"/>
      <c r="D64" s="90"/>
      <c r="E64" s="90"/>
      <c r="F64" s="59"/>
      <c r="G64" s="59"/>
      <c r="H64" s="90"/>
      <c r="I64" s="90"/>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row>
  </sheetData>
  <hyperlinks>
    <hyperlink ref="BU6" location="'Index - Descontinued'!A1" display="Index" xr:uid="{339FFC1B-1469-4251-92B7-2DE6E8029AF6}"/>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89BD-8982-4158-857A-92F33AE748B6}">
  <sheetPr>
    <tabColor rgb="FFC00000"/>
  </sheetPr>
  <dimension ref="A1:JB77"/>
  <sheetViews>
    <sheetView showGridLines="0" zoomScaleNormal="100" workbookViewId="0">
      <pane xSplit="1" ySplit="11" topLeftCell="EF12" activePane="bottomRight" state="frozen"/>
      <selection pane="topRight"/>
      <selection pane="bottomLeft"/>
      <selection pane="bottomRight"/>
    </sheetView>
  </sheetViews>
  <sheetFormatPr defaultColWidth="9.33203125" defaultRowHeight="13.2"/>
  <cols>
    <col min="1" max="1" width="24" style="63" bestFit="1" customWidth="1"/>
    <col min="2" max="2" width="7.6640625" style="63" customWidth="1"/>
    <col min="3" max="3" width="5.88671875" style="91" customWidth="1"/>
    <col min="4" max="4" width="7.6640625" style="63" customWidth="1"/>
    <col min="5" max="5" width="5.88671875" style="91" customWidth="1"/>
    <col min="6" max="6" width="7.6640625" style="63" customWidth="1"/>
    <col min="7" max="7" width="5.88671875" style="91" customWidth="1"/>
    <col min="8" max="8" width="7.6640625" style="63" customWidth="1"/>
    <col min="9" max="9" width="5.88671875" style="91" customWidth="1"/>
    <col min="10" max="10" width="7.6640625" style="63" customWidth="1"/>
    <col min="11" max="11" width="5.88671875" style="91" customWidth="1"/>
    <col min="12" max="12" width="7.6640625" style="63" customWidth="1"/>
    <col min="13" max="13" width="5.88671875" style="91" customWidth="1"/>
    <col min="14" max="14" width="7.6640625" style="63" customWidth="1"/>
    <col min="15" max="15" width="5.88671875" style="91" customWidth="1"/>
    <col min="16" max="16" width="7.6640625" style="63" customWidth="1"/>
    <col min="17" max="17" width="5.88671875" style="91" customWidth="1"/>
    <col min="18" max="18" width="7.6640625" style="63" customWidth="1"/>
    <col min="19" max="19" width="5.88671875" style="91" customWidth="1"/>
    <col min="20" max="20" width="7.6640625" style="63" customWidth="1"/>
    <col min="21" max="21" width="5.88671875" style="91" customWidth="1"/>
    <col min="22" max="22" width="7.6640625" style="63" customWidth="1"/>
    <col min="23" max="23" width="5.88671875" style="91" customWidth="1"/>
    <col min="24" max="24" width="7.6640625" style="63" customWidth="1"/>
    <col min="25" max="25" width="5.88671875" style="91" customWidth="1"/>
    <col min="26" max="26" width="7.6640625" style="63" customWidth="1"/>
    <col min="27" max="27" width="5.88671875" style="91" customWidth="1"/>
    <col min="28" max="28" width="7.6640625" style="63" customWidth="1"/>
    <col min="29" max="29" width="5.88671875" style="91" customWidth="1"/>
    <col min="30" max="30" width="7.6640625" style="63" customWidth="1"/>
    <col min="31" max="31" width="5.88671875" style="91" customWidth="1"/>
    <col min="32" max="32" width="7.6640625" style="63" customWidth="1"/>
    <col min="33" max="33" width="5.88671875" style="91" customWidth="1"/>
    <col min="34" max="34" width="7.6640625" style="63" customWidth="1"/>
    <col min="35" max="35" width="5.88671875" style="91" customWidth="1"/>
    <col min="36" max="36" width="7.6640625" style="63" customWidth="1"/>
    <col min="37" max="37" width="5.88671875" style="91" customWidth="1"/>
    <col min="38" max="38" width="7.6640625" style="63" customWidth="1"/>
    <col min="39" max="39" width="5.88671875" style="91" customWidth="1"/>
    <col min="40" max="40" width="7.6640625" style="63" customWidth="1"/>
    <col min="41" max="41" width="5.88671875" style="91" customWidth="1"/>
    <col min="42" max="42" width="7.6640625" style="63" customWidth="1"/>
    <col min="43" max="43" width="5.88671875" style="91" customWidth="1"/>
    <col min="44" max="44" width="7.6640625" style="63" customWidth="1"/>
    <col min="45" max="45" width="5.88671875" style="91" customWidth="1"/>
    <col min="46" max="46" width="7.6640625" style="63" customWidth="1"/>
    <col min="47" max="47" width="5.88671875" style="91" customWidth="1"/>
    <col min="48" max="48" width="7.6640625" style="63" customWidth="1"/>
    <col min="49" max="49" width="5.88671875" style="91" customWidth="1"/>
    <col min="50" max="50" width="7.6640625" style="63" customWidth="1"/>
    <col min="51" max="51" width="5.88671875" style="91" customWidth="1"/>
    <col min="52" max="52" width="7.6640625" style="63" customWidth="1"/>
    <col min="53" max="53" width="5.88671875" style="91" customWidth="1"/>
    <col min="54" max="54" width="7.6640625" style="63" customWidth="1"/>
    <col min="55" max="55" width="5.88671875" style="91" customWidth="1"/>
    <col min="56" max="56" width="7.6640625" style="63" customWidth="1"/>
    <col min="57" max="57" width="5.88671875" style="91" customWidth="1"/>
    <col min="58" max="58" width="7.6640625" style="63" customWidth="1"/>
    <col min="59" max="59" width="5.88671875" style="91" customWidth="1"/>
    <col min="60" max="60" width="7.6640625" style="63" customWidth="1"/>
    <col min="61" max="61" width="5.88671875" style="91" customWidth="1"/>
    <col min="62" max="62" width="7.6640625" style="63" customWidth="1"/>
    <col min="63" max="63" width="5.88671875" style="91" customWidth="1"/>
    <col min="64" max="64" width="7.6640625" style="63" customWidth="1"/>
    <col min="65" max="65" width="5.88671875" style="91" customWidth="1"/>
    <col min="66" max="66" width="7.6640625" style="63" customWidth="1"/>
    <col min="67" max="67" width="5.88671875" style="91" customWidth="1"/>
    <col min="68" max="68" width="7.6640625" style="63" customWidth="1"/>
    <col min="69" max="69" width="5.88671875" style="91" customWidth="1"/>
    <col min="70" max="70" width="7.6640625" style="63" customWidth="1"/>
    <col min="71" max="71" width="5.88671875" style="91" customWidth="1"/>
    <col min="72" max="72" width="7.6640625" style="63" customWidth="1"/>
    <col min="73" max="73" width="5.88671875" style="91" customWidth="1"/>
    <col min="74" max="74" width="7.6640625" style="57" customWidth="1"/>
    <col min="75" max="75" width="5.88671875" style="280" customWidth="1"/>
    <col min="76" max="76" width="7.6640625" style="57" customWidth="1"/>
    <col min="77" max="77" width="5.88671875" style="280" customWidth="1"/>
    <col min="78" max="78" width="7.6640625" style="57" customWidth="1"/>
    <col min="79" max="79" width="5.88671875" style="280" customWidth="1"/>
    <col min="80" max="80" width="7.6640625" style="57" customWidth="1"/>
    <col min="81" max="81" width="5.88671875" style="280" customWidth="1"/>
    <col min="82" max="82" width="7.6640625" style="57" customWidth="1"/>
    <col min="83" max="83" width="5.88671875" style="280" customWidth="1"/>
    <col min="84" max="84" width="7.6640625" style="57" customWidth="1"/>
    <col min="85" max="85" width="5.88671875" style="280" customWidth="1"/>
    <col min="86" max="86" width="7.6640625" style="57" customWidth="1"/>
    <col min="87" max="87" width="6.6640625" style="280" customWidth="1"/>
    <col min="88" max="88" width="7.6640625" style="57" customWidth="1"/>
    <col min="89" max="89" width="6.6640625" style="280" customWidth="1"/>
    <col min="90" max="90" width="7.6640625" style="57" customWidth="1"/>
    <col min="91" max="91" width="6.6640625" style="280" customWidth="1"/>
    <col min="92" max="92" width="7.6640625" style="57" customWidth="1"/>
    <col min="93" max="93" width="6.6640625" style="280" customWidth="1"/>
    <col min="94" max="94" width="7.6640625" style="57" customWidth="1"/>
    <col min="95" max="95" width="6.6640625" style="280" customWidth="1"/>
    <col min="96" max="96" width="7.6640625" style="57" customWidth="1"/>
    <col min="97" max="97" width="8.6640625" style="280" bestFit="1" customWidth="1"/>
    <col min="98" max="98" width="7.6640625" style="57" customWidth="1"/>
    <col min="99" max="99" width="8.6640625" style="280" bestFit="1" customWidth="1"/>
    <col min="100" max="100" width="7.6640625" style="57" customWidth="1"/>
    <col min="101" max="101" width="8.6640625" style="280" bestFit="1" customWidth="1"/>
    <col min="102" max="102" width="8.6640625" style="57" bestFit="1" customWidth="1"/>
    <col min="103" max="103" width="8.6640625" style="280" bestFit="1" customWidth="1"/>
    <col min="104" max="143" width="8.6640625" style="57" bestFit="1" customWidth="1"/>
    <col min="144" max="144" width="10.33203125" style="57" bestFit="1" customWidth="1"/>
    <col min="145" max="145" width="7.33203125" style="57" customWidth="1"/>
    <col min="146" max="16384" width="9.33203125" style="47"/>
  </cols>
  <sheetData>
    <row r="1" spans="1:262" s="407" customFormat="1" ht="15" customHeight="1">
      <c r="A1" s="143"/>
      <c r="B1" s="146"/>
      <c r="C1" s="146"/>
      <c r="D1" s="146"/>
      <c r="E1" s="146"/>
      <c r="F1" s="147"/>
      <c r="G1" s="19"/>
      <c r="H1" s="146"/>
      <c r="I1" s="146"/>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45"/>
      <c r="AT1" s="19"/>
      <c r="AU1" s="145"/>
      <c r="AV1" s="19"/>
      <c r="AW1" s="145"/>
      <c r="AX1" s="19"/>
      <c r="AY1" s="145"/>
      <c r="AZ1" s="19"/>
      <c r="BA1" s="145"/>
      <c r="BB1" s="19"/>
      <c r="BC1" s="145"/>
      <c r="BD1" s="19"/>
      <c r="BE1" s="145"/>
      <c r="BF1" s="19"/>
      <c r="BG1" s="145"/>
      <c r="BH1" s="19"/>
      <c r="BI1" s="145"/>
      <c r="BJ1" s="19"/>
      <c r="BK1" s="145"/>
      <c r="BL1" s="19"/>
      <c r="BM1" s="145"/>
      <c r="BN1" s="19"/>
      <c r="BO1" s="145"/>
      <c r="BP1" s="19"/>
      <c r="BQ1" s="145"/>
      <c r="BR1" s="19"/>
      <c r="BS1" s="145"/>
      <c r="BT1" s="19"/>
      <c r="BU1" s="145"/>
      <c r="BV1" s="19"/>
      <c r="BW1" s="145"/>
      <c r="BX1" s="19"/>
      <c r="BY1" s="145"/>
      <c r="BZ1" s="147"/>
      <c r="CA1" s="147"/>
      <c r="CB1" s="19"/>
      <c r="CC1" s="145"/>
      <c r="CD1" s="146"/>
      <c r="CE1" s="146"/>
      <c r="CF1" s="146"/>
      <c r="CG1" s="146"/>
      <c r="CH1" s="146"/>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6"/>
      <c r="EO1" s="145"/>
      <c r="EP1" s="441"/>
      <c r="EQ1" s="20"/>
      <c r="ER1" s="441"/>
      <c r="ES1" s="20"/>
      <c r="ET1" s="441"/>
      <c r="EU1" s="20"/>
      <c r="EV1" s="441"/>
      <c r="EW1" s="20"/>
      <c r="EX1" s="441"/>
      <c r="EY1" s="20"/>
      <c r="EZ1" s="441"/>
      <c r="FA1" s="20"/>
      <c r="FB1" s="441"/>
      <c r="FC1" s="20"/>
      <c r="FD1" s="441"/>
      <c r="FE1" s="20"/>
      <c r="FF1" s="441"/>
      <c r="FG1" s="20"/>
      <c r="FH1" s="441"/>
      <c r="FI1" s="20"/>
      <c r="FJ1" s="441"/>
      <c r="FK1" s="20"/>
      <c r="FL1" s="441"/>
      <c r="FM1" s="20"/>
      <c r="FN1" s="441"/>
      <c r="FO1" s="20"/>
      <c r="FP1" s="441"/>
      <c r="FQ1" s="20"/>
      <c r="FR1" s="441"/>
      <c r="FS1" s="20"/>
      <c r="FT1" s="441"/>
      <c r="FU1" s="20"/>
      <c r="FV1" s="441"/>
      <c r="FW1" s="442"/>
      <c r="FX1" s="442"/>
      <c r="FY1" s="20"/>
      <c r="FZ1" s="441"/>
      <c r="GA1" s="443"/>
      <c r="GB1" s="443"/>
      <c r="GC1" s="443"/>
      <c r="GD1" s="443"/>
      <c r="GE1" s="443"/>
      <c r="GF1" s="441"/>
      <c r="GG1" s="443"/>
      <c r="GH1" s="441"/>
      <c r="GI1" s="443"/>
      <c r="GJ1" s="443"/>
      <c r="GK1" s="443"/>
      <c r="GL1" s="444"/>
      <c r="GM1" s="444"/>
      <c r="GN1" s="20"/>
      <c r="GO1" s="441"/>
      <c r="GP1" s="20"/>
      <c r="GQ1" s="441"/>
      <c r="GR1" s="20"/>
      <c r="GS1" s="441"/>
      <c r="GT1" s="20"/>
      <c r="GU1" s="441"/>
      <c r="GV1" s="20"/>
      <c r="GW1" s="441"/>
      <c r="GX1" s="20"/>
      <c r="GY1" s="441"/>
      <c r="GZ1" s="20"/>
      <c r="HA1" s="441"/>
      <c r="HB1" s="20"/>
      <c r="HC1" s="441"/>
      <c r="HD1" s="20"/>
      <c r="HE1" s="441"/>
      <c r="HF1" s="20"/>
      <c r="HG1" s="441"/>
      <c r="HH1" s="20"/>
      <c r="HI1" s="441"/>
      <c r="HJ1" s="20"/>
      <c r="HK1" s="441"/>
      <c r="HL1" s="20"/>
      <c r="HM1" s="441"/>
      <c r="HN1" s="20"/>
      <c r="HO1" s="441"/>
      <c r="HP1" s="20"/>
      <c r="HQ1" s="441"/>
      <c r="HR1" s="20"/>
      <c r="HS1" s="441"/>
      <c r="HT1" s="20"/>
      <c r="HU1" s="441"/>
      <c r="HV1" s="20"/>
      <c r="HW1" s="441"/>
      <c r="HX1" s="20"/>
      <c r="HY1" s="441"/>
      <c r="HZ1" s="20"/>
      <c r="IA1" s="441"/>
      <c r="IB1" s="442"/>
      <c r="IC1" s="442"/>
      <c r="ID1" s="20"/>
      <c r="IE1" s="441"/>
      <c r="IF1" s="443"/>
      <c r="IG1" s="443"/>
      <c r="IH1" s="443"/>
      <c r="II1" s="443"/>
      <c r="IJ1" s="443"/>
      <c r="IK1" s="441"/>
      <c r="IL1" s="443"/>
      <c r="IM1" s="441"/>
      <c r="IN1" s="443"/>
      <c r="IO1" s="443"/>
      <c r="IP1" s="443"/>
      <c r="IQ1" s="444"/>
      <c r="IR1" s="444"/>
      <c r="IS1" s="20"/>
      <c r="IT1" s="441"/>
      <c r="IU1" s="20"/>
      <c r="IV1" s="441"/>
      <c r="IW1" s="20"/>
      <c r="IX1" s="441"/>
      <c r="IY1" s="20"/>
      <c r="IZ1" s="441"/>
      <c r="JA1" s="20"/>
      <c r="JB1" s="441"/>
    </row>
    <row r="2" spans="1:262" s="407" customFormat="1" ht="15" customHeight="1">
      <c r="A2" s="18"/>
      <c r="B2" s="146"/>
      <c r="C2" s="146"/>
      <c r="D2" s="146"/>
      <c r="E2" s="146"/>
      <c r="F2" s="147"/>
      <c r="G2" s="19"/>
      <c r="H2" s="146"/>
      <c r="I2" s="146"/>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45"/>
      <c r="AT2" s="19"/>
      <c r="AU2" s="145"/>
      <c r="AV2" s="19"/>
      <c r="AW2" s="145"/>
      <c r="AX2" s="19"/>
      <c r="AY2" s="145"/>
      <c r="AZ2" s="19"/>
      <c r="BA2" s="145"/>
      <c r="BB2" s="19"/>
      <c r="BC2" s="145"/>
      <c r="BD2" s="19"/>
      <c r="BE2" s="145"/>
      <c r="BF2" s="19"/>
      <c r="BG2" s="145"/>
      <c r="BH2" s="19"/>
      <c r="BI2" s="145"/>
      <c r="BJ2" s="19"/>
      <c r="BK2" s="145"/>
      <c r="BL2" s="19"/>
      <c r="BM2" s="145"/>
      <c r="BN2" s="19"/>
      <c r="BO2" s="145"/>
      <c r="BP2" s="19"/>
      <c r="BQ2" s="145"/>
      <c r="BR2" s="19"/>
      <c r="BS2" s="145"/>
      <c r="BT2" s="19"/>
      <c r="BU2" s="145"/>
      <c r="BV2" s="19"/>
      <c r="BW2" s="145"/>
      <c r="BX2" s="19"/>
      <c r="BY2" s="145"/>
      <c r="BZ2" s="147"/>
      <c r="CA2" s="147"/>
      <c r="CB2" s="19"/>
      <c r="CC2" s="145"/>
      <c r="CD2" s="146"/>
      <c r="CE2" s="146"/>
      <c r="CF2" s="146"/>
      <c r="CG2" s="146"/>
      <c r="CH2" s="146"/>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6"/>
      <c r="EO2" s="145"/>
      <c r="EP2" s="441"/>
      <c r="EQ2" s="20"/>
      <c r="ER2" s="441"/>
      <c r="ES2" s="20"/>
      <c r="ET2" s="441"/>
      <c r="EU2" s="20"/>
      <c r="EV2" s="441"/>
      <c r="EW2" s="20"/>
      <c r="EX2" s="441"/>
      <c r="EY2" s="20"/>
      <c r="EZ2" s="441"/>
      <c r="FA2" s="20"/>
      <c r="FB2" s="441"/>
      <c r="FC2" s="20"/>
      <c r="FD2" s="441"/>
      <c r="FE2" s="20"/>
      <c r="FF2" s="441"/>
      <c r="FG2" s="20"/>
      <c r="FH2" s="441"/>
      <c r="FI2" s="20"/>
      <c r="FJ2" s="441"/>
      <c r="FK2" s="20"/>
      <c r="FL2" s="441"/>
      <c r="FM2" s="20"/>
      <c r="FN2" s="441"/>
      <c r="FO2" s="20"/>
      <c r="FP2" s="441"/>
      <c r="FQ2" s="20"/>
      <c r="FR2" s="441"/>
      <c r="FS2" s="20"/>
      <c r="FT2" s="441"/>
      <c r="FU2" s="20"/>
      <c r="FV2" s="441"/>
      <c r="FW2" s="442"/>
      <c r="FX2" s="442"/>
      <c r="FY2" s="20"/>
      <c r="FZ2" s="441"/>
      <c r="GA2" s="443"/>
      <c r="GB2" s="443"/>
      <c r="GC2" s="443"/>
      <c r="GD2" s="443"/>
      <c r="GE2" s="443"/>
      <c r="GF2" s="441"/>
      <c r="GG2" s="443"/>
      <c r="GH2" s="441"/>
      <c r="GI2" s="443"/>
      <c r="GJ2" s="443"/>
      <c r="GK2" s="443"/>
      <c r="GL2" s="444"/>
      <c r="GM2" s="444"/>
      <c r="GN2" s="20"/>
      <c r="GO2" s="441"/>
      <c r="GP2" s="20"/>
      <c r="GQ2" s="441"/>
      <c r="GR2" s="20"/>
      <c r="GS2" s="441"/>
      <c r="GT2" s="20"/>
      <c r="GU2" s="441"/>
      <c r="GV2" s="20"/>
      <c r="GW2" s="441"/>
      <c r="GX2" s="20"/>
      <c r="GY2" s="441"/>
      <c r="GZ2" s="20"/>
      <c r="HA2" s="441"/>
      <c r="HB2" s="20"/>
      <c r="HC2" s="441"/>
      <c r="HD2" s="20"/>
      <c r="HE2" s="441"/>
      <c r="HF2" s="20"/>
      <c r="HG2" s="441"/>
      <c r="HH2" s="20"/>
      <c r="HI2" s="441"/>
      <c r="HJ2" s="20"/>
      <c r="HK2" s="441"/>
      <c r="HL2" s="20"/>
      <c r="HM2" s="441"/>
      <c r="HN2" s="20"/>
      <c r="HO2" s="441"/>
      <c r="HP2" s="20"/>
      <c r="HQ2" s="441"/>
      <c r="HR2" s="20"/>
      <c r="HS2" s="441"/>
      <c r="HT2" s="20"/>
      <c r="HU2" s="441"/>
      <c r="HV2" s="20"/>
      <c r="HW2" s="441"/>
      <c r="HX2" s="20"/>
      <c r="HY2" s="441"/>
      <c r="HZ2" s="20"/>
      <c r="IA2" s="441"/>
      <c r="IB2" s="442"/>
      <c r="IC2" s="442"/>
      <c r="ID2" s="20"/>
      <c r="IE2" s="441"/>
      <c r="IF2" s="443"/>
      <c r="IG2" s="443"/>
      <c r="IH2" s="443"/>
      <c r="II2" s="443"/>
      <c r="IJ2" s="443"/>
      <c r="IK2" s="441"/>
      <c r="IL2" s="443"/>
      <c r="IM2" s="441"/>
      <c r="IN2" s="443"/>
      <c r="IO2" s="443"/>
      <c r="IP2" s="443"/>
      <c r="IQ2" s="444"/>
      <c r="IR2" s="444"/>
      <c r="IS2" s="20"/>
      <c r="IT2" s="441"/>
      <c r="IU2" s="20"/>
      <c r="IV2" s="441"/>
      <c r="IW2" s="20"/>
      <c r="IX2" s="441"/>
      <c r="IY2" s="20"/>
      <c r="IZ2" s="441"/>
      <c r="JA2" s="20"/>
      <c r="JB2" s="441"/>
    </row>
    <row r="3" spans="1:262" s="407" customFormat="1" ht="15" customHeight="1">
      <c r="A3" s="18"/>
      <c r="B3" s="146"/>
      <c r="C3" s="146"/>
      <c r="D3" s="146"/>
      <c r="E3" s="146"/>
      <c r="F3" s="147"/>
      <c r="G3" s="19"/>
      <c r="H3" s="146"/>
      <c r="I3" s="146"/>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45"/>
      <c r="AT3" s="19"/>
      <c r="AU3" s="145"/>
      <c r="AV3" s="19"/>
      <c r="AW3" s="145"/>
      <c r="AX3" s="19"/>
      <c r="AY3" s="145"/>
      <c r="AZ3" s="19"/>
      <c r="BA3" s="145"/>
      <c r="BB3" s="19"/>
      <c r="BC3" s="145"/>
      <c r="BD3" s="19"/>
      <c r="BE3" s="145"/>
      <c r="BF3" s="19"/>
      <c r="BG3" s="145"/>
      <c r="BH3" s="19"/>
      <c r="BI3" s="145"/>
      <c r="BJ3" s="19"/>
      <c r="BK3" s="145"/>
      <c r="BL3" s="19"/>
      <c r="BM3" s="145"/>
      <c r="BN3" s="19"/>
      <c r="BO3" s="145"/>
      <c r="BP3" s="19"/>
      <c r="BQ3" s="145"/>
      <c r="BR3" s="19"/>
      <c r="BS3" s="145"/>
      <c r="BT3" s="19"/>
      <c r="BU3" s="145"/>
      <c r="BV3" s="19"/>
      <c r="BW3" s="145"/>
      <c r="BX3" s="19"/>
      <c r="BY3" s="145"/>
      <c r="BZ3" s="147"/>
      <c r="CA3" s="147"/>
      <c r="CB3" s="19"/>
      <c r="CC3" s="145"/>
      <c r="CD3" s="146"/>
      <c r="CE3" s="146"/>
      <c r="CF3" s="146"/>
      <c r="CG3" s="146"/>
      <c r="CH3" s="146"/>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6"/>
      <c r="EO3" s="145"/>
      <c r="EP3" s="441"/>
      <c r="EQ3" s="20"/>
      <c r="ER3" s="441"/>
      <c r="ES3" s="20"/>
      <c r="ET3" s="441"/>
      <c r="EU3" s="20"/>
      <c r="EV3" s="441"/>
      <c r="EW3" s="20"/>
      <c r="EX3" s="441"/>
      <c r="EY3" s="20"/>
      <c r="EZ3" s="441"/>
      <c r="FA3" s="20"/>
      <c r="FB3" s="441"/>
      <c r="FC3" s="20"/>
      <c r="FD3" s="441"/>
      <c r="FE3" s="20"/>
      <c r="FF3" s="441"/>
      <c r="FG3" s="20"/>
      <c r="FH3" s="441"/>
      <c r="FI3" s="20"/>
      <c r="FJ3" s="441"/>
      <c r="FK3" s="20"/>
      <c r="FL3" s="441"/>
      <c r="FM3" s="20"/>
      <c r="FN3" s="441"/>
      <c r="FO3" s="20"/>
      <c r="FP3" s="441"/>
      <c r="FQ3" s="20"/>
      <c r="FR3" s="441"/>
      <c r="FS3" s="20"/>
      <c r="FT3" s="441"/>
      <c r="FU3" s="20"/>
      <c r="FV3" s="441"/>
      <c r="FW3" s="442"/>
      <c r="FX3" s="442"/>
      <c r="FY3" s="20"/>
      <c r="FZ3" s="441"/>
      <c r="GA3" s="443"/>
      <c r="GB3" s="443"/>
      <c r="GC3" s="443"/>
      <c r="GD3" s="443"/>
      <c r="GE3" s="443"/>
      <c r="GF3" s="441"/>
      <c r="GG3" s="443"/>
      <c r="GH3" s="441"/>
      <c r="GI3" s="443"/>
      <c r="GJ3" s="443"/>
      <c r="GK3" s="443"/>
      <c r="GL3" s="444"/>
      <c r="GM3" s="444"/>
      <c r="GN3" s="20"/>
      <c r="GO3" s="441"/>
      <c r="GP3" s="20"/>
      <c r="GQ3" s="441"/>
      <c r="GR3" s="20"/>
      <c r="GS3" s="441"/>
      <c r="GT3" s="20"/>
      <c r="GU3" s="441"/>
      <c r="GV3" s="20"/>
      <c r="GW3" s="441"/>
      <c r="GX3" s="20"/>
      <c r="GY3" s="441"/>
      <c r="GZ3" s="20"/>
      <c r="HA3" s="441"/>
      <c r="HB3" s="20"/>
      <c r="HC3" s="441"/>
      <c r="HD3" s="20"/>
      <c r="HE3" s="441"/>
      <c r="HF3" s="20"/>
      <c r="HG3" s="441"/>
      <c r="HH3" s="20"/>
      <c r="HI3" s="441"/>
      <c r="HJ3" s="20"/>
      <c r="HK3" s="441"/>
      <c r="HL3" s="20"/>
      <c r="HM3" s="441"/>
      <c r="HN3" s="20"/>
      <c r="HO3" s="441"/>
      <c r="HP3" s="20"/>
      <c r="HQ3" s="441"/>
      <c r="HR3" s="20"/>
      <c r="HS3" s="441"/>
      <c r="HT3" s="20"/>
      <c r="HU3" s="441"/>
      <c r="HV3" s="20"/>
      <c r="HW3" s="441"/>
      <c r="HX3" s="20"/>
      <c r="HY3" s="441"/>
      <c r="HZ3" s="20"/>
      <c r="IA3" s="441"/>
      <c r="IB3" s="442"/>
      <c r="IC3" s="442"/>
      <c r="ID3" s="20"/>
      <c r="IE3" s="441"/>
      <c r="IF3" s="443"/>
      <c r="IG3" s="443"/>
      <c r="IH3" s="443"/>
      <c r="II3" s="443"/>
      <c r="IJ3" s="443"/>
      <c r="IK3" s="441"/>
      <c r="IL3" s="443"/>
      <c r="IM3" s="441"/>
      <c r="IN3" s="443"/>
      <c r="IO3" s="443"/>
      <c r="IP3" s="443"/>
      <c r="IQ3" s="444"/>
      <c r="IR3" s="444"/>
      <c r="IS3" s="20"/>
      <c r="IT3" s="441"/>
      <c r="IU3" s="20"/>
      <c r="IV3" s="441"/>
      <c r="IW3" s="20"/>
      <c r="IX3" s="441"/>
      <c r="IY3" s="20"/>
      <c r="IZ3" s="441"/>
      <c r="JA3" s="20"/>
      <c r="JB3" s="441"/>
    </row>
    <row r="4" spans="1:262" s="407" customFormat="1" ht="15" customHeight="1">
      <c r="A4" s="149"/>
      <c r="B4" s="146"/>
      <c r="C4" s="146"/>
      <c r="D4" s="146"/>
      <c r="E4" s="146"/>
      <c r="F4" s="147"/>
      <c r="G4" s="66"/>
      <c r="H4" s="146"/>
      <c r="I4" s="146"/>
      <c r="J4" s="66"/>
      <c r="K4" s="66"/>
      <c r="L4" s="66"/>
      <c r="M4" s="66"/>
      <c r="N4" s="66"/>
      <c r="O4" s="66"/>
      <c r="P4" s="66"/>
      <c r="Q4" s="66"/>
      <c r="R4" s="66"/>
      <c r="S4" s="66"/>
      <c r="T4" s="66"/>
      <c r="U4" s="66"/>
      <c r="V4" s="66"/>
      <c r="W4" s="66"/>
      <c r="X4" s="66"/>
      <c r="Y4" s="66"/>
      <c r="Z4" s="66"/>
      <c r="AA4" s="66"/>
      <c r="AB4" s="66"/>
      <c r="AC4" s="66"/>
      <c r="AD4" s="66"/>
      <c r="AE4" s="66"/>
      <c r="AF4" s="66"/>
      <c r="AG4" s="66"/>
      <c r="AH4" s="148"/>
      <c r="AI4" s="148"/>
      <c r="AJ4" s="148"/>
      <c r="AK4" s="27"/>
      <c r="AL4" s="27"/>
      <c r="AM4" s="27"/>
      <c r="AN4" s="27"/>
      <c r="AO4" s="27"/>
      <c r="AP4" s="27"/>
      <c r="AQ4" s="27"/>
      <c r="AR4" s="27"/>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row>
    <row r="5" spans="1:262" s="79" customFormat="1" ht="15" customHeight="1" thickBot="1">
      <c r="A5" s="28" t="s">
        <v>637</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row>
    <row r="6" spans="1:262" s="79" customFormat="1" ht="15" customHeight="1" thickTop="1">
      <c r="A6" s="91"/>
      <c r="B6" s="91"/>
      <c r="C6" s="91"/>
      <c r="D6" s="91"/>
      <c r="E6" s="91"/>
      <c r="F6" s="282"/>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445"/>
      <c r="AY6" s="445"/>
      <c r="AZ6" s="445"/>
      <c r="BA6" s="445"/>
      <c r="BB6" s="445"/>
      <c r="BC6" s="445"/>
      <c r="BD6" s="445"/>
      <c r="BE6" s="445"/>
      <c r="BF6" s="445"/>
      <c r="BG6" s="445"/>
      <c r="BH6" s="445"/>
      <c r="BI6" s="445"/>
      <c r="BJ6" s="445"/>
      <c r="BK6" s="445"/>
      <c r="BL6" s="445"/>
      <c r="BM6" s="445"/>
      <c r="BN6" s="445"/>
      <c r="BO6" s="445"/>
      <c r="BP6" s="445"/>
      <c r="BQ6" s="445"/>
      <c r="BR6" s="445"/>
      <c r="BS6" s="445"/>
      <c r="BT6" s="91"/>
      <c r="BU6" s="91"/>
      <c r="BV6" s="280"/>
      <c r="BW6" s="445"/>
      <c r="BX6" s="280"/>
      <c r="BY6" s="280"/>
      <c r="BZ6" s="280"/>
      <c r="CA6" s="445"/>
      <c r="CB6" s="280"/>
      <c r="CC6" s="446"/>
      <c r="CD6" s="280"/>
      <c r="CE6" s="31"/>
      <c r="CF6" s="280"/>
      <c r="CG6" s="31"/>
      <c r="CH6" s="280"/>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280"/>
      <c r="EO6" s="31" t="s">
        <v>59</v>
      </c>
    </row>
    <row r="7" spans="1:262" s="36" customFormat="1" ht="15" customHeight="1">
      <c r="A7" s="34"/>
      <c r="B7" s="804" t="s">
        <v>87</v>
      </c>
      <c r="C7" s="804"/>
      <c r="D7" s="804" t="s">
        <v>88</v>
      </c>
      <c r="E7" s="804"/>
      <c r="F7" s="804" t="s">
        <v>89</v>
      </c>
      <c r="G7" s="804"/>
      <c r="H7" s="804" t="s">
        <v>90</v>
      </c>
      <c r="I7" s="804"/>
      <c r="J7" s="804" t="s">
        <v>91</v>
      </c>
      <c r="K7" s="804"/>
      <c r="L7" s="804" t="s">
        <v>92</v>
      </c>
      <c r="M7" s="804"/>
      <c r="N7" s="804" t="s">
        <v>93</v>
      </c>
      <c r="O7" s="804"/>
      <c r="P7" s="804" t="s">
        <v>94</v>
      </c>
      <c r="Q7" s="804"/>
      <c r="R7" s="804" t="s">
        <v>95</v>
      </c>
      <c r="S7" s="804"/>
      <c r="T7" s="804" t="s">
        <v>96</v>
      </c>
      <c r="U7" s="804"/>
      <c r="V7" s="804" t="s">
        <v>97</v>
      </c>
      <c r="W7" s="804"/>
      <c r="X7" s="804" t="s">
        <v>98</v>
      </c>
      <c r="Y7" s="804"/>
      <c r="Z7" s="804" t="s">
        <v>99</v>
      </c>
      <c r="AA7" s="804"/>
      <c r="AB7" s="804" t="s">
        <v>100</v>
      </c>
      <c r="AC7" s="804"/>
      <c r="AD7" s="804" t="s">
        <v>101</v>
      </c>
      <c r="AE7" s="804"/>
      <c r="AF7" s="804" t="s">
        <v>102</v>
      </c>
      <c r="AG7" s="804"/>
      <c r="AH7" s="804" t="s">
        <v>103</v>
      </c>
      <c r="AI7" s="804"/>
      <c r="AJ7" s="804" t="s">
        <v>104</v>
      </c>
      <c r="AK7" s="804"/>
      <c r="AL7" s="804" t="s">
        <v>105</v>
      </c>
      <c r="AM7" s="804"/>
      <c r="AN7" s="804" t="s">
        <v>106</v>
      </c>
      <c r="AO7" s="804"/>
      <c r="AP7" s="804" t="s">
        <v>107</v>
      </c>
      <c r="AQ7" s="804"/>
      <c r="AR7" s="804" t="s">
        <v>108</v>
      </c>
      <c r="AS7" s="804"/>
      <c r="AT7" s="804" t="s">
        <v>109</v>
      </c>
      <c r="AU7" s="804"/>
      <c r="AV7" s="804" t="s">
        <v>110</v>
      </c>
      <c r="AW7" s="804"/>
      <c r="AX7" s="804" t="s">
        <v>111</v>
      </c>
      <c r="AY7" s="804"/>
      <c r="AZ7" s="804" t="s">
        <v>112</v>
      </c>
      <c r="BA7" s="804"/>
      <c r="BB7" s="804" t="s">
        <v>113</v>
      </c>
      <c r="BC7" s="804"/>
      <c r="BD7" s="804" t="s">
        <v>114</v>
      </c>
      <c r="BE7" s="804"/>
      <c r="BF7" s="804" t="s">
        <v>115</v>
      </c>
      <c r="BG7" s="804"/>
      <c r="BH7" s="804" t="s">
        <v>116</v>
      </c>
      <c r="BI7" s="804"/>
      <c r="BJ7" s="804" t="s">
        <v>117</v>
      </c>
      <c r="BK7" s="804"/>
      <c r="BL7" s="804" t="s">
        <v>118</v>
      </c>
      <c r="BM7" s="804"/>
      <c r="BN7" s="804" t="s">
        <v>119</v>
      </c>
      <c r="BO7" s="804"/>
      <c r="BP7" s="804" t="s">
        <v>120</v>
      </c>
      <c r="BQ7" s="804"/>
      <c r="BR7" s="804" t="s">
        <v>121</v>
      </c>
      <c r="BS7" s="804"/>
      <c r="BT7" s="804" t="s">
        <v>122</v>
      </c>
      <c r="BU7" s="804"/>
      <c r="BV7" s="804" t="s">
        <v>123</v>
      </c>
      <c r="BW7" s="804"/>
      <c r="BX7" s="804" t="s">
        <v>124</v>
      </c>
      <c r="BY7" s="804"/>
      <c r="BZ7" s="804" t="s">
        <v>125</v>
      </c>
      <c r="CA7" s="804"/>
      <c r="CB7" s="804" t="s">
        <v>126</v>
      </c>
      <c r="CC7" s="804"/>
      <c r="CD7" s="804" t="s">
        <v>127</v>
      </c>
      <c r="CE7" s="804"/>
      <c r="CF7" s="804" t="s">
        <v>128</v>
      </c>
      <c r="CG7" s="804"/>
      <c r="CH7" s="804" t="s">
        <v>129</v>
      </c>
      <c r="CI7" s="804"/>
      <c r="CJ7" s="804" t="s">
        <v>130</v>
      </c>
      <c r="CK7" s="804"/>
      <c r="CL7" s="804" t="s">
        <v>131</v>
      </c>
      <c r="CM7" s="804"/>
      <c r="CN7" s="804" t="s">
        <v>132</v>
      </c>
      <c r="CO7" s="804"/>
      <c r="CP7" s="804" t="s">
        <v>133</v>
      </c>
      <c r="CQ7" s="804"/>
      <c r="CR7" s="804" t="s">
        <v>134</v>
      </c>
      <c r="CS7" s="804"/>
      <c r="CT7" s="804" t="s">
        <v>135</v>
      </c>
      <c r="CU7" s="804"/>
      <c r="CV7" s="804" t="s">
        <v>136</v>
      </c>
      <c r="CW7" s="804"/>
      <c r="CX7" s="804" t="s">
        <v>137</v>
      </c>
      <c r="CY7" s="804"/>
      <c r="CZ7" s="804" t="s">
        <v>138</v>
      </c>
      <c r="DA7" s="804"/>
      <c r="DB7" s="804" t="s">
        <v>139</v>
      </c>
      <c r="DC7" s="804"/>
      <c r="DD7" s="804" t="s">
        <v>140</v>
      </c>
      <c r="DE7" s="804"/>
      <c r="DF7" s="804" t="s">
        <v>141</v>
      </c>
      <c r="DG7" s="804"/>
      <c r="DH7" s="804" t="s">
        <v>142</v>
      </c>
      <c r="DI7" s="804"/>
      <c r="DJ7" s="804" t="s">
        <v>143</v>
      </c>
      <c r="DK7" s="804"/>
      <c r="DL7" s="804" t="s">
        <v>144</v>
      </c>
      <c r="DM7" s="804"/>
      <c r="DN7" s="804" t="s">
        <v>145</v>
      </c>
      <c r="DO7" s="804"/>
      <c r="DP7" s="804" t="s">
        <v>146</v>
      </c>
      <c r="DQ7" s="804"/>
      <c r="DR7" s="804" t="s">
        <v>147</v>
      </c>
      <c r="DS7" s="804"/>
      <c r="DT7" s="804" t="s">
        <v>148</v>
      </c>
      <c r="DU7" s="804"/>
      <c r="DV7" s="804" t="s">
        <v>149</v>
      </c>
      <c r="DW7" s="804"/>
      <c r="DX7" s="804" t="s">
        <v>150</v>
      </c>
      <c r="DY7" s="804"/>
      <c r="DZ7" s="804" t="s">
        <v>151</v>
      </c>
      <c r="EA7" s="804"/>
      <c r="EB7" s="804" t="s">
        <v>152</v>
      </c>
      <c r="EC7" s="804"/>
      <c r="ED7" s="804" t="s">
        <v>153</v>
      </c>
      <c r="EE7" s="804"/>
      <c r="EF7" s="35" t="s">
        <v>154</v>
      </c>
      <c r="EG7" s="35"/>
      <c r="EH7" s="35" t="s">
        <v>155</v>
      </c>
      <c r="EI7" s="35"/>
      <c r="EJ7" s="35" t="s">
        <v>156</v>
      </c>
      <c r="EK7" s="35"/>
      <c r="EL7" s="35" t="s">
        <v>157</v>
      </c>
      <c r="EM7" s="35"/>
      <c r="EN7" s="804" t="s">
        <v>158</v>
      </c>
      <c r="EO7" s="804"/>
    </row>
    <row r="8" spans="1:262" s="25" customFormat="1" ht="10.199999999999999" hidden="1"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262" s="41" customFormat="1" ht="5.0999999999999996" customHeight="1">
      <c r="A9" s="316"/>
      <c r="B9" s="316"/>
      <c r="C9" s="37"/>
      <c r="D9" s="316"/>
      <c r="E9" s="37"/>
      <c r="F9" s="316"/>
      <c r="G9" s="37"/>
      <c r="H9" s="316"/>
      <c r="I9" s="37"/>
      <c r="J9" s="316"/>
      <c r="K9" s="37"/>
      <c r="L9" s="316"/>
      <c r="M9" s="37"/>
      <c r="N9" s="316"/>
      <c r="O9" s="37"/>
      <c r="P9" s="316"/>
      <c r="Q9" s="37"/>
      <c r="R9" s="316"/>
      <c r="S9" s="37"/>
      <c r="T9" s="316"/>
      <c r="U9" s="37"/>
      <c r="V9" s="316"/>
      <c r="W9" s="37"/>
      <c r="X9" s="316"/>
      <c r="Y9" s="37"/>
      <c r="Z9" s="316"/>
      <c r="AA9" s="37"/>
      <c r="AB9" s="316"/>
      <c r="AC9" s="37"/>
      <c r="AD9" s="316"/>
      <c r="AE9" s="37"/>
      <c r="AF9" s="316"/>
      <c r="AG9" s="37"/>
      <c r="AH9" s="316"/>
      <c r="AI9" s="37"/>
      <c r="AJ9" s="316"/>
      <c r="AK9" s="37"/>
      <c r="AL9" s="316"/>
      <c r="AM9" s="37"/>
      <c r="AN9" s="316"/>
      <c r="AO9" s="37"/>
      <c r="AP9" s="447"/>
      <c r="AQ9" s="448"/>
      <c r="AR9" s="447"/>
      <c r="AS9" s="448"/>
      <c r="AT9" s="447"/>
      <c r="AU9" s="448"/>
      <c r="AV9" s="447"/>
      <c r="AW9" s="448"/>
      <c r="AX9" s="447"/>
      <c r="AY9" s="448"/>
      <c r="AZ9" s="447"/>
      <c r="BA9" s="448"/>
      <c r="BB9" s="447"/>
      <c r="BC9" s="448"/>
      <c r="BD9" s="447"/>
      <c r="BE9" s="448"/>
      <c r="BF9" s="447"/>
      <c r="BG9" s="448"/>
      <c r="BH9" s="447"/>
      <c r="BI9" s="448"/>
      <c r="BJ9" s="447"/>
      <c r="BK9" s="448"/>
      <c r="BL9" s="447"/>
      <c r="BM9" s="448"/>
      <c r="BN9" s="447"/>
      <c r="BO9" s="448"/>
      <c r="BP9" s="447"/>
      <c r="BQ9" s="448"/>
      <c r="BR9" s="447"/>
      <c r="BS9" s="448"/>
      <c r="BT9" s="447"/>
      <c r="BU9" s="448"/>
      <c r="BV9" s="447"/>
      <c r="BW9" s="448"/>
      <c r="BX9" s="447"/>
      <c r="BY9" s="448"/>
      <c r="BZ9" s="447"/>
      <c r="CA9" s="448"/>
      <c r="CB9" s="447"/>
      <c r="CC9" s="448"/>
      <c r="CD9" s="447"/>
      <c r="CE9" s="448"/>
      <c r="CF9" s="447"/>
      <c r="CG9" s="448"/>
      <c r="CH9" s="447"/>
      <c r="CI9" s="448"/>
      <c r="CJ9" s="447"/>
      <c r="CK9" s="448"/>
      <c r="CL9" s="447"/>
      <c r="CM9" s="448"/>
      <c r="CN9" s="447"/>
      <c r="CO9" s="448"/>
      <c r="CP9" s="447"/>
      <c r="CQ9" s="448"/>
      <c r="CR9" s="447"/>
      <c r="CS9" s="448"/>
      <c r="CT9" s="447"/>
      <c r="CU9" s="448"/>
      <c r="CV9" s="447"/>
      <c r="CW9" s="448"/>
      <c r="CX9" s="447"/>
      <c r="CY9" s="448"/>
      <c r="CZ9" s="447"/>
      <c r="DA9" s="447"/>
      <c r="DB9" s="447"/>
      <c r="DC9" s="447"/>
      <c r="DD9" s="447"/>
      <c r="DE9" s="447"/>
      <c r="DF9" s="447"/>
      <c r="DG9" s="447"/>
      <c r="DH9" s="447"/>
      <c r="DI9" s="447"/>
      <c r="DJ9" s="447"/>
      <c r="DK9" s="447"/>
      <c r="DL9" s="447"/>
      <c r="DM9" s="447"/>
      <c r="DN9" s="447"/>
      <c r="DO9" s="447"/>
      <c r="DP9" s="447"/>
      <c r="DQ9" s="447"/>
      <c r="DR9" s="447"/>
      <c r="DS9" s="447"/>
      <c r="DT9" s="447"/>
      <c r="DU9" s="447"/>
      <c r="DV9" s="447"/>
      <c r="DW9" s="447"/>
      <c r="DX9" s="447"/>
      <c r="DY9" s="447"/>
      <c r="DZ9" s="447"/>
      <c r="EA9" s="447"/>
      <c r="EB9" s="447"/>
      <c r="EC9" s="447"/>
      <c r="ED9" s="447"/>
      <c r="EE9" s="447"/>
      <c r="EF9" s="447"/>
      <c r="EG9" s="447"/>
      <c r="EH9" s="447"/>
      <c r="EI9" s="447"/>
      <c r="EJ9" s="447"/>
      <c r="EK9" s="447"/>
      <c r="EL9" s="447"/>
      <c r="EM9" s="447"/>
      <c r="EN9" s="447"/>
      <c r="EO9" s="447"/>
    </row>
    <row r="10" spans="1:262" s="25" customFormat="1" ht="15" customHeight="1">
      <c r="A10" s="449" t="s">
        <v>638</v>
      </c>
      <c r="B10" s="450" t="s">
        <v>323</v>
      </c>
      <c r="C10" s="450" t="s">
        <v>639</v>
      </c>
      <c r="D10" s="450" t="s">
        <v>323</v>
      </c>
      <c r="E10" s="450" t="s">
        <v>639</v>
      </c>
      <c r="F10" s="450" t="s">
        <v>323</v>
      </c>
      <c r="G10" s="450" t="s">
        <v>639</v>
      </c>
      <c r="H10" s="450" t="s">
        <v>323</v>
      </c>
      <c r="I10" s="450" t="s">
        <v>639</v>
      </c>
      <c r="J10" s="450" t="s">
        <v>323</v>
      </c>
      <c r="K10" s="450" t="s">
        <v>639</v>
      </c>
      <c r="L10" s="450" t="s">
        <v>323</v>
      </c>
      <c r="M10" s="450" t="s">
        <v>639</v>
      </c>
      <c r="N10" s="450" t="s">
        <v>323</v>
      </c>
      <c r="O10" s="450" t="s">
        <v>639</v>
      </c>
      <c r="P10" s="450" t="s">
        <v>323</v>
      </c>
      <c r="Q10" s="450" t="s">
        <v>639</v>
      </c>
      <c r="R10" s="450" t="s">
        <v>323</v>
      </c>
      <c r="S10" s="450" t="s">
        <v>639</v>
      </c>
      <c r="T10" s="450" t="s">
        <v>323</v>
      </c>
      <c r="U10" s="450" t="s">
        <v>639</v>
      </c>
      <c r="V10" s="450" t="s">
        <v>323</v>
      </c>
      <c r="W10" s="450" t="s">
        <v>639</v>
      </c>
      <c r="X10" s="450" t="s">
        <v>323</v>
      </c>
      <c r="Y10" s="450" t="s">
        <v>639</v>
      </c>
      <c r="Z10" s="450" t="s">
        <v>323</v>
      </c>
      <c r="AA10" s="450" t="s">
        <v>639</v>
      </c>
      <c r="AB10" s="450" t="s">
        <v>323</v>
      </c>
      <c r="AC10" s="450" t="s">
        <v>639</v>
      </c>
      <c r="AD10" s="450" t="s">
        <v>323</v>
      </c>
      <c r="AE10" s="450" t="s">
        <v>639</v>
      </c>
      <c r="AF10" s="450" t="s">
        <v>323</v>
      </c>
      <c r="AG10" s="450" t="s">
        <v>639</v>
      </c>
      <c r="AH10" s="450" t="s">
        <v>323</v>
      </c>
      <c r="AI10" s="450" t="s">
        <v>639</v>
      </c>
      <c r="AJ10" s="450" t="s">
        <v>323</v>
      </c>
      <c r="AK10" s="450" t="s">
        <v>639</v>
      </c>
      <c r="AL10" s="450" t="s">
        <v>323</v>
      </c>
      <c r="AM10" s="450" t="s">
        <v>639</v>
      </c>
      <c r="AN10" s="450" t="s">
        <v>323</v>
      </c>
      <c r="AO10" s="450" t="s">
        <v>639</v>
      </c>
      <c r="AP10" s="450" t="s">
        <v>323</v>
      </c>
      <c r="AQ10" s="450" t="s">
        <v>639</v>
      </c>
      <c r="AR10" s="450" t="s">
        <v>323</v>
      </c>
      <c r="AS10" s="450" t="s">
        <v>639</v>
      </c>
      <c r="AT10" s="450" t="s">
        <v>323</v>
      </c>
      <c r="AU10" s="450" t="s">
        <v>639</v>
      </c>
      <c r="AV10" s="450" t="s">
        <v>323</v>
      </c>
      <c r="AW10" s="450" t="s">
        <v>639</v>
      </c>
      <c r="AX10" s="450" t="s">
        <v>323</v>
      </c>
      <c r="AY10" s="450" t="s">
        <v>639</v>
      </c>
      <c r="AZ10" s="450" t="s">
        <v>323</v>
      </c>
      <c r="BA10" s="450" t="s">
        <v>639</v>
      </c>
      <c r="BB10" s="450" t="s">
        <v>323</v>
      </c>
      <c r="BC10" s="450" t="s">
        <v>639</v>
      </c>
      <c r="BD10" s="450" t="s">
        <v>323</v>
      </c>
      <c r="BE10" s="450" t="s">
        <v>639</v>
      </c>
      <c r="BF10" s="450" t="s">
        <v>323</v>
      </c>
      <c r="BG10" s="450" t="s">
        <v>639</v>
      </c>
      <c r="BH10" s="450" t="s">
        <v>323</v>
      </c>
      <c r="BI10" s="450" t="s">
        <v>639</v>
      </c>
      <c r="BJ10" s="450" t="s">
        <v>323</v>
      </c>
      <c r="BK10" s="450" t="s">
        <v>639</v>
      </c>
      <c r="BL10" s="450" t="s">
        <v>323</v>
      </c>
      <c r="BM10" s="450" t="s">
        <v>639</v>
      </c>
      <c r="BN10" s="450" t="s">
        <v>323</v>
      </c>
      <c r="BO10" s="450" t="s">
        <v>639</v>
      </c>
      <c r="BP10" s="450" t="s">
        <v>323</v>
      </c>
      <c r="BQ10" s="450" t="s">
        <v>639</v>
      </c>
      <c r="BR10" s="450" t="s">
        <v>323</v>
      </c>
      <c r="BS10" s="450" t="s">
        <v>639</v>
      </c>
      <c r="BT10" s="450" t="s">
        <v>323</v>
      </c>
      <c r="BU10" s="450" t="s">
        <v>639</v>
      </c>
      <c r="BV10" s="450" t="s">
        <v>323</v>
      </c>
      <c r="BW10" s="450" t="s">
        <v>639</v>
      </c>
      <c r="BX10" s="450" t="s">
        <v>323</v>
      </c>
      <c r="BY10" s="450" t="s">
        <v>639</v>
      </c>
      <c r="BZ10" s="450" t="s">
        <v>323</v>
      </c>
      <c r="CA10" s="450" t="s">
        <v>639</v>
      </c>
      <c r="CB10" s="450" t="s">
        <v>323</v>
      </c>
      <c r="CC10" s="450" t="s">
        <v>639</v>
      </c>
      <c r="CD10" s="450" t="s">
        <v>323</v>
      </c>
      <c r="CE10" s="450" t="s">
        <v>639</v>
      </c>
      <c r="CF10" s="450" t="s">
        <v>323</v>
      </c>
      <c r="CG10" s="450" t="s">
        <v>639</v>
      </c>
      <c r="CH10" s="450" t="s">
        <v>323</v>
      </c>
      <c r="CI10" s="450" t="s">
        <v>639</v>
      </c>
      <c r="CJ10" s="450" t="s">
        <v>323</v>
      </c>
      <c r="CK10" s="450" t="s">
        <v>639</v>
      </c>
      <c r="CL10" s="450" t="s">
        <v>323</v>
      </c>
      <c r="CM10" s="450" t="s">
        <v>639</v>
      </c>
      <c r="CN10" s="450" t="s">
        <v>323</v>
      </c>
      <c r="CO10" s="450" t="s">
        <v>639</v>
      </c>
      <c r="CP10" s="450" t="s">
        <v>323</v>
      </c>
      <c r="CQ10" s="450" t="s">
        <v>639</v>
      </c>
      <c r="CR10" s="450" t="s">
        <v>323</v>
      </c>
      <c r="CS10" s="450" t="s">
        <v>639</v>
      </c>
      <c r="CT10" s="450" t="s">
        <v>323</v>
      </c>
      <c r="CU10" s="450" t="s">
        <v>639</v>
      </c>
      <c r="CV10" s="450" t="s">
        <v>323</v>
      </c>
      <c r="CW10" s="450" t="s">
        <v>639</v>
      </c>
      <c r="CX10" s="450" t="s">
        <v>323</v>
      </c>
      <c r="CY10" s="450" t="s">
        <v>639</v>
      </c>
      <c r="CZ10" s="450" t="s">
        <v>323</v>
      </c>
      <c r="DA10" s="450" t="s">
        <v>639</v>
      </c>
      <c r="DB10" s="450" t="s">
        <v>323</v>
      </c>
      <c r="DC10" s="450" t="s">
        <v>639</v>
      </c>
      <c r="DD10" s="450" t="s">
        <v>323</v>
      </c>
      <c r="DE10" s="450" t="s">
        <v>639</v>
      </c>
      <c r="DF10" s="450" t="s">
        <v>323</v>
      </c>
      <c r="DG10" s="450" t="s">
        <v>639</v>
      </c>
      <c r="DH10" s="450" t="s">
        <v>323</v>
      </c>
      <c r="DI10" s="450" t="s">
        <v>639</v>
      </c>
      <c r="DJ10" s="450" t="s">
        <v>323</v>
      </c>
      <c r="DK10" s="450" t="s">
        <v>639</v>
      </c>
      <c r="DL10" s="450" t="s">
        <v>323</v>
      </c>
      <c r="DM10" s="450" t="s">
        <v>639</v>
      </c>
      <c r="DN10" s="450" t="s">
        <v>323</v>
      </c>
      <c r="DO10" s="450" t="s">
        <v>639</v>
      </c>
      <c r="DP10" s="450" t="s">
        <v>323</v>
      </c>
      <c r="DQ10" s="450" t="s">
        <v>639</v>
      </c>
      <c r="DR10" s="450" t="s">
        <v>323</v>
      </c>
      <c r="DS10" s="450" t="s">
        <v>639</v>
      </c>
      <c r="DT10" s="450" t="s">
        <v>323</v>
      </c>
      <c r="DU10" s="450" t="s">
        <v>639</v>
      </c>
      <c r="DV10" s="450" t="s">
        <v>323</v>
      </c>
      <c r="DW10" s="450" t="s">
        <v>639</v>
      </c>
      <c r="DX10" s="450" t="s">
        <v>323</v>
      </c>
      <c r="DY10" s="450" t="s">
        <v>639</v>
      </c>
      <c r="DZ10" s="450" t="s">
        <v>323</v>
      </c>
      <c r="EA10" s="450" t="s">
        <v>639</v>
      </c>
      <c r="EB10" s="450" t="s">
        <v>323</v>
      </c>
      <c r="EC10" s="450" t="s">
        <v>639</v>
      </c>
      <c r="ED10" s="450" t="s">
        <v>323</v>
      </c>
      <c r="EE10" s="450" t="s">
        <v>639</v>
      </c>
      <c r="EF10" s="450" t="s">
        <v>323</v>
      </c>
      <c r="EG10" s="450" t="s">
        <v>639</v>
      </c>
      <c r="EH10" s="450" t="s">
        <v>323</v>
      </c>
      <c r="EI10" s="450" t="s">
        <v>639</v>
      </c>
      <c r="EJ10" s="450" t="s">
        <v>323</v>
      </c>
      <c r="EK10" s="450" t="s">
        <v>639</v>
      </c>
      <c r="EL10" s="450" t="s">
        <v>323</v>
      </c>
      <c r="EM10" s="450" t="s">
        <v>639</v>
      </c>
      <c r="EN10" s="450" t="s">
        <v>323</v>
      </c>
      <c r="EO10" s="450" t="s">
        <v>639</v>
      </c>
    </row>
    <row r="11" spans="1:262" ht="5.0999999999999996" customHeight="1">
      <c r="A11" s="39"/>
      <c r="B11" s="39"/>
      <c r="C11" s="451"/>
      <c r="D11" s="39"/>
      <c r="E11" s="451"/>
      <c r="F11" s="39"/>
      <c r="G11" s="451"/>
      <c r="H11" s="39"/>
      <c r="I11" s="451"/>
      <c r="J11" s="39"/>
      <c r="K11" s="451"/>
      <c r="L11" s="39"/>
      <c r="M11" s="451"/>
      <c r="N11" s="39"/>
      <c r="O11" s="451"/>
      <c r="P11" s="39"/>
      <c r="Q11" s="451"/>
      <c r="R11" s="39"/>
      <c r="S11" s="451"/>
      <c r="T11" s="39"/>
      <c r="U11" s="451"/>
      <c r="V11" s="39"/>
      <c r="W11" s="451"/>
      <c r="X11" s="39"/>
      <c r="Y11" s="451"/>
      <c r="Z11" s="39"/>
      <c r="AA11" s="451"/>
      <c r="AB11" s="39"/>
      <c r="AC11" s="451"/>
      <c r="AD11" s="39"/>
      <c r="AE11" s="451"/>
      <c r="AF11" s="39"/>
      <c r="AG11" s="451"/>
      <c r="AH11" s="39"/>
      <c r="AI11" s="451"/>
      <c r="AJ11" s="39"/>
      <c r="AK11" s="451"/>
      <c r="AL11" s="39"/>
      <c r="AM11" s="451"/>
      <c r="AN11" s="39"/>
      <c r="AO11" s="451"/>
      <c r="AP11" s="39"/>
      <c r="AQ11" s="451"/>
      <c r="AR11" s="39"/>
      <c r="AS11" s="451"/>
      <c r="AT11" s="39"/>
      <c r="AU11" s="451"/>
      <c r="AV11" s="39"/>
      <c r="AW11" s="451"/>
      <c r="AX11" s="39"/>
      <c r="AY11" s="451"/>
      <c r="AZ11" s="39"/>
      <c r="BA11" s="451"/>
      <c r="BB11" s="39"/>
      <c r="BC11" s="451"/>
      <c r="BD11" s="39"/>
      <c r="BE11" s="451"/>
      <c r="BF11" s="39"/>
      <c r="BG11" s="451"/>
      <c r="BH11" s="39"/>
      <c r="BI11" s="451"/>
      <c r="BJ11" s="39"/>
      <c r="BK11" s="451"/>
      <c r="BL11" s="39"/>
      <c r="BM11" s="451"/>
      <c r="BN11" s="39"/>
      <c r="BO11" s="451"/>
      <c r="BP11" s="39"/>
      <c r="BQ11" s="451"/>
      <c r="BR11" s="39"/>
      <c r="BS11" s="451"/>
      <c r="BT11" s="39"/>
      <c r="BU11" s="451"/>
      <c r="BV11" s="39"/>
      <c r="BW11" s="451"/>
      <c r="BX11" s="39"/>
      <c r="BY11" s="451"/>
      <c r="BZ11" s="39"/>
      <c r="CA11" s="451"/>
      <c r="CB11" s="39"/>
      <c r="CC11" s="451"/>
      <c r="CD11" s="39"/>
      <c r="CE11" s="451"/>
      <c r="CF11" s="39"/>
      <c r="CG11" s="451"/>
      <c r="CH11" s="39"/>
      <c r="CI11" s="451"/>
      <c r="CJ11" s="39"/>
      <c r="CK11" s="451"/>
      <c r="CL11" s="39"/>
      <c r="CM11" s="451"/>
      <c r="CN11" s="39"/>
      <c r="CO11" s="451"/>
      <c r="CP11" s="39"/>
      <c r="CQ11" s="451"/>
      <c r="CR11" s="39"/>
      <c r="CS11" s="451"/>
      <c r="CT11" s="39"/>
      <c r="CU11" s="451"/>
      <c r="CV11" s="39"/>
      <c r="CW11" s="451"/>
      <c r="CX11" s="39"/>
      <c r="CY11" s="451"/>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row>
    <row r="12" spans="1:262" ht="15" customHeight="1">
      <c r="A12" s="452" t="s">
        <v>640</v>
      </c>
      <c r="B12" s="74">
        <v>19940</v>
      </c>
      <c r="C12" s="453">
        <v>18.769531985391016</v>
      </c>
      <c r="D12" s="74">
        <v>19976</v>
      </c>
      <c r="E12" s="453">
        <v>17.611792918606291</v>
      </c>
      <c r="F12" s="74">
        <v>19655</v>
      </c>
      <c r="G12" s="453">
        <v>16.264448903728805</v>
      </c>
      <c r="H12" s="74">
        <v>23001</v>
      </c>
      <c r="I12" s="453">
        <v>16.675336950813932</v>
      </c>
      <c r="J12" s="74">
        <v>24119</v>
      </c>
      <c r="K12" s="454">
        <v>16.711125276278501</v>
      </c>
      <c r="L12" s="74">
        <v>26864</v>
      </c>
      <c r="M12" s="454">
        <v>17.432117155137711</v>
      </c>
      <c r="N12" s="74">
        <v>28562</v>
      </c>
      <c r="O12" s="454">
        <v>17.164044565700756</v>
      </c>
      <c r="P12" s="74">
        <v>33503</v>
      </c>
      <c r="Q12" s="454">
        <v>18.617432135811733</v>
      </c>
      <c r="R12" s="85">
        <v>33431</v>
      </c>
      <c r="S12" s="454">
        <v>18.600000000000001</v>
      </c>
      <c r="T12" s="85">
        <v>32223</v>
      </c>
      <c r="U12" s="454">
        <v>18</v>
      </c>
      <c r="V12" s="85">
        <v>31675</v>
      </c>
      <c r="W12" s="454">
        <v>17.5</v>
      </c>
      <c r="X12" s="85">
        <v>30669</v>
      </c>
      <c r="Y12" s="454">
        <v>16.100000000000001</v>
      </c>
      <c r="Z12" s="85">
        <v>31457</v>
      </c>
      <c r="AA12" s="454">
        <v>15.9</v>
      </c>
      <c r="AB12" s="85">
        <v>34206</v>
      </c>
      <c r="AC12" s="454">
        <v>16.399999999999999</v>
      </c>
      <c r="AD12" s="85">
        <v>36015</v>
      </c>
      <c r="AE12" s="454">
        <v>16.600000000000001</v>
      </c>
      <c r="AF12" s="85">
        <v>39935</v>
      </c>
      <c r="AG12" s="454">
        <v>17.3</v>
      </c>
      <c r="AH12" s="85">
        <v>41148</v>
      </c>
      <c r="AI12" s="454">
        <v>17.2</v>
      </c>
      <c r="AJ12" s="85">
        <v>45497</v>
      </c>
      <c r="AK12" s="454">
        <v>18.100000000000001</v>
      </c>
      <c r="AL12" s="85">
        <v>48137</v>
      </c>
      <c r="AM12" s="454">
        <v>18.5</v>
      </c>
      <c r="AN12" s="85">
        <v>51050</v>
      </c>
      <c r="AO12" s="454">
        <v>19</v>
      </c>
      <c r="AP12" s="85">
        <v>49782</v>
      </c>
      <c r="AQ12" s="454">
        <v>18.5</v>
      </c>
      <c r="AR12" s="85">
        <v>53112</v>
      </c>
      <c r="AS12" s="454">
        <v>19.100000000000001</v>
      </c>
      <c r="AT12" s="85">
        <v>51487</v>
      </c>
      <c r="AU12" s="454">
        <v>18.100000000000001</v>
      </c>
      <c r="AV12" s="85">
        <v>51692</v>
      </c>
      <c r="AW12" s="454">
        <v>17.8</v>
      </c>
      <c r="AX12" s="85">
        <v>54285</v>
      </c>
      <c r="AY12" s="454">
        <v>18.2</v>
      </c>
      <c r="AZ12" s="85">
        <v>50063</v>
      </c>
      <c r="BA12" s="454">
        <v>16.399999999999999</v>
      </c>
      <c r="BB12" s="85">
        <v>50612</v>
      </c>
      <c r="BC12" s="454">
        <v>16.2</v>
      </c>
      <c r="BD12" s="85">
        <v>58673</v>
      </c>
      <c r="BE12" s="454">
        <v>18.2</v>
      </c>
      <c r="BF12" s="85">
        <v>59809</v>
      </c>
      <c r="BG12" s="454">
        <v>18.2</v>
      </c>
      <c r="BH12" s="85">
        <v>59182</v>
      </c>
      <c r="BI12" s="454">
        <v>18.0066206627965</v>
      </c>
      <c r="BJ12" s="85">
        <v>61922</v>
      </c>
      <c r="BK12" s="454">
        <v>18.434433647708872</v>
      </c>
      <c r="BL12" s="85">
        <v>67545</v>
      </c>
      <c r="BM12" s="454">
        <v>19.5</v>
      </c>
      <c r="BN12" s="85">
        <v>73118</v>
      </c>
      <c r="BO12" s="454">
        <v>20.8</v>
      </c>
      <c r="BP12" s="85">
        <v>77584</v>
      </c>
      <c r="BQ12" s="454">
        <v>21.8</v>
      </c>
      <c r="BR12" s="85">
        <v>82719</v>
      </c>
      <c r="BS12" s="454">
        <v>22.6</v>
      </c>
      <c r="BT12" s="85">
        <v>75719</v>
      </c>
      <c r="BU12" s="454">
        <v>20.6</v>
      </c>
      <c r="BV12" s="85">
        <v>96707</v>
      </c>
      <c r="BW12" s="454">
        <v>27.4</v>
      </c>
      <c r="BX12" s="85">
        <v>81449</v>
      </c>
      <c r="BY12" s="454">
        <v>23.8</v>
      </c>
      <c r="BZ12" s="85">
        <v>121866</v>
      </c>
      <c r="CA12" s="454">
        <v>30.5</v>
      </c>
      <c r="CB12" s="85">
        <v>129070</v>
      </c>
      <c r="CC12" s="454">
        <v>32.9</v>
      </c>
      <c r="CD12" s="85">
        <v>112910</v>
      </c>
      <c r="CE12" s="454">
        <v>29.5</v>
      </c>
      <c r="CF12" s="85">
        <v>115148</v>
      </c>
      <c r="CG12" s="454">
        <v>30.6</v>
      </c>
      <c r="CH12" s="85">
        <v>115573</v>
      </c>
      <c r="CI12" s="454">
        <v>31.3</v>
      </c>
      <c r="CJ12" s="85">
        <v>114223</v>
      </c>
      <c r="CK12" s="454">
        <v>30.8</v>
      </c>
      <c r="CL12" s="85">
        <v>115315</v>
      </c>
      <c r="CM12" s="454">
        <v>31.048818117442401</v>
      </c>
      <c r="CN12" s="85">
        <v>125326</v>
      </c>
      <c r="CO12" s="454">
        <v>32</v>
      </c>
      <c r="CP12" s="85">
        <v>126546.61900000001</v>
      </c>
      <c r="CQ12" s="454">
        <v>31.6</v>
      </c>
      <c r="CR12" s="85">
        <v>132364.91200000001</v>
      </c>
      <c r="CS12" s="454">
        <v>32.4</v>
      </c>
      <c r="CT12" s="85">
        <v>136777.91500000001</v>
      </c>
      <c r="CU12" s="454">
        <v>32.4</v>
      </c>
      <c r="CV12" s="85">
        <v>138980</v>
      </c>
      <c r="CW12" s="454">
        <v>32.4</v>
      </c>
      <c r="CX12" s="85">
        <v>142863.883</v>
      </c>
      <c r="CY12" s="454">
        <v>32.4</v>
      </c>
      <c r="CZ12" s="85">
        <v>142004.394</v>
      </c>
      <c r="DA12" s="454">
        <v>31.3</v>
      </c>
      <c r="DB12" s="85">
        <v>155815.43</v>
      </c>
      <c r="DC12" s="454">
        <v>32.700000000000003</v>
      </c>
      <c r="DD12" s="85">
        <v>152178.46599999999</v>
      </c>
      <c r="DE12" s="454">
        <v>31.8</v>
      </c>
      <c r="DF12" s="85">
        <v>152091.07</v>
      </c>
      <c r="DG12" s="454">
        <v>31.1</v>
      </c>
      <c r="DH12" s="85">
        <v>150474</v>
      </c>
      <c r="DI12" s="454">
        <v>29.5</v>
      </c>
      <c r="DJ12" s="85">
        <v>156647.34400000001</v>
      </c>
      <c r="DK12" s="454">
        <v>29.7</v>
      </c>
      <c r="DL12" s="85">
        <v>164420</v>
      </c>
      <c r="DM12" s="454">
        <v>30.2</v>
      </c>
      <c r="DN12" s="85">
        <v>170749</v>
      </c>
      <c r="DO12" s="454">
        <v>29.4</v>
      </c>
      <c r="DP12" s="85">
        <v>181109</v>
      </c>
      <c r="DQ12" s="454">
        <v>29.7</v>
      </c>
      <c r="DR12" s="85">
        <v>184743</v>
      </c>
      <c r="DS12" s="454">
        <v>29.8</v>
      </c>
      <c r="DT12" s="85">
        <v>188881</v>
      </c>
      <c r="DU12" s="454">
        <v>29.9</v>
      </c>
      <c r="DV12" s="85">
        <v>232972</v>
      </c>
      <c r="DW12" s="454">
        <v>36.200000000000003</v>
      </c>
      <c r="DX12" s="85">
        <v>237386</v>
      </c>
      <c r="DY12" s="454">
        <v>36.1</v>
      </c>
      <c r="DZ12" s="85">
        <v>226004</v>
      </c>
      <c r="EA12" s="454">
        <v>35.200000000000003</v>
      </c>
      <c r="EB12" s="85">
        <v>214957</v>
      </c>
      <c r="EC12" s="454">
        <v>34.299999999999997</v>
      </c>
      <c r="ED12" s="85">
        <v>215281</v>
      </c>
      <c r="EE12" s="454">
        <v>34.4</v>
      </c>
      <c r="EF12" s="85">
        <v>226782</v>
      </c>
      <c r="EG12" s="454">
        <v>36.1</v>
      </c>
      <c r="EH12" s="85">
        <v>229923</v>
      </c>
      <c r="EI12" s="454">
        <v>36.1</v>
      </c>
      <c r="EJ12" s="85">
        <v>241471</v>
      </c>
      <c r="EK12" s="454">
        <v>36.700000000000003</v>
      </c>
      <c r="EL12" s="85">
        <v>259103</v>
      </c>
      <c r="EM12" s="454">
        <v>37.6</v>
      </c>
      <c r="EN12" s="419">
        <v>270487</v>
      </c>
      <c r="EO12" s="455">
        <v>37.6</v>
      </c>
      <c r="EP12" s="456"/>
      <c r="EQ12" s="456"/>
    </row>
    <row r="13" spans="1:262" ht="15" customHeight="1">
      <c r="A13" s="452" t="s">
        <v>641</v>
      </c>
      <c r="B13" s="74">
        <v>49720</v>
      </c>
      <c r="C13" s="453">
        <v>46.801460898377201</v>
      </c>
      <c r="D13" s="74">
        <v>53934</v>
      </c>
      <c r="E13" s="453">
        <v>47.550782903089292</v>
      </c>
      <c r="F13" s="74">
        <v>58865</v>
      </c>
      <c r="G13" s="453">
        <v>48.411105811141994</v>
      </c>
      <c r="H13" s="74">
        <v>65428</v>
      </c>
      <c r="I13" s="453">
        <v>47.718653363673489</v>
      </c>
      <c r="J13" s="74">
        <v>67314</v>
      </c>
      <c r="K13" s="454">
        <v>46.639275544069456</v>
      </c>
      <c r="L13" s="74">
        <v>69422</v>
      </c>
      <c r="M13" s="454">
        <v>45.073952395174587</v>
      </c>
      <c r="N13" s="74">
        <v>78433</v>
      </c>
      <c r="O13" s="454">
        <v>47.133516820306959</v>
      </c>
      <c r="P13" s="74">
        <v>81079</v>
      </c>
      <c r="Q13" s="454">
        <v>44.955152677058152</v>
      </c>
      <c r="R13" s="85">
        <v>78869</v>
      </c>
      <c r="S13" s="454">
        <v>43.8</v>
      </c>
      <c r="T13" s="85">
        <v>76945</v>
      </c>
      <c r="U13" s="454">
        <v>42.9</v>
      </c>
      <c r="V13" s="85">
        <v>78392</v>
      </c>
      <c r="W13" s="454">
        <v>43.3</v>
      </c>
      <c r="X13" s="85">
        <v>86155</v>
      </c>
      <c r="Y13" s="454">
        <v>45.1</v>
      </c>
      <c r="Z13" s="85">
        <v>89384</v>
      </c>
      <c r="AA13" s="454">
        <v>45.1</v>
      </c>
      <c r="AB13" s="85">
        <v>93192</v>
      </c>
      <c r="AC13" s="454">
        <v>44.7</v>
      </c>
      <c r="AD13" s="85">
        <v>96105</v>
      </c>
      <c r="AE13" s="454">
        <v>44.2</v>
      </c>
      <c r="AF13" s="85">
        <v>99774</v>
      </c>
      <c r="AG13" s="454">
        <v>43.3</v>
      </c>
      <c r="AH13" s="85">
        <v>102111</v>
      </c>
      <c r="AI13" s="454">
        <v>42.6</v>
      </c>
      <c r="AJ13" s="85">
        <v>104801</v>
      </c>
      <c r="AK13" s="454">
        <v>41.8</v>
      </c>
      <c r="AL13" s="85">
        <v>108058</v>
      </c>
      <c r="AM13" s="454">
        <v>41.5</v>
      </c>
      <c r="AN13" s="85">
        <v>108360</v>
      </c>
      <c r="AO13" s="454">
        <v>40.299999999999997</v>
      </c>
      <c r="AP13" s="85">
        <v>109390</v>
      </c>
      <c r="AQ13" s="454">
        <v>40.6</v>
      </c>
      <c r="AR13" s="85">
        <v>112242</v>
      </c>
      <c r="AS13" s="454">
        <v>40.200000000000003</v>
      </c>
      <c r="AT13" s="85">
        <v>116584</v>
      </c>
      <c r="AU13" s="454">
        <v>41</v>
      </c>
      <c r="AV13" s="85">
        <v>119206</v>
      </c>
      <c r="AW13" s="454">
        <v>41</v>
      </c>
      <c r="AX13" s="85">
        <v>120630</v>
      </c>
      <c r="AY13" s="454">
        <v>40.5</v>
      </c>
      <c r="AZ13" s="85">
        <v>128692</v>
      </c>
      <c r="BA13" s="454">
        <v>42.1</v>
      </c>
      <c r="BB13" s="85">
        <v>132728</v>
      </c>
      <c r="BC13" s="454">
        <v>42.6</v>
      </c>
      <c r="BD13" s="85">
        <v>134689</v>
      </c>
      <c r="BE13" s="454">
        <v>41.7</v>
      </c>
      <c r="BF13" s="85">
        <v>135682</v>
      </c>
      <c r="BG13" s="454">
        <v>41.3</v>
      </c>
      <c r="BH13" s="85">
        <v>138227</v>
      </c>
      <c r="BI13" s="454">
        <v>42.056725936203101</v>
      </c>
      <c r="BJ13" s="85">
        <v>141003</v>
      </c>
      <c r="BK13" s="454">
        <v>41.977172049156906</v>
      </c>
      <c r="BL13" s="85">
        <v>143450</v>
      </c>
      <c r="BM13" s="454">
        <v>41.4</v>
      </c>
      <c r="BN13" s="85">
        <v>139871</v>
      </c>
      <c r="BO13" s="454">
        <v>39.700000000000003</v>
      </c>
      <c r="BP13" s="85">
        <v>139849</v>
      </c>
      <c r="BQ13" s="454">
        <v>39.4</v>
      </c>
      <c r="BR13" s="85">
        <v>142322</v>
      </c>
      <c r="BS13" s="454">
        <v>38.9</v>
      </c>
      <c r="BT13" s="85">
        <v>147689</v>
      </c>
      <c r="BU13" s="454">
        <v>40.299999999999997</v>
      </c>
      <c r="BV13" s="85">
        <v>120068</v>
      </c>
      <c r="BW13" s="454">
        <v>33.9</v>
      </c>
      <c r="BX13" s="85">
        <v>120171</v>
      </c>
      <c r="BY13" s="454">
        <v>35.200000000000003</v>
      </c>
      <c r="BZ13" s="85">
        <v>138246</v>
      </c>
      <c r="CA13" s="454">
        <v>34.6</v>
      </c>
      <c r="CB13" s="85">
        <v>128713</v>
      </c>
      <c r="CC13" s="454">
        <v>32.799999999999997</v>
      </c>
      <c r="CD13" s="85">
        <v>131675</v>
      </c>
      <c r="CE13" s="454">
        <v>34.5</v>
      </c>
      <c r="CF13" s="85">
        <v>123721</v>
      </c>
      <c r="CG13" s="454">
        <v>32.9</v>
      </c>
      <c r="CH13" s="85">
        <v>122594</v>
      </c>
      <c r="CI13" s="454">
        <v>33.200000000000003</v>
      </c>
      <c r="CJ13" s="85">
        <v>126744</v>
      </c>
      <c r="CK13" s="454">
        <v>34.200000000000003</v>
      </c>
      <c r="CL13" s="85">
        <v>126107</v>
      </c>
      <c r="CM13" s="454">
        <v>34</v>
      </c>
      <c r="CN13" s="85">
        <v>129722</v>
      </c>
      <c r="CO13" s="454">
        <v>33.200000000000003</v>
      </c>
      <c r="CP13" s="85">
        <v>136333.94099999999</v>
      </c>
      <c r="CQ13" s="454">
        <v>34.200000000000003</v>
      </c>
      <c r="CR13" s="85">
        <v>148634.74100000001</v>
      </c>
      <c r="CS13" s="454">
        <v>36.5</v>
      </c>
      <c r="CT13" s="85">
        <v>152421.55300000001</v>
      </c>
      <c r="CU13" s="454">
        <v>36.299999999999997</v>
      </c>
      <c r="CV13" s="85">
        <v>154463</v>
      </c>
      <c r="CW13" s="454">
        <v>36.1</v>
      </c>
      <c r="CX13" s="85">
        <v>159709.978</v>
      </c>
      <c r="CY13" s="454">
        <v>36.1</v>
      </c>
      <c r="CZ13" s="85">
        <v>171455.08799999999</v>
      </c>
      <c r="DA13" s="454">
        <v>37.700000000000003</v>
      </c>
      <c r="DB13" s="85">
        <v>170672.43</v>
      </c>
      <c r="DC13" s="454">
        <v>35.700000000000003</v>
      </c>
      <c r="DD13" s="85">
        <v>171764.389</v>
      </c>
      <c r="DE13" s="454">
        <v>35.799999999999997</v>
      </c>
      <c r="DF13" s="85">
        <v>107452.04700000001</v>
      </c>
      <c r="DG13" s="454">
        <v>21.9</v>
      </c>
      <c r="DH13" s="85">
        <v>120644</v>
      </c>
      <c r="DI13" s="454">
        <v>23.6</v>
      </c>
      <c r="DJ13" s="85">
        <v>130468.246</v>
      </c>
      <c r="DK13" s="454">
        <v>24.7</v>
      </c>
      <c r="DL13" s="85">
        <v>133574</v>
      </c>
      <c r="DM13" s="454">
        <v>24.4</v>
      </c>
      <c r="DN13" s="85">
        <v>146789</v>
      </c>
      <c r="DO13" s="454">
        <v>25.2</v>
      </c>
      <c r="DP13" s="85">
        <v>153887</v>
      </c>
      <c r="DQ13" s="454">
        <v>25.2</v>
      </c>
      <c r="DR13" s="85">
        <v>147267</v>
      </c>
      <c r="DS13" s="454">
        <v>23.8</v>
      </c>
      <c r="DT13" s="85">
        <v>151897</v>
      </c>
      <c r="DU13" s="454">
        <v>24</v>
      </c>
      <c r="DV13" s="85">
        <v>135943</v>
      </c>
      <c r="DW13" s="454">
        <v>21.1</v>
      </c>
      <c r="DX13" s="85">
        <v>138355</v>
      </c>
      <c r="DY13" s="454">
        <v>21.1</v>
      </c>
      <c r="DZ13" s="85">
        <v>134443</v>
      </c>
      <c r="EA13" s="454">
        <v>20.9</v>
      </c>
      <c r="EB13" s="85">
        <v>160607</v>
      </c>
      <c r="EC13" s="454">
        <v>25.6</v>
      </c>
      <c r="ED13" s="85">
        <v>187563</v>
      </c>
      <c r="EE13" s="454">
        <v>29.9</v>
      </c>
      <c r="EF13" s="85">
        <v>194172</v>
      </c>
      <c r="EG13" s="454">
        <v>31</v>
      </c>
      <c r="EH13" s="85">
        <v>204491</v>
      </c>
      <c r="EI13" s="454">
        <v>32.1</v>
      </c>
      <c r="EJ13" s="85">
        <v>216573</v>
      </c>
      <c r="EK13" s="454">
        <v>32.9</v>
      </c>
      <c r="EL13" s="85">
        <v>228153</v>
      </c>
      <c r="EM13" s="454">
        <v>33.1</v>
      </c>
      <c r="EN13" s="419">
        <v>238605</v>
      </c>
      <c r="EO13" s="455">
        <v>33.200000000000003</v>
      </c>
      <c r="EP13" s="456"/>
      <c r="EQ13" s="456"/>
    </row>
    <row r="14" spans="1:262" ht="15" customHeight="1">
      <c r="A14" s="452" t="s">
        <v>642</v>
      </c>
      <c r="B14" s="74">
        <v>10649</v>
      </c>
      <c r="C14" s="453">
        <v>10.023909032719605</v>
      </c>
      <c r="D14" s="74">
        <v>11940</v>
      </c>
      <c r="E14" s="453">
        <v>10.526872619551417</v>
      </c>
      <c r="F14" s="74">
        <v>13400</v>
      </c>
      <c r="G14" s="453">
        <v>11.020280605950951</v>
      </c>
      <c r="H14" s="74">
        <v>15374</v>
      </c>
      <c r="I14" s="453">
        <v>11.21273119785285</v>
      </c>
      <c r="J14" s="74">
        <v>17483</v>
      </c>
      <c r="K14" s="454">
        <v>12.01329670405809</v>
      </c>
      <c r="L14" s="74">
        <v>18916</v>
      </c>
      <c r="M14" s="454">
        <v>12.281681361918736</v>
      </c>
      <c r="N14" s="74">
        <v>19628</v>
      </c>
      <c r="O14" s="454">
        <v>11.795247767508384</v>
      </c>
      <c r="P14" s="74">
        <v>22667</v>
      </c>
      <c r="Q14" s="454">
        <v>12.595926759467647</v>
      </c>
      <c r="R14" s="85">
        <v>22063</v>
      </c>
      <c r="S14" s="454">
        <v>12.3</v>
      </c>
      <c r="T14" s="85">
        <v>21178</v>
      </c>
      <c r="U14" s="454">
        <v>11.8</v>
      </c>
      <c r="V14" s="85">
        <v>20236</v>
      </c>
      <c r="W14" s="454">
        <v>11.2</v>
      </c>
      <c r="X14" s="85">
        <v>20019</v>
      </c>
      <c r="Y14" s="454">
        <v>10.5</v>
      </c>
      <c r="Z14" s="85">
        <v>21248</v>
      </c>
      <c r="AA14" s="454">
        <v>10.7</v>
      </c>
      <c r="AB14" s="85">
        <v>21181</v>
      </c>
      <c r="AC14" s="454">
        <v>10.199999999999999</v>
      </c>
      <c r="AD14" s="85">
        <v>22136</v>
      </c>
      <c r="AE14" s="454">
        <v>10.199999999999999</v>
      </c>
      <c r="AF14" s="85">
        <v>22110</v>
      </c>
      <c r="AG14" s="454">
        <v>9.6</v>
      </c>
      <c r="AH14" s="85">
        <v>23544</v>
      </c>
      <c r="AI14" s="454">
        <v>9.8000000000000007</v>
      </c>
      <c r="AJ14" s="85">
        <v>23871</v>
      </c>
      <c r="AK14" s="454">
        <v>9.5</v>
      </c>
      <c r="AL14" s="85">
        <v>23434</v>
      </c>
      <c r="AM14" s="454">
        <v>9</v>
      </c>
      <c r="AN14" s="85">
        <v>39709</v>
      </c>
      <c r="AO14" s="454">
        <v>14.8</v>
      </c>
      <c r="AP14" s="85">
        <v>39099</v>
      </c>
      <c r="AQ14" s="454">
        <v>14.5</v>
      </c>
      <c r="AR14" s="85">
        <v>39112</v>
      </c>
      <c r="AS14" s="454">
        <v>14</v>
      </c>
      <c r="AT14" s="85">
        <v>39817</v>
      </c>
      <c r="AU14" s="454">
        <v>14</v>
      </c>
      <c r="AV14" s="85">
        <v>41483</v>
      </c>
      <c r="AW14" s="454">
        <v>14.3</v>
      </c>
      <c r="AX14" s="85">
        <v>43008</v>
      </c>
      <c r="AY14" s="454">
        <v>14.5</v>
      </c>
      <c r="AZ14" s="85">
        <v>52843</v>
      </c>
      <c r="BA14" s="454">
        <v>17.3</v>
      </c>
      <c r="BB14" s="85">
        <v>53433</v>
      </c>
      <c r="BC14" s="454">
        <v>17.100000000000001</v>
      </c>
      <c r="BD14" s="85">
        <v>59014</v>
      </c>
      <c r="BE14" s="454">
        <v>18.3</v>
      </c>
      <c r="BF14" s="85">
        <v>61153</v>
      </c>
      <c r="BG14" s="454">
        <v>18.7</v>
      </c>
      <c r="BH14" s="85">
        <v>61127</v>
      </c>
      <c r="BI14" s="454">
        <v>18.598403251913787</v>
      </c>
      <c r="BJ14" s="85">
        <v>64909</v>
      </c>
      <c r="BK14" s="454">
        <v>19.323675812136802</v>
      </c>
      <c r="BL14" s="85">
        <v>65581</v>
      </c>
      <c r="BM14" s="454">
        <v>18.899999999999999</v>
      </c>
      <c r="BN14" s="85">
        <v>65347</v>
      </c>
      <c r="BO14" s="454">
        <v>18.5</v>
      </c>
      <c r="BP14" s="85">
        <v>62858</v>
      </c>
      <c r="BQ14" s="454">
        <v>17.7</v>
      </c>
      <c r="BR14" s="85">
        <v>64091</v>
      </c>
      <c r="BS14" s="454">
        <v>17.5</v>
      </c>
      <c r="BT14" s="85">
        <v>65231</v>
      </c>
      <c r="BU14" s="454">
        <v>17.8</v>
      </c>
      <c r="BV14" s="85">
        <v>58294</v>
      </c>
      <c r="BW14" s="454">
        <v>16.5</v>
      </c>
      <c r="BX14" s="85">
        <v>60684</v>
      </c>
      <c r="BY14" s="454">
        <v>17.8</v>
      </c>
      <c r="BZ14" s="85">
        <v>48721</v>
      </c>
      <c r="CA14" s="454">
        <v>12.2</v>
      </c>
      <c r="CB14" s="85">
        <v>46164</v>
      </c>
      <c r="CC14" s="454">
        <v>11.8</v>
      </c>
      <c r="CD14" s="85">
        <v>48742</v>
      </c>
      <c r="CE14" s="454">
        <v>12.8</v>
      </c>
      <c r="CF14" s="85">
        <v>45783</v>
      </c>
      <c r="CG14" s="454">
        <v>12.2</v>
      </c>
      <c r="CH14" s="85">
        <v>42387</v>
      </c>
      <c r="CI14" s="454">
        <v>11.5</v>
      </c>
      <c r="CJ14" s="85">
        <v>41893</v>
      </c>
      <c r="CK14" s="454">
        <v>11.3</v>
      </c>
      <c r="CL14" s="85">
        <v>41739</v>
      </c>
      <c r="CM14" s="454">
        <v>11.2</v>
      </c>
      <c r="CN14" s="85">
        <v>45147</v>
      </c>
      <c r="CO14" s="454">
        <v>11.6</v>
      </c>
      <c r="CP14" s="85">
        <v>45199.716</v>
      </c>
      <c r="CQ14" s="454">
        <v>11.4</v>
      </c>
      <c r="CR14" s="85">
        <v>38863.133999999998</v>
      </c>
      <c r="CS14" s="454">
        <v>9.5</v>
      </c>
      <c r="CT14" s="85">
        <v>39409.072</v>
      </c>
      <c r="CU14" s="454">
        <v>9.4</v>
      </c>
      <c r="CV14" s="85">
        <v>41936</v>
      </c>
      <c r="CW14" s="454">
        <v>9.8000000000000007</v>
      </c>
      <c r="CX14" s="85">
        <v>47910.366000000002</v>
      </c>
      <c r="CY14" s="454">
        <v>10.8</v>
      </c>
      <c r="CZ14" s="85">
        <v>49389.091</v>
      </c>
      <c r="DA14" s="454">
        <v>10.9</v>
      </c>
      <c r="DB14" s="85">
        <v>55036</v>
      </c>
      <c r="DC14" s="454">
        <v>11.5</v>
      </c>
      <c r="DD14" s="85">
        <v>58233.158000000003</v>
      </c>
      <c r="DE14" s="454">
        <v>12.1</v>
      </c>
      <c r="DF14" s="85">
        <v>112372.314</v>
      </c>
      <c r="DG14" s="454">
        <v>22.900000000000002</v>
      </c>
      <c r="DH14" s="85">
        <v>116130</v>
      </c>
      <c r="DI14" s="454">
        <v>22.8</v>
      </c>
      <c r="DJ14" s="85">
        <v>115325.262</v>
      </c>
      <c r="DK14" s="454">
        <v>21.8</v>
      </c>
      <c r="DL14" s="85">
        <v>120105</v>
      </c>
      <c r="DM14" s="454">
        <v>22</v>
      </c>
      <c r="DN14" s="85">
        <v>130694</v>
      </c>
      <c r="DO14" s="454">
        <v>22.5</v>
      </c>
      <c r="DP14" s="85">
        <v>135835</v>
      </c>
      <c r="DQ14" s="454">
        <v>22.3</v>
      </c>
      <c r="DR14" s="85">
        <v>138494</v>
      </c>
      <c r="DS14" s="454">
        <v>22.4</v>
      </c>
      <c r="DT14" s="85">
        <v>139016</v>
      </c>
      <c r="DU14" s="454">
        <v>22</v>
      </c>
      <c r="DV14" s="85">
        <v>145582</v>
      </c>
      <c r="DW14" s="454">
        <v>22.6</v>
      </c>
      <c r="DX14" s="85">
        <v>142077</v>
      </c>
      <c r="DY14" s="454">
        <v>21.6</v>
      </c>
      <c r="DZ14" s="85">
        <v>140489</v>
      </c>
      <c r="EA14" s="454">
        <v>21.9</v>
      </c>
      <c r="EB14" s="85">
        <v>115754</v>
      </c>
      <c r="EC14" s="454">
        <v>18.5</v>
      </c>
      <c r="ED14" s="85">
        <v>99622</v>
      </c>
      <c r="EE14" s="454">
        <v>15.9</v>
      </c>
      <c r="EF14" s="85">
        <v>93151</v>
      </c>
      <c r="EG14" s="454">
        <v>14.9</v>
      </c>
      <c r="EH14" s="85">
        <v>92630</v>
      </c>
      <c r="EI14" s="454">
        <v>14.6</v>
      </c>
      <c r="EJ14" s="85">
        <v>95957</v>
      </c>
      <c r="EK14" s="454">
        <v>14.6</v>
      </c>
      <c r="EL14" s="85">
        <v>99854</v>
      </c>
      <c r="EM14" s="454">
        <v>14.5</v>
      </c>
      <c r="EN14" s="419">
        <v>107376</v>
      </c>
      <c r="EO14" s="455">
        <v>15</v>
      </c>
      <c r="EP14" s="456"/>
      <c r="EQ14" s="456"/>
    </row>
    <row r="15" spans="1:262" ht="15" customHeight="1">
      <c r="A15" s="452" t="s">
        <v>643</v>
      </c>
      <c r="B15" s="74">
        <v>17929</v>
      </c>
      <c r="C15" s="453">
        <v>16.876576678338793</v>
      </c>
      <c r="D15" s="74">
        <v>19246</v>
      </c>
      <c r="E15" s="453">
        <v>16.968190153759348</v>
      </c>
      <c r="F15" s="74">
        <v>21116</v>
      </c>
      <c r="G15" s="453">
        <v>17.365988453377636</v>
      </c>
      <c r="H15" s="74">
        <v>24396</v>
      </c>
      <c r="I15" s="453">
        <v>17.792753369508137</v>
      </c>
      <c r="J15" s="74">
        <v>26139</v>
      </c>
      <c r="K15" s="454">
        <v>18.110705402240715</v>
      </c>
      <c r="L15" s="74">
        <v>28916</v>
      </c>
      <c r="M15" s="454">
        <v>18.7744289628485</v>
      </c>
      <c r="N15" s="74">
        <v>29371</v>
      </c>
      <c r="O15" s="454">
        <v>17.650204920495653</v>
      </c>
      <c r="P15" s="74">
        <v>31066</v>
      </c>
      <c r="Q15" s="454">
        <v>17.263204690061404</v>
      </c>
      <c r="R15" s="85">
        <v>31940</v>
      </c>
      <c r="S15" s="454">
        <v>17.7</v>
      </c>
      <c r="T15" s="85">
        <v>33448</v>
      </c>
      <c r="U15" s="454">
        <v>18.600000000000001</v>
      </c>
      <c r="V15" s="85">
        <v>34257</v>
      </c>
      <c r="W15" s="454">
        <v>18.899999999999999</v>
      </c>
      <c r="X15" s="85">
        <v>36524</v>
      </c>
      <c r="Y15" s="454">
        <v>19.100000000000001</v>
      </c>
      <c r="Z15" s="85">
        <v>38895</v>
      </c>
      <c r="AA15" s="454">
        <v>19.700000000000003</v>
      </c>
      <c r="AB15" s="85">
        <v>42775</v>
      </c>
      <c r="AC15" s="454">
        <v>20.5</v>
      </c>
      <c r="AD15" s="85">
        <v>45830</v>
      </c>
      <c r="AE15" s="454">
        <v>21.1</v>
      </c>
      <c r="AF15" s="85">
        <v>51410</v>
      </c>
      <c r="AG15" s="454">
        <v>22.3</v>
      </c>
      <c r="AH15" s="85">
        <v>54867</v>
      </c>
      <c r="AI15" s="454">
        <v>22.9</v>
      </c>
      <c r="AJ15" s="85">
        <v>57317</v>
      </c>
      <c r="AK15" s="454">
        <v>22.9</v>
      </c>
      <c r="AL15" s="85">
        <v>60607</v>
      </c>
      <c r="AM15" s="454">
        <v>23.3</v>
      </c>
      <c r="AN15" s="85">
        <v>47906</v>
      </c>
      <c r="AO15" s="454">
        <v>17.8</v>
      </c>
      <c r="AP15" s="85">
        <v>48483</v>
      </c>
      <c r="AQ15" s="454">
        <v>18</v>
      </c>
      <c r="AR15" s="85">
        <v>50824</v>
      </c>
      <c r="AS15" s="454">
        <v>18.2</v>
      </c>
      <c r="AT15" s="85">
        <v>52254</v>
      </c>
      <c r="AU15" s="454">
        <v>18.399999999999999</v>
      </c>
      <c r="AV15" s="85">
        <v>53770</v>
      </c>
      <c r="AW15" s="454">
        <v>18.5</v>
      </c>
      <c r="AX15" s="85">
        <v>54896</v>
      </c>
      <c r="AY15" s="454">
        <v>18.399999999999999</v>
      </c>
      <c r="AZ15" s="85">
        <v>47329</v>
      </c>
      <c r="BA15" s="454">
        <v>15.5</v>
      </c>
      <c r="BB15" s="85">
        <v>47924</v>
      </c>
      <c r="BC15" s="454">
        <v>15.4</v>
      </c>
      <c r="BD15" s="85">
        <v>45326</v>
      </c>
      <c r="BE15" s="454">
        <v>14</v>
      </c>
      <c r="BF15" s="85">
        <v>45886</v>
      </c>
      <c r="BG15" s="454">
        <v>14</v>
      </c>
      <c r="BH15" s="85">
        <v>44520</v>
      </c>
      <c r="BI15" s="454">
        <v>13.545583993574063</v>
      </c>
      <c r="BJ15" s="85">
        <v>42070</v>
      </c>
      <c r="BK15" s="454">
        <v>12.524411736686671</v>
      </c>
      <c r="BL15" s="85">
        <v>43036</v>
      </c>
      <c r="BM15" s="454">
        <v>12.4</v>
      </c>
      <c r="BN15" s="85">
        <v>46077</v>
      </c>
      <c r="BO15" s="454">
        <v>13.1</v>
      </c>
      <c r="BP15" s="85">
        <v>46069</v>
      </c>
      <c r="BQ15" s="454">
        <v>13</v>
      </c>
      <c r="BR15" s="85">
        <v>43618</v>
      </c>
      <c r="BS15" s="454">
        <v>11.9</v>
      </c>
      <c r="BT15" s="85">
        <v>43946</v>
      </c>
      <c r="BU15" s="454">
        <v>12</v>
      </c>
      <c r="BV15" s="85">
        <v>43237</v>
      </c>
      <c r="BW15" s="454">
        <v>12.2</v>
      </c>
      <c r="BX15" s="85">
        <v>40987</v>
      </c>
      <c r="BY15" s="454">
        <v>12</v>
      </c>
      <c r="BZ15" s="85">
        <v>42125</v>
      </c>
      <c r="CA15" s="454">
        <v>10.5</v>
      </c>
      <c r="CB15" s="85">
        <v>38194</v>
      </c>
      <c r="CC15" s="454">
        <v>9.6999999999999993</v>
      </c>
      <c r="CD15" s="85">
        <v>38431</v>
      </c>
      <c r="CE15" s="454">
        <v>10.1</v>
      </c>
      <c r="CF15" s="85">
        <v>43612</v>
      </c>
      <c r="CG15" s="454">
        <v>11.6</v>
      </c>
      <c r="CH15" s="85">
        <v>42005</v>
      </c>
      <c r="CI15" s="454">
        <v>11.4</v>
      </c>
      <c r="CJ15" s="85">
        <v>39835</v>
      </c>
      <c r="CK15" s="454">
        <v>10.8</v>
      </c>
      <c r="CL15" s="85">
        <v>42294</v>
      </c>
      <c r="CM15" s="454">
        <v>11.4</v>
      </c>
      <c r="CN15" s="85">
        <v>45739</v>
      </c>
      <c r="CO15" s="454">
        <v>11.7</v>
      </c>
      <c r="CP15" s="85">
        <v>47544.625</v>
      </c>
      <c r="CQ15" s="454">
        <v>12</v>
      </c>
      <c r="CR15" s="85">
        <v>45003.887000000002</v>
      </c>
      <c r="CS15" s="454">
        <v>11</v>
      </c>
      <c r="CT15" s="85">
        <v>46830.728000000003</v>
      </c>
      <c r="CU15" s="454">
        <v>11.1</v>
      </c>
      <c r="CV15" s="85">
        <v>47488</v>
      </c>
      <c r="CW15" s="454">
        <v>11.1</v>
      </c>
      <c r="CX15" s="85">
        <v>47683.190999999999</v>
      </c>
      <c r="CY15" s="454">
        <v>10.8</v>
      </c>
      <c r="CZ15" s="85">
        <v>47741.167000000001</v>
      </c>
      <c r="DA15" s="454">
        <v>10.5</v>
      </c>
      <c r="DB15" s="85">
        <v>49849.017999999996</v>
      </c>
      <c r="DC15" s="454">
        <v>10.4</v>
      </c>
      <c r="DD15" s="85">
        <v>47993.684999999998</v>
      </c>
      <c r="DE15" s="454">
        <v>10</v>
      </c>
      <c r="DF15" s="85">
        <v>58840.159</v>
      </c>
      <c r="DG15" s="454">
        <v>12</v>
      </c>
      <c r="DH15" s="85">
        <v>65292</v>
      </c>
      <c r="DI15" s="454">
        <v>12.8</v>
      </c>
      <c r="DJ15" s="85">
        <v>69036.857000000004</v>
      </c>
      <c r="DK15" s="454">
        <v>13.100000000000001</v>
      </c>
      <c r="DL15" s="85">
        <v>69670</v>
      </c>
      <c r="DM15" s="454">
        <v>12.7</v>
      </c>
      <c r="DN15" s="85">
        <v>72818</v>
      </c>
      <c r="DO15" s="454">
        <v>12.5</v>
      </c>
      <c r="DP15" s="85">
        <v>77503</v>
      </c>
      <c r="DQ15" s="454">
        <v>12.7</v>
      </c>
      <c r="DR15" s="85">
        <v>82851</v>
      </c>
      <c r="DS15" s="454">
        <v>13.4</v>
      </c>
      <c r="DT15" s="85">
        <v>82896</v>
      </c>
      <c r="DU15" s="454">
        <v>13.1</v>
      </c>
      <c r="DV15" s="85">
        <v>57246</v>
      </c>
      <c r="DW15" s="454">
        <v>8.9</v>
      </c>
      <c r="DX15" s="85">
        <v>55821</v>
      </c>
      <c r="DY15" s="454">
        <v>8.5</v>
      </c>
      <c r="DZ15" s="85">
        <v>53147</v>
      </c>
      <c r="EA15" s="454">
        <v>8.3000000000000007</v>
      </c>
      <c r="EB15" s="85">
        <v>46404</v>
      </c>
      <c r="EC15" s="454">
        <v>7.4</v>
      </c>
      <c r="ED15" s="85">
        <v>38845</v>
      </c>
      <c r="EE15" s="454">
        <v>6.2</v>
      </c>
      <c r="EF15" s="85">
        <v>32563</v>
      </c>
      <c r="EG15" s="454">
        <v>5.2</v>
      </c>
      <c r="EH15" s="85">
        <v>32141</v>
      </c>
      <c r="EI15" s="454">
        <v>5.0999999999999996</v>
      </c>
      <c r="EJ15" s="85">
        <v>32725</v>
      </c>
      <c r="EK15" s="454">
        <v>5</v>
      </c>
      <c r="EL15" s="85">
        <v>31815</v>
      </c>
      <c r="EM15" s="454">
        <v>4.5999999999999996</v>
      </c>
      <c r="EN15" s="419">
        <v>32954</v>
      </c>
      <c r="EO15" s="455">
        <v>4.5999999999999996</v>
      </c>
      <c r="EP15" s="456"/>
      <c r="EQ15" s="456"/>
    </row>
    <row r="16" spans="1:262" ht="15" customHeight="1">
      <c r="A16" s="452" t="s">
        <v>644</v>
      </c>
      <c r="B16" s="74">
        <v>2031</v>
      </c>
      <c r="C16" s="453">
        <v>1.9117813170676605</v>
      </c>
      <c r="D16" s="74">
        <v>2047</v>
      </c>
      <c r="E16" s="453">
        <v>1.8047326844406828</v>
      </c>
      <c r="F16" s="74">
        <v>2017</v>
      </c>
      <c r="G16" s="453">
        <v>1.6587989538957515</v>
      </c>
      <c r="H16" s="74">
        <v>2100</v>
      </c>
      <c r="I16" s="453">
        <v>1.5315946087869772</v>
      </c>
      <c r="J16" s="74">
        <v>2232</v>
      </c>
      <c r="K16" s="454">
        <v>1.546466753043394</v>
      </c>
      <c r="L16" s="74">
        <v>2214</v>
      </c>
      <c r="M16" s="454">
        <v>1.4374943188458491</v>
      </c>
      <c r="N16" s="74">
        <v>2367</v>
      </c>
      <c r="O16" s="454">
        <v>1.4224246721873008</v>
      </c>
      <c r="P16" s="74">
        <v>2845</v>
      </c>
      <c r="Q16" s="454">
        <v>1.5809507932538689</v>
      </c>
      <c r="R16" s="85">
        <v>3572</v>
      </c>
      <c r="S16" s="454">
        <v>2</v>
      </c>
      <c r="T16" s="85">
        <v>4078</v>
      </c>
      <c r="U16" s="454">
        <v>2.2999999999999998</v>
      </c>
      <c r="V16" s="85">
        <v>3925</v>
      </c>
      <c r="W16" s="454">
        <v>2.2000000000000002</v>
      </c>
      <c r="X16" s="85">
        <v>3778</v>
      </c>
      <c r="Y16" s="454">
        <v>2</v>
      </c>
      <c r="Z16" s="85">
        <v>3961</v>
      </c>
      <c r="AA16" s="454">
        <v>2</v>
      </c>
      <c r="AB16" s="85">
        <v>4267</v>
      </c>
      <c r="AC16" s="454">
        <v>2</v>
      </c>
      <c r="AD16" s="85">
        <v>4125</v>
      </c>
      <c r="AE16" s="454">
        <v>1.9</v>
      </c>
      <c r="AF16" s="85">
        <v>4285</v>
      </c>
      <c r="AG16" s="454">
        <v>1.9</v>
      </c>
      <c r="AH16" s="85">
        <v>4751</v>
      </c>
      <c r="AI16" s="454">
        <v>2</v>
      </c>
      <c r="AJ16" s="85">
        <v>5095</v>
      </c>
      <c r="AK16" s="454">
        <v>2</v>
      </c>
      <c r="AL16" s="85">
        <v>5268</v>
      </c>
      <c r="AM16" s="454">
        <v>2</v>
      </c>
      <c r="AN16" s="85">
        <v>5847</v>
      </c>
      <c r="AO16" s="454">
        <v>2.2000000000000002</v>
      </c>
      <c r="AP16" s="85">
        <v>6807</v>
      </c>
      <c r="AQ16" s="454">
        <v>2.5</v>
      </c>
      <c r="AR16" s="85">
        <v>6356</v>
      </c>
      <c r="AS16" s="454">
        <v>2.2999999999999998</v>
      </c>
      <c r="AT16" s="85">
        <v>7192</v>
      </c>
      <c r="AU16" s="454">
        <v>2.6</v>
      </c>
      <c r="AV16" s="85">
        <v>7427</v>
      </c>
      <c r="AW16" s="454">
        <v>2.5</v>
      </c>
      <c r="AX16" s="85">
        <v>7608</v>
      </c>
      <c r="AY16" s="454">
        <v>2.7</v>
      </c>
      <c r="AZ16" s="85">
        <v>9070</v>
      </c>
      <c r="BA16" s="454">
        <v>3</v>
      </c>
      <c r="BB16" s="85">
        <v>9590</v>
      </c>
      <c r="BC16" s="454">
        <v>3.1</v>
      </c>
      <c r="BD16" s="85">
        <v>6668</v>
      </c>
      <c r="BE16" s="454">
        <v>2.1</v>
      </c>
      <c r="BF16" s="85">
        <v>7013</v>
      </c>
      <c r="BG16" s="454">
        <v>2.1</v>
      </c>
      <c r="BH16" s="85">
        <v>6224</v>
      </c>
      <c r="BI16" s="454">
        <v>1.8937042851753139</v>
      </c>
      <c r="BJ16" s="85">
        <v>5734</v>
      </c>
      <c r="BK16" s="454">
        <v>1.7070353434314567</v>
      </c>
      <c r="BL16" s="85">
        <v>6077</v>
      </c>
      <c r="BM16" s="454">
        <v>1.7</v>
      </c>
      <c r="BN16" s="85">
        <v>6655</v>
      </c>
      <c r="BO16" s="454">
        <v>1.9</v>
      </c>
      <c r="BP16" s="85">
        <v>7167</v>
      </c>
      <c r="BQ16" s="454">
        <v>2</v>
      </c>
      <c r="BR16" s="85">
        <v>9881</v>
      </c>
      <c r="BS16" s="454">
        <v>2.7</v>
      </c>
      <c r="BT16" s="85">
        <v>10027</v>
      </c>
      <c r="BU16" s="454">
        <v>2.7</v>
      </c>
      <c r="BV16" s="85">
        <v>8585</v>
      </c>
      <c r="BW16" s="454">
        <v>2.4</v>
      </c>
      <c r="BX16" s="85">
        <v>10279</v>
      </c>
      <c r="BY16" s="454">
        <v>3</v>
      </c>
      <c r="BZ16" s="85">
        <v>12226</v>
      </c>
      <c r="CA16" s="454">
        <v>3.1</v>
      </c>
      <c r="CB16" s="85">
        <v>13169</v>
      </c>
      <c r="CC16" s="454">
        <v>3.4</v>
      </c>
      <c r="CD16" s="85">
        <v>13131</v>
      </c>
      <c r="CE16" s="454">
        <v>3.4</v>
      </c>
      <c r="CF16" s="85">
        <v>12331</v>
      </c>
      <c r="CG16" s="454">
        <v>3.3</v>
      </c>
      <c r="CH16" s="85">
        <v>12300</v>
      </c>
      <c r="CI16" s="454">
        <v>3.3</v>
      </c>
      <c r="CJ16" s="85">
        <v>12933</v>
      </c>
      <c r="CK16" s="454">
        <v>3.5</v>
      </c>
      <c r="CL16" s="85">
        <v>11137</v>
      </c>
      <c r="CM16" s="454">
        <v>3</v>
      </c>
      <c r="CN16" s="85">
        <v>11192</v>
      </c>
      <c r="CO16" s="454">
        <v>2.9</v>
      </c>
      <c r="CP16" s="85">
        <v>9847.3549999999996</v>
      </c>
      <c r="CQ16" s="454">
        <v>2.5</v>
      </c>
      <c r="CR16" s="85">
        <v>9440.6059999999998</v>
      </c>
      <c r="CS16" s="454">
        <v>2.2999999999999998</v>
      </c>
      <c r="CT16" s="85">
        <v>9254.8140000000003</v>
      </c>
      <c r="CU16" s="454">
        <v>2.2000000000000002</v>
      </c>
      <c r="CV16" s="85">
        <v>9320</v>
      </c>
      <c r="CW16" s="454">
        <v>2.2000000000000002</v>
      </c>
      <c r="CX16" s="85">
        <v>8890.1560000000009</v>
      </c>
      <c r="CY16" s="454">
        <v>2</v>
      </c>
      <c r="CZ16" s="85">
        <v>8071.05</v>
      </c>
      <c r="DA16" s="454">
        <v>1.7999999999999998</v>
      </c>
      <c r="DB16" s="85">
        <v>8817.2999999999993</v>
      </c>
      <c r="DC16" s="454">
        <v>1.8</v>
      </c>
      <c r="DD16" s="85">
        <v>11745.28</v>
      </c>
      <c r="DE16" s="454">
        <v>2.5</v>
      </c>
      <c r="DF16" s="85">
        <v>20361.141</v>
      </c>
      <c r="DG16" s="454">
        <v>4.2</v>
      </c>
      <c r="DH16" s="85">
        <v>18434</v>
      </c>
      <c r="DI16" s="454">
        <v>3.6</v>
      </c>
      <c r="DJ16" s="85">
        <v>17539.552</v>
      </c>
      <c r="DK16" s="454">
        <v>3.3000000000000003</v>
      </c>
      <c r="DL16" s="85">
        <v>20769</v>
      </c>
      <c r="DM16" s="454">
        <v>3.8</v>
      </c>
      <c r="DN16" s="85">
        <v>20696</v>
      </c>
      <c r="DO16" s="454">
        <v>3.6</v>
      </c>
      <c r="DP16" s="85">
        <v>19346</v>
      </c>
      <c r="DQ16" s="454">
        <v>3.2</v>
      </c>
      <c r="DR16" s="85">
        <v>19816</v>
      </c>
      <c r="DS16" s="454">
        <v>3.2</v>
      </c>
      <c r="DT16" s="85">
        <v>19927</v>
      </c>
      <c r="DU16" s="454">
        <v>3.1</v>
      </c>
      <c r="DV16" s="85">
        <v>19975</v>
      </c>
      <c r="DW16" s="454">
        <v>3.1</v>
      </c>
      <c r="DX16" s="85">
        <v>21685</v>
      </c>
      <c r="DY16" s="454">
        <v>3.3</v>
      </c>
      <c r="DZ16" s="85">
        <v>21222</v>
      </c>
      <c r="EA16" s="454">
        <v>3.3</v>
      </c>
      <c r="EB16" s="85">
        <v>19962</v>
      </c>
      <c r="EC16" s="454">
        <v>3.2</v>
      </c>
      <c r="ED16" s="85">
        <v>16064</v>
      </c>
      <c r="EE16" s="454">
        <v>2.6</v>
      </c>
      <c r="EF16" s="85">
        <v>17984</v>
      </c>
      <c r="EG16" s="454">
        <v>2.9</v>
      </c>
      <c r="EH16" s="85">
        <v>18620</v>
      </c>
      <c r="EI16" s="454">
        <v>2.9</v>
      </c>
      <c r="EJ16" s="85">
        <v>13606</v>
      </c>
      <c r="EK16" s="454">
        <v>2.1</v>
      </c>
      <c r="EL16" s="85">
        <v>12825</v>
      </c>
      <c r="EM16" s="454">
        <v>1.9</v>
      </c>
      <c r="EN16" s="419">
        <v>13444</v>
      </c>
      <c r="EO16" s="455">
        <v>1.9</v>
      </c>
      <c r="EP16" s="456"/>
      <c r="EQ16" s="456"/>
    </row>
    <row r="17" spans="1:165" ht="15" customHeight="1">
      <c r="A17" s="452" t="s">
        <v>645</v>
      </c>
      <c r="B17" s="74">
        <v>908</v>
      </c>
      <c r="C17" s="453">
        <v>0.85470085470085477</v>
      </c>
      <c r="D17" s="74">
        <v>959</v>
      </c>
      <c r="E17" s="453">
        <v>0.84550007053180976</v>
      </c>
      <c r="F17" s="74">
        <v>973</v>
      </c>
      <c r="G17" s="453">
        <v>0.80020395743211015</v>
      </c>
      <c r="H17" s="74">
        <v>1034</v>
      </c>
      <c r="I17" s="453">
        <v>0.75412801213606395</v>
      </c>
      <c r="J17" s="74">
        <v>1081</v>
      </c>
      <c r="K17" s="454">
        <v>0.74898322582433197</v>
      </c>
      <c r="L17" s="74">
        <v>1205</v>
      </c>
      <c r="M17" s="454">
        <v>0.78237608591203622</v>
      </c>
      <c r="N17" s="74">
        <v>1236</v>
      </c>
      <c r="O17" s="454">
        <v>0.7427616792663726</v>
      </c>
      <c r="P17" s="74">
        <v>1367</v>
      </c>
      <c r="Q17" s="454">
        <v>0.75963435303270266</v>
      </c>
      <c r="R17" s="85">
        <v>1748</v>
      </c>
      <c r="S17" s="454">
        <v>1</v>
      </c>
      <c r="T17" s="85">
        <v>1786</v>
      </c>
      <c r="U17" s="454">
        <v>1</v>
      </c>
      <c r="V17" s="85">
        <v>1840</v>
      </c>
      <c r="W17" s="454">
        <v>1</v>
      </c>
      <c r="X17" s="85">
        <v>1916</v>
      </c>
      <c r="Y17" s="454">
        <v>1</v>
      </c>
      <c r="Z17" s="85">
        <v>1788</v>
      </c>
      <c r="AA17" s="454">
        <v>0.9</v>
      </c>
      <c r="AB17" s="85">
        <v>1741</v>
      </c>
      <c r="AC17" s="454">
        <v>0.8</v>
      </c>
      <c r="AD17" s="85">
        <v>1884</v>
      </c>
      <c r="AE17" s="454">
        <v>0.9</v>
      </c>
      <c r="AF17" s="85">
        <v>1824</v>
      </c>
      <c r="AG17" s="454">
        <v>0.8</v>
      </c>
      <c r="AH17" s="85">
        <v>1919</v>
      </c>
      <c r="AI17" s="454">
        <v>0.8</v>
      </c>
      <c r="AJ17" s="85">
        <v>2063</v>
      </c>
      <c r="AK17" s="454">
        <v>0.8</v>
      </c>
      <c r="AL17" s="85">
        <v>2305</v>
      </c>
      <c r="AM17" s="454">
        <v>0.9</v>
      </c>
      <c r="AN17" s="85">
        <v>2452</v>
      </c>
      <c r="AO17" s="454">
        <v>0.9</v>
      </c>
      <c r="AP17" s="85">
        <v>2305</v>
      </c>
      <c r="AQ17" s="454">
        <v>0.9</v>
      </c>
      <c r="AR17" s="85">
        <v>3273</v>
      </c>
      <c r="AS17" s="454">
        <v>1.2</v>
      </c>
      <c r="AT17" s="85">
        <v>2548</v>
      </c>
      <c r="AU17" s="454">
        <v>0.9</v>
      </c>
      <c r="AV17" s="85">
        <v>2725</v>
      </c>
      <c r="AW17" s="454">
        <v>0.9</v>
      </c>
      <c r="AX17" s="85">
        <v>2763</v>
      </c>
      <c r="AY17" s="454">
        <v>0.9</v>
      </c>
      <c r="AZ17" s="85">
        <v>2636</v>
      </c>
      <c r="BA17" s="454">
        <v>0.9</v>
      </c>
      <c r="BB17" s="85">
        <v>2693</v>
      </c>
      <c r="BC17" s="454">
        <v>0.9</v>
      </c>
      <c r="BD17" s="85">
        <v>4032</v>
      </c>
      <c r="BE17" s="454">
        <v>1.2</v>
      </c>
      <c r="BF17" s="85">
        <v>4358</v>
      </c>
      <c r="BG17" s="454">
        <v>1.3</v>
      </c>
      <c r="BH17" s="85">
        <v>4108</v>
      </c>
      <c r="BI17" s="454">
        <v>1.2498935095597989</v>
      </c>
      <c r="BJ17" s="85">
        <v>4421</v>
      </c>
      <c r="BK17" s="454">
        <v>1.3161498523387634</v>
      </c>
      <c r="BL17" s="85">
        <v>4776</v>
      </c>
      <c r="BM17" s="454">
        <v>1.4</v>
      </c>
      <c r="BN17" s="85">
        <v>3842</v>
      </c>
      <c r="BO17" s="454">
        <v>1.1000000000000001</v>
      </c>
      <c r="BP17" s="85">
        <v>3846</v>
      </c>
      <c r="BQ17" s="454">
        <v>1.1000000000000001</v>
      </c>
      <c r="BR17" s="85">
        <v>3718</v>
      </c>
      <c r="BS17" s="454">
        <v>1</v>
      </c>
      <c r="BT17" s="85">
        <v>3794</v>
      </c>
      <c r="BU17" s="454">
        <v>1</v>
      </c>
      <c r="BV17" s="85">
        <v>4795</v>
      </c>
      <c r="BW17" s="454">
        <v>1.3</v>
      </c>
      <c r="BX17" s="85">
        <v>5331</v>
      </c>
      <c r="BY17" s="454">
        <v>1.5</v>
      </c>
      <c r="BZ17" s="85">
        <v>6147</v>
      </c>
      <c r="CA17" s="454">
        <v>1.5</v>
      </c>
      <c r="CB17" s="85">
        <v>6248</v>
      </c>
      <c r="CC17" s="454">
        <v>1.6</v>
      </c>
      <c r="CD17" s="85">
        <v>7423</v>
      </c>
      <c r="CE17" s="454">
        <v>1.9</v>
      </c>
      <c r="CF17" s="85">
        <v>7371</v>
      </c>
      <c r="CG17" s="454">
        <v>2</v>
      </c>
      <c r="CH17" s="85">
        <v>6986</v>
      </c>
      <c r="CI17" s="454">
        <v>1.9</v>
      </c>
      <c r="CJ17" s="85">
        <v>7657</v>
      </c>
      <c r="CK17" s="454">
        <v>2.1</v>
      </c>
      <c r="CL17" s="85">
        <v>8590</v>
      </c>
      <c r="CM17" s="454">
        <v>2.2999999999999998</v>
      </c>
      <c r="CN17" s="85">
        <v>7871</v>
      </c>
      <c r="CO17" s="454">
        <v>2</v>
      </c>
      <c r="CP17" s="85">
        <v>8136.1229999999996</v>
      </c>
      <c r="CQ17" s="454">
        <v>2</v>
      </c>
      <c r="CR17" s="85">
        <v>6046.8059999999996</v>
      </c>
      <c r="CS17" s="454">
        <v>1.5</v>
      </c>
      <c r="CT17" s="85">
        <v>6335.826</v>
      </c>
      <c r="CU17" s="454">
        <v>1.5</v>
      </c>
      <c r="CV17" s="85">
        <v>5856</v>
      </c>
      <c r="CW17" s="454">
        <v>1.4</v>
      </c>
      <c r="CX17" s="85">
        <v>6316.1319999999996</v>
      </c>
      <c r="CY17" s="454">
        <v>1.4000000000000001</v>
      </c>
      <c r="CZ17" s="85">
        <v>8164.1779999999999</v>
      </c>
      <c r="DA17" s="454">
        <v>1.7999999999999998</v>
      </c>
      <c r="DB17" s="85">
        <v>9078.4869999999992</v>
      </c>
      <c r="DC17" s="454">
        <v>1.9</v>
      </c>
      <c r="DD17" s="85">
        <v>9398.1239999999998</v>
      </c>
      <c r="DE17" s="454">
        <v>2</v>
      </c>
      <c r="DF17" s="85">
        <v>7025.116</v>
      </c>
      <c r="DG17" s="454">
        <v>1.4000000000000001</v>
      </c>
      <c r="DH17" s="85">
        <v>7068</v>
      </c>
      <c r="DI17" s="454">
        <v>1.4</v>
      </c>
      <c r="DJ17" s="85">
        <v>7483.1369999999997</v>
      </c>
      <c r="DK17" s="454">
        <v>1.4000000000000001</v>
      </c>
      <c r="DL17" s="85">
        <v>7717</v>
      </c>
      <c r="DM17" s="454">
        <v>1.4</v>
      </c>
      <c r="DN17" s="85">
        <v>8368</v>
      </c>
      <c r="DO17" s="454">
        <v>1.4</v>
      </c>
      <c r="DP17" s="85">
        <v>10392</v>
      </c>
      <c r="DQ17" s="454">
        <v>1.7</v>
      </c>
      <c r="DR17" s="85">
        <v>13096</v>
      </c>
      <c r="DS17" s="454">
        <v>2.1</v>
      </c>
      <c r="DT17" s="85">
        <v>15420</v>
      </c>
      <c r="DU17" s="454">
        <v>2.4</v>
      </c>
      <c r="DV17" s="85">
        <v>18772</v>
      </c>
      <c r="DW17" s="454">
        <v>2.9</v>
      </c>
      <c r="DX17" s="85">
        <v>19433</v>
      </c>
      <c r="DY17" s="454">
        <v>3</v>
      </c>
      <c r="DZ17" s="85">
        <v>21303</v>
      </c>
      <c r="EA17" s="454">
        <v>3.3</v>
      </c>
      <c r="EB17" s="85">
        <v>21105</v>
      </c>
      <c r="EC17" s="454">
        <v>3.4</v>
      </c>
      <c r="ED17" s="85">
        <v>20522</v>
      </c>
      <c r="EE17" s="454">
        <v>3.3</v>
      </c>
      <c r="EF17" s="85">
        <v>19672</v>
      </c>
      <c r="EG17" s="454">
        <v>3.1</v>
      </c>
      <c r="EH17" s="85">
        <v>17974</v>
      </c>
      <c r="EI17" s="454">
        <v>2.8</v>
      </c>
      <c r="EJ17" s="85">
        <v>20955</v>
      </c>
      <c r="EK17" s="454">
        <v>3.2</v>
      </c>
      <c r="EL17" s="85">
        <v>20315</v>
      </c>
      <c r="EM17" s="454">
        <v>3</v>
      </c>
      <c r="EN17" s="419">
        <v>19611</v>
      </c>
      <c r="EO17" s="455">
        <v>2.7</v>
      </c>
      <c r="EP17" s="456"/>
      <c r="EQ17" s="456"/>
    </row>
    <row r="18" spans="1:165" ht="15" customHeight="1">
      <c r="A18" s="452" t="s">
        <v>646</v>
      </c>
      <c r="B18" s="74">
        <v>809</v>
      </c>
      <c r="C18" s="453">
        <v>0.7615121051244399</v>
      </c>
      <c r="D18" s="74">
        <v>964</v>
      </c>
      <c r="E18" s="453">
        <v>0.84990830864719991</v>
      </c>
      <c r="F18" s="74">
        <v>859</v>
      </c>
      <c r="G18" s="453">
        <v>0.70644933138148258</v>
      </c>
      <c r="H18" s="74">
        <v>849</v>
      </c>
      <c r="I18" s="453">
        <v>0.61920182040959215</v>
      </c>
      <c r="J18" s="74">
        <v>973</v>
      </c>
      <c r="K18" s="454">
        <v>0.67415418938674843</v>
      </c>
      <c r="L18" s="74">
        <v>1186</v>
      </c>
      <c r="M18" s="454">
        <v>0.7700398654702697</v>
      </c>
      <c r="N18" s="74">
        <v>1060</v>
      </c>
      <c r="O18" s="454">
        <v>0.63699626215400884</v>
      </c>
      <c r="P18" s="74">
        <v>1228</v>
      </c>
      <c r="Q18" s="454">
        <v>0.68239282042732907</v>
      </c>
      <c r="R18" s="85">
        <v>1502</v>
      </c>
      <c r="S18" s="454">
        <v>0.8</v>
      </c>
      <c r="T18" s="85">
        <v>1947</v>
      </c>
      <c r="U18" s="454">
        <v>1.1000000000000001</v>
      </c>
      <c r="V18" s="85">
        <v>1629</v>
      </c>
      <c r="W18" s="454">
        <v>0.9</v>
      </c>
      <c r="X18" s="85">
        <v>1791</v>
      </c>
      <c r="Y18" s="454">
        <v>0.9</v>
      </c>
      <c r="Z18" s="85">
        <v>1745</v>
      </c>
      <c r="AA18" s="454">
        <v>0.9</v>
      </c>
      <c r="AB18" s="85">
        <v>1885</v>
      </c>
      <c r="AC18" s="454">
        <v>0.9</v>
      </c>
      <c r="AD18" s="85">
        <v>1649</v>
      </c>
      <c r="AE18" s="454">
        <v>0.70000000000000007</v>
      </c>
      <c r="AF18" s="85">
        <v>1653</v>
      </c>
      <c r="AG18" s="454">
        <v>0.6</v>
      </c>
      <c r="AH18" s="85">
        <v>1735</v>
      </c>
      <c r="AI18" s="454">
        <v>0.6</v>
      </c>
      <c r="AJ18" s="85">
        <v>1984</v>
      </c>
      <c r="AK18" s="454">
        <v>0.8</v>
      </c>
      <c r="AL18" s="85">
        <v>1849</v>
      </c>
      <c r="AM18" s="454">
        <v>0.7</v>
      </c>
      <c r="AN18" s="85">
        <v>1963</v>
      </c>
      <c r="AO18" s="454">
        <v>0.7</v>
      </c>
      <c r="AP18" s="85">
        <v>2042</v>
      </c>
      <c r="AQ18" s="454">
        <v>0.8</v>
      </c>
      <c r="AR18" s="85">
        <v>2236</v>
      </c>
      <c r="AS18" s="454">
        <v>0.8</v>
      </c>
      <c r="AT18" s="85">
        <v>2139</v>
      </c>
      <c r="AU18" s="454">
        <v>0.8</v>
      </c>
      <c r="AV18" s="85">
        <v>2026</v>
      </c>
      <c r="AW18" s="454">
        <v>0.7</v>
      </c>
      <c r="AX18" s="85">
        <v>2167</v>
      </c>
      <c r="AY18" s="454">
        <v>0.7</v>
      </c>
      <c r="AZ18" s="85">
        <v>2452</v>
      </c>
      <c r="BA18" s="454">
        <v>0.8</v>
      </c>
      <c r="BB18" s="85">
        <v>2225</v>
      </c>
      <c r="BC18" s="454">
        <v>0.7</v>
      </c>
      <c r="BD18" s="85">
        <v>2023</v>
      </c>
      <c r="BE18" s="454">
        <v>0.6</v>
      </c>
      <c r="BF18" s="85">
        <v>2220</v>
      </c>
      <c r="BG18" s="454">
        <v>0.7</v>
      </c>
      <c r="BH18" s="85">
        <v>2837</v>
      </c>
      <c r="BI18" s="454">
        <v>0.86318108242968583</v>
      </c>
      <c r="BJ18" s="85">
        <v>2314</v>
      </c>
      <c r="BK18" s="454">
        <v>0.68888730113365726</v>
      </c>
      <c r="BL18" s="85">
        <v>2329</v>
      </c>
      <c r="BM18" s="454">
        <v>0.7</v>
      </c>
      <c r="BN18" s="85">
        <v>3678</v>
      </c>
      <c r="BO18" s="454">
        <v>1</v>
      </c>
      <c r="BP18" s="85">
        <v>3583</v>
      </c>
      <c r="BQ18" s="454">
        <v>1</v>
      </c>
      <c r="BR18" s="85">
        <v>3185</v>
      </c>
      <c r="BS18" s="454">
        <v>0.9</v>
      </c>
      <c r="BT18" s="85">
        <v>3445</v>
      </c>
      <c r="BU18" s="454">
        <v>0.9</v>
      </c>
      <c r="BV18" s="85">
        <v>3180</v>
      </c>
      <c r="BW18" s="454">
        <v>0.9</v>
      </c>
      <c r="BX18" s="85">
        <v>3386</v>
      </c>
      <c r="BY18" s="454">
        <v>1</v>
      </c>
      <c r="BZ18" s="85">
        <v>3529</v>
      </c>
      <c r="CA18" s="454">
        <v>0.9</v>
      </c>
      <c r="CB18" s="85">
        <v>3765</v>
      </c>
      <c r="CC18" s="454">
        <v>1</v>
      </c>
      <c r="CD18" s="85">
        <v>3732</v>
      </c>
      <c r="CE18" s="454">
        <v>1</v>
      </c>
      <c r="CF18" s="85">
        <v>3824</v>
      </c>
      <c r="CG18" s="454">
        <v>1</v>
      </c>
      <c r="CH18" s="85">
        <v>4270</v>
      </c>
      <c r="CI18" s="454">
        <v>1.2</v>
      </c>
      <c r="CJ18" s="85">
        <v>4272</v>
      </c>
      <c r="CK18" s="454">
        <v>1.2</v>
      </c>
      <c r="CL18" s="85">
        <v>5109</v>
      </c>
      <c r="CM18" s="454">
        <v>1.4</v>
      </c>
      <c r="CN18" s="85">
        <v>4968</v>
      </c>
      <c r="CO18" s="454">
        <v>1.3</v>
      </c>
      <c r="CP18" s="85">
        <v>4081.4470000000001</v>
      </c>
      <c r="CQ18" s="454">
        <v>1</v>
      </c>
      <c r="CR18" s="85">
        <v>6740.7340000000004</v>
      </c>
      <c r="CS18" s="454">
        <v>1.7000000000000002</v>
      </c>
      <c r="CT18" s="85">
        <v>6575.9250000000002</v>
      </c>
      <c r="CU18" s="454">
        <v>1.7</v>
      </c>
      <c r="CV18" s="85">
        <v>6766</v>
      </c>
      <c r="CW18" s="454">
        <v>1.6</v>
      </c>
      <c r="CX18" s="85">
        <v>6753.2209999999995</v>
      </c>
      <c r="CY18" s="454">
        <v>1.5</v>
      </c>
      <c r="CZ18" s="85">
        <v>4156.5959999999995</v>
      </c>
      <c r="DA18" s="454">
        <v>0.89999999999999991</v>
      </c>
      <c r="DB18" s="85">
        <v>4908.3829999999998</v>
      </c>
      <c r="DC18" s="454">
        <v>1</v>
      </c>
      <c r="DD18" s="85">
        <v>4971.1180000000004</v>
      </c>
      <c r="DE18" s="454">
        <v>1</v>
      </c>
      <c r="DF18" s="85">
        <v>7288.7420000000002</v>
      </c>
      <c r="DG18" s="454">
        <v>1.5</v>
      </c>
      <c r="DH18" s="85">
        <v>7848</v>
      </c>
      <c r="DI18" s="454">
        <v>1.5</v>
      </c>
      <c r="DJ18" s="85">
        <v>8401.0650000000005</v>
      </c>
      <c r="DK18" s="454">
        <v>1.6</v>
      </c>
      <c r="DL18" s="85">
        <v>8249</v>
      </c>
      <c r="DM18" s="454">
        <v>1.5</v>
      </c>
      <c r="DN18" s="85">
        <v>7280</v>
      </c>
      <c r="DO18" s="454">
        <v>1.3</v>
      </c>
      <c r="DP18" s="85">
        <v>7358</v>
      </c>
      <c r="DQ18" s="454">
        <v>1.2</v>
      </c>
      <c r="DR18" s="85">
        <v>7968</v>
      </c>
      <c r="DS18" s="454">
        <v>1.3</v>
      </c>
      <c r="DT18" s="85">
        <v>8722</v>
      </c>
      <c r="DU18" s="454">
        <v>1.4</v>
      </c>
      <c r="DV18" s="85">
        <v>6666</v>
      </c>
      <c r="DW18" s="454">
        <v>1</v>
      </c>
      <c r="DX18" s="85">
        <v>7088</v>
      </c>
      <c r="DY18" s="454">
        <v>1.1000000000000001</v>
      </c>
      <c r="DZ18" s="85">
        <v>7775</v>
      </c>
      <c r="EA18" s="454">
        <v>1.2</v>
      </c>
      <c r="EB18" s="85">
        <v>8359</v>
      </c>
      <c r="EC18" s="454">
        <v>1.3</v>
      </c>
      <c r="ED18" s="85">
        <v>7755</v>
      </c>
      <c r="EE18" s="454">
        <v>1.2</v>
      </c>
      <c r="EF18" s="85">
        <v>7128</v>
      </c>
      <c r="EG18" s="454">
        <v>1.1000000000000001</v>
      </c>
      <c r="EH18" s="85">
        <v>7016</v>
      </c>
      <c r="EI18" s="454">
        <v>1.1000000000000001</v>
      </c>
      <c r="EJ18" s="85">
        <v>6899</v>
      </c>
      <c r="EK18" s="454">
        <v>1</v>
      </c>
      <c r="EL18" s="85">
        <v>6037</v>
      </c>
      <c r="EM18" s="454">
        <v>0.9</v>
      </c>
      <c r="EN18" s="419">
        <v>5674</v>
      </c>
      <c r="EO18" s="455">
        <v>0.8</v>
      </c>
      <c r="EP18" s="456"/>
      <c r="EQ18" s="456"/>
    </row>
    <row r="19" spans="1:165" ht="15" customHeight="1">
      <c r="A19" s="452" t="s">
        <v>647</v>
      </c>
      <c r="B19" s="74">
        <v>733</v>
      </c>
      <c r="C19" s="453">
        <v>0.68997326706577811</v>
      </c>
      <c r="D19" s="74">
        <v>779</v>
      </c>
      <c r="E19" s="453">
        <v>0.68680349837776833</v>
      </c>
      <c r="F19" s="74">
        <v>783</v>
      </c>
      <c r="G19" s="453">
        <v>0.64394624734773098</v>
      </c>
      <c r="H19" s="74">
        <v>767</v>
      </c>
      <c r="I19" s="453">
        <v>0.55939669759029109</v>
      </c>
      <c r="J19" s="74">
        <v>746</v>
      </c>
      <c r="K19" s="454">
        <v>0.5168746405781236</v>
      </c>
      <c r="L19" s="74">
        <v>838</v>
      </c>
      <c r="M19" s="454">
        <v>0.54409224895791397</v>
      </c>
      <c r="N19" s="74">
        <v>849</v>
      </c>
      <c r="O19" s="454">
        <v>0.51019794959316378</v>
      </c>
      <c r="P19" s="74">
        <v>839</v>
      </c>
      <c r="Q19" s="454">
        <v>0.4662276680281181</v>
      </c>
      <c r="R19" s="85">
        <v>1324</v>
      </c>
      <c r="S19" s="454">
        <v>0.7</v>
      </c>
      <c r="T19" s="85">
        <v>1367</v>
      </c>
      <c r="U19" s="454">
        <v>0.70000000000000007</v>
      </c>
      <c r="V19" s="85">
        <v>1447</v>
      </c>
      <c r="W19" s="454">
        <v>0.8</v>
      </c>
      <c r="X19" s="85">
        <v>1339</v>
      </c>
      <c r="Y19" s="454">
        <v>0.7</v>
      </c>
      <c r="Z19" s="85">
        <v>1430</v>
      </c>
      <c r="AA19" s="454">
        <v>0.7</v>
      </c>
      <c r="AB19" s="85">
        <v>1398</v>
      </c>
      <c r="AC19" s="454">
        <v>0.7</v>
      </c>
      <c r="AD19" s="85">
        <v>1307</v>
      </c>
      <c r="AE19" s="454">
        <v>0.6</v>
      </c>
      <c r="AF19" s="85">
        <v>1329</v>
      </c>
      <c r="AG19" s="454">
        <v>0.6</v>
      </c>
      <c r="AH19" s="85">
        <v>1368</v>
      </c>
      <c r="AI19" s="454">
        <v>0.6</v>
      </c>
      <c r="AJ19" s="85">
        <v>1491</v>
      </c>
      <c r="AK19" s="454">
        <v>0.6</v>
      </c>
      <c r="AL19" s="85">
        <v>1555</v>
      </c>
      <c r="AM19" s="454">
        <v>0.6</v>
      </c>
      <c r="AN19" s="85">
        <v>1763</v>
      </c>
      <c r="AO19" s="454">
        <v>0.7</v>
      </c>
      <c r="AP19" s="85">
        <v>1736</v>
      </c>
      <c r="AQ19" s="454">
        <v>0.6</v>
      </c>
      <c r="AR19" s="85">
        <v>1838</v>
      </c>
      <c r="AS19" s="454">
        <v>0.7</v>
      </c>
      <c r="AT19" s="85">
        <v>1810</v>
      </c>
      <c r="AU19" s="454">
        <v>0.6</v>
      </c>
      <c r="AV19" s="85">
        <v>1798</v>
      </c>
      <c r="AW19" s="454">
        <v>0.6</v>
      </c>
      <c r="AX19" s="85">
        <v>1768</v>
      </c>
      <c r="AY19" s="454">
        <v>0.6</v>
      </c>
      <c r="AZ19" s="85">
        <v>1859</v>
      </c>
      <c r="BA19" s="454">
        <v>0.6</v>
      </c>
      <c r="BB19" s="85">
        <v>1659</v>
      </c>
      <c r="BC19" s="454">
        <v>0.5</v>
      </c>
      <c r="BD19" s="85">
        <v>1652</v>
      </c>
      <c r="BE19" s="454">
        <v>0.5</v>
      </c>
      <c r="BF19" s="85">
        <v>1739</v>
      </c>
      <c r="BG19" s="454">
        <v>0.5</v>
      </c>
      <c r="BH19" s="85">
        <v>1906</v>
      </c>
      <c r="BI19" s="454">
        <v>0.57991651149488244</v>
      </c>
      <c r="BJ19" s="85">
        <v>1968</v>
      </c>
      <c r="BK19" s="454">
        <v>0.58588168048013711</v>
      </c>
      <c r="BL19" s="85">
        <v>1932</v>
      </c>
      <c r="BM19" s="454">
        <v>0.6</v>
      </c>
      <c r="BN19" s="85">
        <v>2062</v>
      </c>
      <c r="BO19" s="454">
        <v>0.6</v>
      </c>
      <c r="BP19" s="85">
        <v>2144</v>
      </c>
      <c r="BQ19" s="454">
        <v>0.6</v>
      </c>
      <c r="BR19" s="85">
        <v>2059</v>
      </c>
      <c r="BS19" s="454">
        <v>0.6</v>
      </c>
      <c r="BT19" s="85">
        <v>2091</v>
      </c>
      <c r="BU19" s="454">
        <v>0.6</v>
      </c>
      <c r="BV19" s="85">
        <v>3787</v>
      </c>
      <c r="BW19" s="454">
        <v>1.1000000000000001</v>
      </c>
      <c r="BX19" s="85">
        <v>2759</v>
      </c>
      <c r="BY19" s="454">
        <v>0.8</v>
      </c>
      <c r="BZ19" s="85">
        <v>3077</v>
      </c>
      <c r="CA19" s="454">
        <v>0.8</v>
      </c>
      <c r="CB19" s="85">
        <v>3106</v>
      </c>
      <c r="CC19" s="454">
        <v>0.8</v>
      </c>
      <c r="CD19" s="85">
        <v>2936</v>
      </c>
      <c r="CE19" s="454">
        <v>0.8</v>
      </c>
      <c r="CF19" s="85">
        <v>3263</v>
      </c>
      <c r="CG19" s="454">
        <v>0.9</v>
      </c>
      <c r="CH19" s="85">
        <v>2991</v>
      </c>
      <c r="CI19" s="454">
        <v>0.8</v>
      </c>
      <c r="CJ19" s="85">
        <v>2961</v>
      </c>
      <c r="CK19" s="454">
        <v>0.8</v>
      </c>
      <c r="CL19" s="85">
        <v>2690</v>
      </c>
      <c r="CM19" s="454">
        <v>0.7</v>
      </c>
      <c r="CN19" s="85">
        <v>3133</v>
      </c>
      <c r="CO19" s="454">
        <v>0.8</v>
      </c>
      <c r="CP19" s="85">
        <v>3378.4479999999999</v>
      </c>
      <c r="CQ19" s="454">
        <v>0.8</v>
      </c>
      <c r="CR19" s="85">
        <v>3400.2460000000001</v>
      </c>
      <c r="CS19" s="454">
        <v>0.8</v>
      </c>
      <c r="CT19" s="85">
        <v>3984.2979999999998</v>
      </c>
      <c r="CU19" s="454">
        <v>0.9</v>
      </c>
      <c r="CV19" s="85">
        <v>4839</v>
      </c>
      <c r="CW19" s="454">
        <v>1.1000000000000001</v>
      </c>
      <c r="CX19" s="85">
        <v>5529.8389999999999</v>
      </c>
      <c r="CY19" s="454">
        <v>1.3</v>
      </c>
      <c r="CZ19" s="85">
        <v>4049.8919999999998</v>
      </c>
      <c r="DA19" s="454">
        <v>0.89999999999999991</v>
      </c>
      <c r="DB19" s="85">
        <v>4190.8050000000003</v>
      </c>
      <c r="DC19" s="454">
        <v>1</v>
      </c>
      <c r="DD19" s="85">
        <v>4021.7</v>
      </c>
      <c r="DE19" s="454">
        <v>0.8</v>
      </c>
      <c r="DF19" s="85">
        <v>4343.0789999999997</v>
      </c>
      <c r="DG19" s="454">
        <v>0.89999999999999991</v>
      </c>
      <c r="DH19" s="85">
        <v>4041</v>
      </c>
      <c r="DI19" s="454">
        <v>0.8</v>
      </c>
      <c r="DJ19" s="85">
        <v>4332.1899999999996</v>
      </c>
      <c r="DK19" s="454">
        <v>0.8</v>
      </c>
      <c r="DL19" s="85">
        <v>4446</v>
      </c>
      <c r="DM19" s="454">
        <v>0.8</v>
      </c>
      <c r="DN19" s="85">
        <v>5808</v>
      </c>
      <c r="DO19" s="454">
        <v>1</v>
      </c>
      <c r="DP19" s="85">
        <v>5615</v>
      </c>
      <c r="DQ19" s="454">
        <v>0.9</v>
      </c>
      <c r="DR19" s="85">
        <v>4430</v>
      </c>
      <c r="DS19" s="454">
        <v>0.7</v>
      </c>
      <c r="DT19" s="85">
        <v>5312</v>
      </c>
      <c r="DU19" s="454">
        <v>0.8</v>
      </c>
      <c r="DV19" s="85">
        <v>6038</v>
      </c>
      <c r="DW19" s="454">
        <v>0.9</v>
      </c>
      <c r="DX19" s="85">
        <v>10845</v>
      </c>
      <c r="DY19" s="454">
        <v>1.7</v>
      </c>
      <c r="DZ19" s="85">
        <v>11089</v>
      </c>
      <c r="EA19" s="454">
        <v>1.7</v>
      </c>
      <c r="EB19" s="85">
        <v>6999</v>
      </c>
      <c r="EC19" s="454">
        <v>1.1000000000000001</v>
      </c>
      <c r="ED19" s="85">
        <v>7208</v>
      </c>
      <c r="EE19" s="454">
        <v>1.1000000000000001</v>
      </c>
      <c r="EF19" s="85">
        <v>6015</v>
      </c>
      <c r="EG19" s="454">
        <v>1</v>
      </c>
      <c r="EH19" s="85">
        <v>5528</v>
      </c>
      <c r="EI19" s="454">
        <v>0.9</v>
      </c>
      <c r="EJ19" s="85">
        <v>5306</v>
      </c>
      <c r="EK19" s="454">
        <v>0.8</v>
      </c>
      <c r="EL19" s="85">
        <v>4928</v>
      </c>
      <c r="EM19" s="454">
        <v>0.7</v>
      </c>
      <c r="EN19" s="419">
        <v>5053</v>
      </c>
      <c r="EO19" s="455">
        <v>0.7</v>
      </c>
      <c r="EP19" s="456"/>
      <c r="EQ19" s="456"/>
    </row>
    <row r="20" spans="1:165" ht="15" customHeight="1">
      <c r="A20" s="452" t="s">
        <v>648</v>
      </c>
      <c r="B20" s="74">
        <v>3517</v>
      </c>
      <c r="C20" s="453">
        <v>3.3105538612146539</v>
      </c>
      <c r="D20" s="74">
        <v>3579</v>
      </c>
      <c r="E20" s="453">
        <v>3.1554168429961913</v>
      </c>
      <c r="F20" s="74">
        <v>3926</v>
      </c>
      <c r="G20" s="453">
        <v>3.2287777357435399</v>
      </c>
      <c r="H20" s="74">
        <v>4163</v>
      </c>
      <c r="I20" s="453">
        <v>3.0362039792286599</v>
      </c>
      <c r="J20" s="74">
        <v>4242</v>
      </c>
      <c r="K20" s="454">
        <v>2.9391182645206437</v>
      </c>
      <c r="L20" s="74">
        <v>4457</v>
      </c>
      <c r="M20" s="454">
        <v>2.8938176057343949</v>
      </c>
      <c r="N20" s="74">
        <v>4900</v>
      </c>
      <c r="O20" s="454">
        <v>2.9446053627873994</v>
      </c>
      <c r="P20" s="74">
        <v>5361</v>
      </c>
      <c r="Q20" s="454">
        <v>2.9790781028590478</v>
      </c>
      <c r="R20" s="85">
        <v>5599</v>
      </c>
      <c r="S20" s="454">
        <v>3.1</v>
      </c>
      <c r="T20" s="85">
        <v>6405</v>
      </c>
      <c r="U20" s="454">
        <v>3.6</v>
      </c>
      <c r="V20" s="85">
        <v>7568</v>
      </c>
      <c r="W20" s="454">
        <v>4.2</v>
      </c>
      <c r="X20" s="85">
        <v>8798</v>
      </c>
      <c r="Y20" s="454">
        <v>4.5999999999999996</v>
      </c>
      <c r="Z20" s="85">
        <v>8199</v>
      </c>
      <c r="AA20" s="454">
        <v>4.0999999999999996</v>
      </c>
      <c r="AB20" s="85">
        <v>7943</v>
      </c>
      <c r="AC20" s="454">
        <v>3.8</v>
      </c>
      <c r="AD20" s="85">
        <v>8223</v>
      </c>
      <c r="AE20" s="454">
        <v>3.8</v>
      </c>
      <c r="AF20" s="85">
        <v>8294</v>
      </c>
      <c r="AG20" s="454">
        <v>3.6</v>
      </c>
      <c r="AH20" s="85">
        <v>8469</v>
      </c>
      <c r="AI20" s="454">
        <v>3.5</v>
      </c>
      <c r="AJ20" s="85">
        <v>8715</v>
      </c>
      <c r="AK20" s="454">
        <v>3.5</v>
      </c>
      <c r="AL20" s="85">
        <v>9258</v>
      </c>
      <c r="AM20" s="454">
        <v>3.5</v>
      </c>
      <c r="AN20" s="85">
        <v>9618</v>
      </c>
      <c r="AO20" s="454">
        <v>3.6</v>
      </c>
      <c r="AP20" s="85">
        <v>10105</v>
      </c>
      <c r="AQ20" s="454">
        <v>3.6</v>
      </c>
      <c r="AR20" s="85">
        <v>10173</v>
      </c>
      <c r="AS20" s="454">
        <v>3.5</v>
      </c>
      <c r="AT20" s="85">
        <v>10536</v>
      </c>
      <c r="AU20" s="454">
        <v>3.6</v>
      </c>
      <c r="AV20" s="85">
        <v>10833</v>
      </c>
      <c r="AW20" s="454">
        <v>3.7</v>
      </c>
      <c r="AX20" s="85">
        <v>10758</v>
      </c>
      <c r="AY20" s="454">
        <v>3.5</v>
      </c>
      <c r="AZ20" s="85">
        <v>10630</v>
      </c>
      <c r="BA20" s="454">
        <v>3.4</v>
      </c>
      <c r="BB20" s="85">
        <v>10791</v>
      </c>
      <c r="BC20" s="454">
        <v>3.5</v>
      </c>
      <c r="BD20" s="85">
        <v>10984</v>
      </c>
      <c r="BE20" s="454">
        <v>3.4</v>
      </c>
      <c r="BF20" s="85">
        <v>10397</v>
      </c>
      <c r="BG20" s="454">
        <v>3.2</v>
      </c>
      <c r="BH20" s="85">
        <v>10537</v>
      </c>
      <c r="BI20" s="454">
        <v>3.2059707668528725</v>
      </c>
      <c r="BJ20" s="85">
        <v>11563</v>
      </c>
      <c r="BK20" s="454">
        <v>3.4423525769267411</v>
      </c>
      <c r="BL20" s="85">
        <v>11918</v>
      </c>
      <c r="BM20" s="454">
        <v>3.4</v>
      </c>
      <c r="BN20" s="85">
        <v>11774</v>
      </c>
      <c r="BO20" s="454">
        <v>3.3</v>
      </c>
      <c r="BP20" s="85">
        <v>11924</v>
      </c>
      <c r="BQ20" s="454">
        <v>3.4</v>
      </c>
      <c r="BR20" s="85">
        <v>14462</v>
      </c>
      <c r="BS20" s="454">
        <v>3.9</v>
      </c>
      <c r="BT20" s="85">
        <v>15053</v>
      </c>
      <c r="BU20" s="454">
        <v>4.0999999999999996</v>
      </c>
      <c r="BV20" s="85">
        <v>15071</v>
      </c>
      <c r="BW20" s="454">
        <v>4.3</v>
      </c>
      <c r="BX20" s="85">
        <v>16775</v>
      </c>
      <c r="BY20" s="454">
        <v>4.9000000000000004</v>
      </c>
      <c r="BZ20" s="85">
        <v>23472</v>
      </c>
      <c r="CA20" s="454">
        <v>5.9</v>
      </c>
      <c r="CB20" s="85">
        <v>23722</v>
      </c>
      <c r="CC20" s="454">
        <v>6</v>
      </c>
      <c r="CD20" s="85">
        <v>22970</v>
      </c>
      <c r="CE20" s="454">
        <v>6</v>
      </c>
      <c r="CF20" s="85">
        <v>20600</v>
      </c>
      <c r="CG20" s="454">
        <v>5.5</v>
      </c>
      <c r="CH20" s="85">
        <v>19793</v>
      </c>
      <c r="CI20" s="454">
        <v>5.4</v>
      </c>
      <c r="CJ20" s="85">
        <v>19561</v>
      </c>
      <c r="CK20" s="454">
        <v>5.3</v>
      </c>
      <c r="CL20" s="85">
        <v>18418</v>
      </c>
      <c r="CM20" s="454">
        <v>5</v>
      </c>
      <c r="CN20" s="85">
        <v>17707</v>
      </c>
      <c r="CO20" s="454">
        <v>4.5</v>
      </c>
      <c r="CP20" s="85">
        <v>17935.963</v>
      </c>
      <c r="CQ20" s="454">
        <v>4.5</v>
      </c>
      <c r="CR20" s="85">
        <v>17190.117999999999</v>
      </c>
      <c r="CS20" s="454">
        <v>4.3</v>
      </c>
      <c r="CT20" s="85">
        <v>18624.23</v>
      </c>
      <c r="CU20" s="454">
        <v>4.5</v>
      </c>
      <c r="CV20" s="85">
        <v>17886</v>
      </c>
      <c r="CW20" s="454">
        <v>4.3</v>
      </c>
      <c r="CX20" s="85">
        <v>16502.906999999999</v>
      </c>
      <c r="CY20" s="454">
        <v>3.6999999999999997</v>
      </c>
      <c r="CZ20" s="85">
        <v>18942.03</v>
      </c>
      <c r="DA20" s="454">
        <v>4.2</v>
      </c>
      <c r="DB20" s="85">
        <v>19209.002</v>
      </c>
      <c r="DC20" s="454">
        <v>4</v>
      </c>
      <c r="DD20" s="85">
        <v>19019.260999999999</v>
      </c>
      <c r="DE20" s="454">
        <v>4</v>
      </c>
      <c r="DF20" s="85">
        <v>20269.074000000001</v>
      </c>
      <c r="DG20" s="454">
        <v>4.1000000000000005</v>
      </c>
      <c r="DH20" s="85">
        <v>20380</v>
      </c>
      <c r="DI20" s="454">
        <v>4</v>
      </c>
      <c r="DJ20" s="85">
        <v>19346.234</v>
      </c>
      <c r="DK20" s="454">
        <v>3.6999999999999997</v>
      </c>
      <c r="DL20" s="85">
        <v>17571</v>
      </c>
      <c r="DM20" s="454">
        <v>3.2</v>
      </c>
      <c r="DN20" s="85">
        <v>18146</v>
      </c>
      <c r="DO20" s="454">
        <v>3.1</v>
      </c>
      <c r="DP20" s="85">
        <v>18883</v>
      </c>
      <c r="DQ20" s="454">
        <v>3.1</v>
      </c>
      <c r="DR20" s="85">
        <v>20159</v>
      </c>
      <c r="DS20" s="454">
        <v>3.3</v>
      </c>
      <c r="DT20" s="85">
        <v>20708</v>
      </c>
      <c r="DU20" s="454">
        <v>3.3</v>
      </c>
      <c r="DV20" s="85">
        <v>21552</v>
      </c>
      <c r="DW20" s="454">
        <v>3.3</v>
      </c>
      <c r="DX20" s="85">
        <v>23741</v>
      </c>
      <c r="DY20" s="454">
        <v>3.6</v>
      </c>
      <c r="DZ20" s="85">
        <v>26802</v>
      </c>
      <c r="EA20" s="454">
        <v>4.2</v>
      </c>
      <c r="EB20" s="85">
        <v>32425</v>
      </c>
      <c r="EC20" s="454">
        <v>5.2</v>
      </c>
      <c r="ED20" s="85">
        <v>33669</v>
      </c>
      <c r="EE20" s="454">
        <v>5.4</v>
      </c>
      <c r="EF20" s="85">
        <v>29773</v>
      </c>
      <c r="EG20" s="454">
        <v>4.7</v>
      </c>
      <c r="EH20" s="85">
        <v>27924</v>
      </c>
      <c r="EI20" s="454">
        <v>4.4000000000000004</v>
      </c>
      <c r="EJ20" s="85">
        <v>24590</v>
      </c>
      <c r="EK20" s="454">
        <v>3.7</v>
      </c>
      <c r="EL20" s="85">
        <v>25406</v>
      </c>
      <c r="EM20" s="454">
        <v>3.7</v>
      </c>
      <c r="EN20" s="419">
        <v>24876</v>
      </c>
      <c r="EO20" s="455">
        <v>3.5</v>
      </c>
      <c r="EP20" s="456"/>
      <c r="EQ20" s="456"/>
    </row>
    <row r="21" spans="1:165" s="57" customFormat="1" ht="5.0999999999999996" customHeight="1">
      <c r="A21" s="83"/>
      <c r="B21" s="457"/>
      <c r="C21" s="458"/>
      <c r="D21" s="457"/>
      <c r="E21" s="458"/>
      <c r="F21" s="457"/>
      <c r="G21" s="458"/>
      <c r="H21" s="457"/>
      <c r="I21" s="458"/>
      <c r="J21" s="457"/>
      <c r="K21" s="458"/>
      <c r="L21" s="457"/>
      <c r="M21" s="458"/>
      <c r="N21" s="83"/>
      <c r="O21" s="459"/>
      <c r="P21" s="83"/>
      <c r="Q21" s="459"/>
      <c r="R21" s="460"/>
      <c r="S21" s="459"/>
      <c r="T21" s="460"/>
      <c r="U21" s="459"/>
      <c r="V21" s="460"/>
      <c r="W21" s="459"/>
      <c r="X21" s="460"/>
      <c r="Y21" s="459"/>
      <c r="Z21" s="460"/>
      <c r="AA21" s="459"/>
      <c r="AB21" s="460"/>
      <c r="AC21" s="459"/>
      <c r="AD21" s="460"/>
      <c r="AE21" s="279"/>
      <c r="AF21" s="460"/>
      <c r="AG21" s="279"/>
      <c r="AH21" s="460"/>
      <c r="AI21" s="459"/>
      <c r="AJ21" s="460"/>
      <c r="AK21" s="459"/>
      <c r="AL21" s="460"/>
      <c r="AM21" s="459"/>
      <c r="AN21" s="460"/>
      <c r="AO21" s="459"/>
      <c r="AP21" s="460"/>
      <c r="AQ21" s="459"/>
      <c r="AR21" s="460"/>
      <c r="AS21" s="459"/>
      <c r="AT21" s="460"/>
      <c r="AU21" s="459"/>
      <c r="AV21" s="460"/>
      <c r="AW21" s="459"/>
      <c r="AX21" s="460"/>
      <c r="AY21" s="459"/>
      <c r="AZ21" s="460"/>
      <c r="BA21" s="459"/>
      <c r="BB21" s="460"/>
      <c r="BC21" s="459"/>
      <c r="BD21" s="460"/>
      <c r="BE21" s="459"/>
      <c r="BF21" s="460"/>
      <c r="BG21" s="459"/>
      <c r="BH21" s="460"/>
      <c r="BI21" s="459"/>
      <c r="BJ21" s="460"/>
      <c r="BK21" s="459"/>
      <c r="BL21" s="460"/>
      <c r="BM21" s="279"/>
      <c r="BN21" s="460"/>
      <c r="BO21" s="279"/>
      <c r="BP21" s="460"/>
      <c r="BQ21" s="459"/>
      <c r="BR21" s="460"/>
      <c r="BS21" s="279"/>
      <c r="BT21" s="460"/>
      <c r="BU21" s="279"/>
      <c r="BV21" s="460"/>
      <c r="BW21" s="459"/>
      <c r="BX21" s="460"/>
      <c r="BY21" s="459"/>
      <c r="BZ21" s="460"/>
      <c r="CA21" s="459"/>
      <c r="CB21" s="460"/>
      <c r="CC21" s="459"/>
      <c r="CD21" s="460"/>
      <c r="CE21" s="459"/>
      <c r="CF21" s="460"/>
      <c r="CG21" s="459"/>
      <c r="CH21" s="460"/>
      <c r="CI21" s="459"/>
      <c r="CJ21" s="460"/>
      <c r="CK21" s="459"/>
      <c r="CL21" s="460"/>
      <c r="CM21" s="459"/>
      <c r="CN21" s="460"/>
      <c r="CO21" s="459"/>
      <c r="CP21" s="460"/>
      <c r="CQ21" s="459"/>
      <c r="CR21" s="460"/>
      <c r="CS21" s="459"/>
      <c r="CT21" s="460"/>
      <c r="CU21" s="459"/>
      <c r="CV21" s="460"/>
      <c r="CW21" s="459"/>
      <c r="CX21" s="460"/>
      <c r="CY21" s="459"/>
      <c r="CZ21" s="460"/>
      <c r="DA21" s="461"/>
      <c r="DB21" s="460"/>
      <c r="DC21" s="461"/>
      <c r="DD21" s="460"/>
      <c r="DE21" s="461"/>
      <c r="DF21" s="460"/>
      <c r="DG21" s="461"/>
      <c r="DH21" s="460"/>
      <c r="DI21" s="461"/>
      <c r="DJ21" s="460"/>
      <c r="DK21" s="461"/>
      <c r="DL21" s="460"/>
      <c r="DM21" s="461"/>
      <c r="DN21" s="460"/>
      <c r="DO21" s="461"/>
      <c r="DP21" s="460"/>
      <c r="DQ21" s="461"/>
      <c r="DR21" s="460"/>
      <c r="DS21" s="461"/>
      <c r="DT21" s="460"/>
      <c r="DU21" s="461"/>
      <c r="DV21" s="460"/>
      <c r="DW21" s="461"/>
      <c r="DX21" s="460"/>
      <c r="DY21" s="461"/>
      <c r="DZ21" s="460"/>
      <c r="EA21" s="461"/>
      <c r="EB21" s="460"/>
      <c r="EC21" s="461"/>
      <c r="ED21" s="460"/>
      <c r="EE21" s="461"/>
      <c r="EF21" s="460"/>
      <c r="EG21" s="461"/>
      <c r="EH21" s="460"/>
      <c r="EI21" s="461"/>
      <c r="EJ21" s="460"/>
      <c r="EK21" s="461"/>
      <c r="EL21" s="460"/>
      <c r="EM21" s="461"/>
      <c r="EN21" s="460"/>
      <c r="EO21" s="462"/>
      <c r="EP21" s="456"/>
      <c r="EQ21" s="456"/>
    </row>
    <row r="22" spans="1:165" s="25" customFormat="1" ht="15" customHeight="1" thickBot="1">
      <c r="A22" s="87" t="s">
        <v>649</v>
      </c>
      <c r="B22" s="53">
        <v>106236</v>
      </c>
      <c r="C22" s="257">
        <v>100</v>
      </c>
      <c r="D22" s="53">
        <v>113424</v>
      </c>
      <c r="E22" s="257">
        <v>100</v>
      </c>
      <c r="F22" s="53">
        <v>121594</v>
      </c>
      <c r="G22" s="257">
        <v>99.999999999999986</v>
      </c>
      <c r="H22" s="53">
        <v>137112</v>
      </c>
      <c r="I22" s="257">
        <v>99.999999999999972</v>
      </c>
      <c r="J22" s="53">
        <v>144329</v>
      </c>
      <c r="K22" s="257">
        <v>100</v>
      </c>
      <c r="L22" s="53">
        <v>154018</v>
      </c>
      <c r="M22" s="257">
        <v>99.99</v>
      </c>
      <c r="N22" s="53">
        <v>166406</v>
      </c>
      <c r="O22" s="257">
        <v>100</v>
      </c>
      <c r="P22" s="53">
        <v>179955</v>
      </c>
      <c r="Q22" s="257">
        <v>99.999999999999986</v>
      </c>
      <c r="R22" s="53">
        <v>180048</v>
      </c>
      <c r="S22" s="257">
        <v>100</v>
      </c>
      <c r="T22" s="53">
        <v>179377</v>
      </c>
      <c r="U22" s="257">
        <v>100</v>
      </c>
      <c r="V22" s="53">
        <v>180969</v>
      </c>
      <c r="W22" s="257">
        <v>100.00000000000001</v>
      </c>
      <c r="X22" s="53">
        <v>190989</v>
      </c>
      <c r="Y22" s="257">
        <v>100.00000000000001</v>
      </c>
      <c r="Z22" s="53">
        <v>198107</v>
      </c>
      <c r="AA22" s="257">
        <v>100.00000000000001</v>
      </c>
      <c r="AB22" s="53">
        <v>208588</v>
      </c>
      <c r="AC22" s="257">
        <v>100</v>
      </c>
      <c r="AD22" s="53">
        <v>217274</v>
      </c>
      <c r="AE22" s="257">
        <v>100</v>
      </c>
      <c r="AF22" s="53">
        <v>230614</v>
      </c>
      <c r="AG22" s="257">
        <v>99.999999999999972</v>
      </c>
      <c r="AH22" s="53">
        <v>239912</v>
      </c>
      <c r="AI22" s="257">
        <v>99.999999999999986</v>
      </c>
      <c r="AJ22" s="53">
        <v>250834</v>
      </c>
      <c r="AK22" s="257">
        <v>100</v>
      </c>
      <c r="AL22" s="53">
        <v>260471</v>
      </c>
      <c r="AM22" s="257">
        <v>100</v>
      </c>
      <c r="AN22" s="53">
        <v>268668</v>
      </c>
      <c r="AO22" s="257">
        <v>100</v>
      </c>
      <c r="AP22" s="53">
        <v>269749</v>
      </c>
      <c r="AQ22" s="257">
        <v>99.999999999999986</v>
      </c>
      <c r="AR22" s="53">
        <v>279166</v>
      </c>
      <c r="AS22" s="257">
        <v>100.00000000000001</v>
      </c>
      <c r="AT22" s="53">
        <v>284367</v>
      </c>
      <c r="AU22" s="257">
        <v>99.999999999999986</v>
      </c>
      <c r="AV22" s="53">
        <v>290960</v>
      </c>
      <c r="AW22" s="257">
        <v>100</v>
      </c>
      <c r="AX22" s="53">
        <v>297883</v>
      </c>
      <c r="AY22" s="257">
        <v>100</v>
      </c>
      <c r="AZ22" s="53">
        <v>305574</v>
      </c>
      <c r="BA22" s="257">
        <v>100</v>
      </c>
      <c r="BB22" s="53">
        <v>311655</v>
      </c>
      <c r="BC22" s="257">
        <v>100.00000000000001</v>
      </c>
      <c r="BD22" s="53">
        <v>323061</v>
      </c>
      <c r="BE22" s="257">
        <v>100</v>
      </c>
      <c r="BF22" s="53">
        <v>328257</v>
      </c>
      <c r="BG22" s="257">
        <v>100</v>
      </c>
      <c r="BH22" s="53">
        <v>328668</v>
      </c>
      <c r="BI22" s="257">
        <v>100.00000000000003</v>
      </c>
      <c r="BJ22" s="53">
        <v>335904</v>
      </c>
      <c r="BK22" s="257">
        <v>100.00000000000001</v>
      </c>
      <c r="BL22" s="53">
        <v>346644</v>
      </c>
      <c r="BM22" s="257">
        <v>100.00000000000001</v>
      </c>
      <c r="BN22" s="53">
        <v>352424</v>
      </c>
      <c r="BO22" s="257">
        <v>99.999999999999986</v>
      </c>
      <c r="BP22" s="53">
        <v>355024</v>
      </c>
      <c r="BQ22" s="257">
        <v>100</v>
      </c>
      <c r="BR22" s="53">
        <v>366055</v>
      </c>
      <c r="BS22" s="257">
        <v>100.00000000000001</v>
      </c>
      <c r="BT22" s="53">
        <v>366995</v>
      </c>
      <c r="BU22" s="257">
        <v>100</v>
      </c>
      <c r="BV22" s="53">
        <v>353724</v>
      </c>
      <c r="BW22" s="257">
        <v>100</v>
      </c>
      <c r="BX22" s="53">
        <v>341821</v>
      </c>
      <c r="BY22" s="257">
        <v>100</v>
      </c>
      <c r="BZ22" s="53">
        <v>399409</v>
      </c>
      <c r="CA22" s="257">
        <v>100</v>
      </c>
      <c r="CB22" s="53">
        <v>392151</v>
      </c>
      <c r="CC22" s="257">
        <v>99.999999999999986</v>
      </c>
      <c r="CD22" s="53">
        <v>381950</v>
      </c>
      <c r="CE22" s="257">
        <v>100</v>
      </c>
      <c r="CF22" s="53">
        <v>375653</v>
      </c>
      <c r="CG22" s="257">
        <v>100</v>
      </c>
      <c r="CH22" s="53">
        <v>368899</v>
      </c>
      <c r="CI22" s="257">
        <v>100.00000000000001</v>
      </c>
      <c r="CJ22" s="53">
        <v>370079</v>
      </c>
      <c r="CK22" s="257">
        <v>99.999999999999986</v>
      </c>
      <c r="CL22" s="53">
        <v>371399</v>
      </c>
      <c r="CM22" s="257">
        <v>100.04881811744242</v>
      </c>
      <c r="CN22" s="53">
        <v>390805</v>
      </c>
      <c r="CO22" s="257">
        <v>100</v>
      </c>
      <c r="CP22" s="53">
        <v>399004.23699999996</v>
      </c>
      <c r="CQ22" s="257">
        <v>100.00000000000001</v>
      </c>
      <c r="CR22" s="53">
        <v>407685.18400000001</v>
      </c>
      <c r="CS22" s="257">
        <v>100</v>
      </c>
      <c r="CT22" s="53">
        <v>420214.36099999998</v>
      </c>
      <c r="CU22" s="257">
        <v>100</v>
      </c>
      <c r="CV22" s="53">
        <v>427534</v>
      </c>
      <c r="CW22" s="257">
        <v>99.999999999999986</v>
      </c>
      <c r="CX22" s="53">
        <v>442159.67300000001</v>
      </c>
      <c r="CY22" s="257">
        <v>100</v>
      </c>
      <c r="CZ22" s="53">
        <v>453973.48600000003</v>
      </c>
      <c r="DA22" s="257">
        <v>100.00000000000001</v>
      </c>
      <c r="DB22" s="53">
        <v>477576.85499999992</v>
      </c>
      <c r="DC22" s="257">
        <v>100</v>
      </c>
      <c r="DD22" s="53">
        <v>479325.18100000004</v>
      </c>
      <c r="DE22" s="257">
        <v>100</v>
      </c>
      <c r="DF22" s="53">
        <v>490042.74200000009</v>
      </c>
      <c r="DG22" s="257">
        <v>100</v>
      </c>
      <c r="DH22" s="53">
        <v>510311</v>
      </c>
      <c r="DI22" s="257">
        <v>100</v>
      </c>
      <c r="DJ22" s="53">
        <v>528579.8870000001</v>
      </c>
      <c r="DK22" s="257">
        <v>100</v>
      </c>
      <c r="DL22" s="53">
        <v>546521</v>
      </c>
      <c r="DM22" s="257">
        <v>100</v>
      </c>
      <c r="DN22" s="53">
        <v>581348</v>
      </c>
      <c r="DO22" s="257">
        <v>99.999999999999986</v>
      </c>
      <c r="DP22" s="53">
        <v>609928</v>
      </c>
      <c r="DQ22" s="257">
        <v>100.00000000000001</v>
      </c>
      <c r="DR22" s="53">
        <v>618824</v>
      </c>
      <c r="DS22" s="257">
        <v>100</v>
      </c>
      <c r="DT22" s="53">
        <v>632779</v>
      </c>
      <c r="DU22" s="257">
        <v>100</v>
      </c>
      <c r="DV22" s="53">
        <v>644746</v>
      </c>
      <c r="DW22" s="257">
        <v>100.00000000000001</v>
      </c>
      <c r="DX22" s="53">
        <v>656431</v>
      </c>
      <c r="DY22" s="257">
        <v>100</v>
      </c>
      <c r="DZ22" s="53">
        <v>642274</v>
      </c>
      <c r="EA22" s="257">
        <v>100</v>
      </c>
      <c r="EB22" s="53">
        <v>626572</v>
      </c>
      <c r="EC22" s="257">
        <v>100.00000000000001</v>
      </c>
      <c r="ED22" s="53">
        <v>626529</v>
      </c>
      <c r="EE22" s="257">
        <v>100</v>
      </c>
      <c r="EF22" s="53">
        <f>SUM(EF12:EF20)</f>
        <v>627240</v>
      </c>
      <c r="EG22" s="257">
        <f>SUM(EG12:EG20)</f>
        <v>100</v>
      </c>
      <c r="EH22" s="53">
        <f>SUM(EH12:EH20)</f>
        <v>636247</v>
      </c>
      <c r="EI22" s="257">
        <f>SUM(EI12:EI20)</f>
        <v>100</v>
      </c>
      <c r="EJ22" s="53">
        <f t="shared" ref="EJ22:EK22" si="0">SUM(EJ12:EJ20)</f>
        <v>658082</v>
      </c>
      <c r="EK22" s="257">
        <f t="shared" si="0"/>
        <v>99.999999999999986</v>
      </c>
      <c r="EL22" s="53">
        <f>SUM(EL12:EL20)</f>
        <v>688436</v>
      </c>
      <c r="EM22" s="257">
        <f>SUM(EM12:EM20)</f>
        <v>100.00000000000001</v>
      </c>
      <c r="EN22" s="53">
        <f>SUM(EN12:EN20)</f>
        <v>718080</v>
      </c>
      <c r="EO22" s="257">
        <f>SUM(EO12:EO20)</f>
        <v>100.00000000000001</v>
      </c>
      <c r="EP22" s="456"/>
      <c r="EQ22" s="456"/>
      <c r="ER22" s="88"/>
      <c r="ES22" s="88"/>
      <c r="ET22" s="88"/>
      <c r="EU22" s="88"/>
      <c r="EV22" s="88"/>
      <c r="EW22" s="88"/>
      <c r="EX22" s="88"/>
      <c r="EY22" s="88"/>
      <c r="EZ22" s="88"/>
      <c r="FA22" s="88"/>
      <c r="FB22" s="88"/>
      <c r="FC22" s="88"/>
      <c r="FD22" s="88"/>
      <c r="FE22" s="88"/>
      <c r="FF22" s="88"/>
      <c r="FG22" s="88"/>
      <c r="FH22" s="88"/>
      <c r="FI22" s="88"/>
    </row>
    <row r="23" spans="1:165" ht="13.2" customHeight="1" thickTop="1">
      <c r="A23" s="83"/>
      <c r="B23" s="83"/>
      <c r="C23" s="279"/>
      <c r="D23" s="83"/>
      <c r="E23" s="279"/>
      <c r="F23" s="83"/>
      <c r="G23" s="279"/>
      <c r="H23" s="83"/>
      <c r="I23" s="279"/>
      <c r="J23" s="83"/>
      <c r="K23" s="279"/>
      <c r="L23" s="83"/>
      <c r="M23" s="279"/>
      <c r="N23" s="83"/>
      <c r="O23" s="279"/>
      <c r="P23" s="83"/>
      <c r="Q23" s="279"/>
      <c r="R23" s="83"/>
      <c r="S23" s="279"/>
      <c r="T23" s="83"/>
      <c r="U23" s="279"/>
      <c r="V23" s="83"/>
      <c r="W23" s="279"/>
      <c r="X23" s="83"/>
      <c r="Y23" s="279"/>
      <c r="Z23" s="83"/>
      <c r="AA23" s="279"/>
      <c r="AB23" s="83"/>
      <c r="AC23" s="279"/>
      <c r="AD23" s="83"/>
      <c r="AE23" s="279"/>
      <c r="AF23" s="83"/>
      <c r="AG23" s="279"/>
      <c r="AH23" s="83"/>
      <c r="AI23" s="279"/>
      <c r="AJ23" s="83"/>
      <c r="AK23" s="279"/>
      <c r="AL23" s="83"/>
      <c r="AM23" s="279"/>
      <c r="AN23" s="83"/>
      <c r="AO23" s="279"/>
      <c r="AP23" s="83"/>
      <c r="AQ23" s="279"/>
      <c r="AR23" s="83"/>
      <c r="AS23" s="279"/>
      <c r="AT23" s="83"/>
      <c r="AU23" s="279"/>
      <c r="AV23" s="83"/>
      <c r="AW23" s="279"/>
      <c r="AX23" s="83"/>
      <c r="AY23" s="279"/>
      <c r="AZ23" s="83"/>
      <c r="BA23" s="279"/>
      <c r="BB23" s="83"/>
      <c r="BC23" s="279"/>
      <c r="BD23" s="83"/>
      <c r="BE23" s="279"/>
      <c r="BF23" s="83"/>
      <c r="BG23" s="279"/>
      <c r="BH23" s="83"/>
      <c r="BI23" s="279"/>
      <c r="BJ23" s="457"/>
      <c r="BK23" s="64"/>
      <c r="BL23" s="457"/>
      <c r="BM23" s="64"/>
      <c r="BN23" s="457"/>
      <c r="BO23" s="64"/>
      <c r="BP23" s="457"/>
      <c r="BQ23" s="64"/>
      <c r="BR23" s="457"/>
      <c r="BS23" s="64"/>
      <c r="BT23" s="457"/>
      <c r="BU23" s="64"/>
    </row>
    <row r="24" spans="1:165" s="465" customFormat="1" ht="10.199999999999999">
      <c r="A24" s="63"/>
      <c r="B24" s="63"/>
      <c r="C24" s="91"/>
      <c r="D24" s="63"/>
      <c r="E24" s="91"/>
      <c r="F24" s="63"/>
      <c r="G24" s="91"/>
      <c r="H24" s="63"/>
      <c r="I24" s="91"/>
      <c r="J24" s="63"/>
      <c r="K24" s="91"/>
      <c r="L24" s="63"/>
      <c r="M24" s="91"/>
      <c r="N24" s="63"/>
      <c r="O24" s="91"/>
      <c r="P24" s="63"/>
      <c r="Q24" s="91"/>
      <c r="R24" s="63"/>
      <c r="S24" s="91"/>
      <c r="T24" s="63"/>
      <c r="U24" s="91"/>
      <c r="V24" s="63"/>
      <c r="W24" s="91"/>
      <c r="X24" s="63"/>
      <c r="Y24" s="91"/>
      <c r="Z24" s="63"/>
      <c r="AA24" s="91"/>
      <c r="AB24" s="63"/>
      <c r="AC24" s="91"/>
      <c r="AD24" s="63"/>
      <c r="AE24" s="91"/>
      <c r="AF24" s="63"/>
      <c r="AG24" s="91"/>
      <c r="AH24" s="63"/>
      <c r="AI24" s="91"/>
      <c r="AJ24" s="63"/>
      <c r="AK24" s="91"/>
      <c r="AL24" s="63"/>
      <c r="AM24" s="91"/>
      <c r="AN24" s="63"/>
      <c r="AO24" s="91"/>
      <c r="AP24" s="63"/>
      <c r="AQ24" s="91"/>
      <c r="AR24" s="63"/>
      <c r="AS24" s="91"/>
      <c r="AT24" s="63"/>
      <c r="AU24" s="91"/>
      <c r="AV24" s="63"/>
      <c r="AW24" s="91"/>
      <c r="AX24" s="63"/>
      <c r="AY24" s="91"/>
      <c r="AZ24" s="63"/>
      <c r="BA24" s="91"/>
      <c r="BB24" s="63"/>
      <c r="BC24" s="91"/>
      <c r="BD24" s="63"/>
      <c r="BE24" s="463"/>
      <c r="BF24" s="63"/>
      <c r="BG24" s="91"/>
      <c r="BH24" s="63"/>
      <c r="BI24" s="91"/>
      <c r="BJ24" s="63"/>
      <c r="BK24" s="91"/>
      <c r="BL24" s="63"/>
      <c r="BM24" s="91"/>
      <c r="BN24" s="63"/>
      <c r="BO24" s="91"/>
      <c r="BP24" s="63"/>
      <c r="BQ24" s="91"/>
      <c r="BR24" s="63"/>
      <c r="BS24" s="91"/>
      <c r="BT24" s="63"/>
      <c r="BU24" s="91"/>
      <c r="BV24" s="464"/>
      <c r="BW24" s="281"/>
      <c r="BX24" s="464"/>
      <c r="BY24" s="281"/>
      <c r="BZ24" s="464"/>
      <c r="CA24" s="281"/>
      <c r="CB24" s="464"/>
      <c r="CC24" s="281"/>
      <c r="CD24" s="464"/>
      <c r="CE24" s="281"/>
      <c r="CF24" s="464"/>
      <c r="CG24" s="281"/>
      <c r="CH24" s="464"/>
      <c r="CI24" s="281"/>
      <c r="CJ24" s="464"/>
      <c r="CK24" s="281"/>
      <c r="CL24" s="464"/>
      <c r="CM24" s="281"/>
      <c r="CN24" s="464"/>
      <c r="CO24" s="281"/>
      <c r="CP24" s="464"/>
      <c r="CQ24" s="281"/>
      <c r="CR24" s="464"/>
      <c r="CS24" s="281"/>
      <c r="CT24" s="464"/>
      <c r="CU24" s="281"/>
      <c r="CV24" s="464"/>
      <c r="CW24" s="281"/>
      <c r="CX24" s="464"/>
      <c r="CY24" s="281"/>
      <c r="CZ24" s="464"/>
      <c r="DA24" s="464"/>
      <c r="DB24" s="464"/>
      <c r="DC24" s="464"/>
      <c r="DD24" s="464"/>
      <c r="DE24" s="464"/>
      <c r="DF24" s="464"/>
      <c r="DG24" s="464"/>
      <c r="DH24" s="464"/>
      <c r="DI24" s="464"/>
      <c r="DJ24" s="464"/>
      <c r="DK24" s="464"/>
      <c r="DL24" s="464"/>
      <c r="DM24" s="464"/>
      <c r="DN24" s="464"/>
      <c r="DO24" s="464"/>
      <c r="DP24" s="464"/>
      <c r="DQ24" s="464"/>
      <c r="DR24" s="464"/>
      <c r="DS24" s="464"/>
      <c r="DT24" s="464"/>
      <c r="DU24" s="464"/>
      <c r="DV24" s="464"/>
      <c r="DW24" s="464"/>
      <c r="DX24" s="464"/>
      <c r="DY24" s="464"/>
      <c r="DZ24" s="464"/>
      <c r="EA24" s="464"/>
      <c r="EB24" s="464"/>
      <c r="EC24" s="464"/>
      <c r="ED24" s="464"/>
      <c r="EE24" s="464"/>
      <c r="EF24" s="464"/>
      <c r="EG24" s="464"/>
      <c r="EH24" s="464"/>
      <c r="EI24" s="464"/>
      <c r="EJ24" s="464"/>
      <c r="EK24" s="464"/>
      <c r="EL24" s="464"/>
      <c r="EM24" s="464"/>
      <c r="EN24" s="464"/>
      <c r="EO24" s="464"/>
    </row>
    <row r="25" spans="1:165" s="465" customFormat="1" ht="10.199999999999999">
      <c r="A25" s="63"/>
      <c r="B25" s="63"/>
      <c r="C25" s="466"/>
      <c r="D25" s="63"/>
      <c r="E25" s="466"/>
      <c r="F25" s="63"/>
      <c r="G25" s="466"/>
      <c r="H25" s="63"/>
      <c r="I25" s="466"/>
      <c r="J25" s="63"/>
      <c r="K25" s="466"/>
      <c r="L25" s="63"/>
      <c r="M25" s="91"/>
      <c r="N25" s="63"/>
      <c r="O25" s="91"/>
      <c r="P25" s="63"/>
      <c r="Q25" s="91"/>
      <c r="R25" s="63"/>
      <c r="S25" s="91"/>
      <c r="T25" s="63"/>
      <c r="U25" s="91"/>
      <c r="V25" s="63"/>
      <c r="W25" s="91"/>
      <c r="X25" s="63"/>
      <c r="Y25" s="91"/>
      <c r="Z25" s="63"/>
      <c r="AA25" s="91"/>
      <c r="AB25" s="63"/>
      <c r="AC25" s="91"/>
      <c r="AD25" s="63"/>
      <c r="AE25" s="91"/>
      <c r="AF25" s="63"/>
      <c r="AG25" s="91"/>
      <c r="AH25" s="63"/>
      <c r="AI25" s="91"/>
      <c r="AJ25" s="63"/>
      <c r="AK25" s="91"/>
      <c r="AL25" s="63"/>
      <c r="AM25" s="91"/>
      <c r="AN25" s="63"/>
      <c r="AO25" s="91"/>
      <c r="AP25" s="63"/>
      <c r="AQ25" s="91"/>
      <c r="AR25" s="63"/>
      <c r="AS25" s="91"/>
      <c r="AT25" s="63"/>
      <c r="AU25" s="91"/>
      <c r="AV25" s="63"/>
      <c r="AW25" s="91"/>
      <c r="AX25" s="63"/>
      <c r="AY25" s="91"/>
      <c r="AZ25" s="63"/>
      <c r="BA25" s="91"/>
      <c r="BB25" s="63"/>
      <c r="BC25" s="91"/>
      <c r="BD25" s="63"/>
      <c r="BE25" s="91"/>
      <c r="BF25" s="63"/>
      <c r="BG25" s="91"/>
      <c r="BH25" s="63"/>
      <c r="BI25" s="91"/>
      <c r="BJ25" s="63"/>
      <c r="BK25" s="91"/>
      <c r="BL25" s="63"/>
      <c r="BM25" s="91"/>
      <c r="BN25" s="63"/>
      <c r="BO25" s="91"/>
      <c r="BP25" s="63"/>
      <c r="BQ25" s="91"/>
      <c r="BR25" s="63"/>
      <c r="BS25" s="91"/>
      <c r="BT25" s="63"/>
      <c r="BU25" s="91"/>
      <c r="BV25" s="464"/>
      <c r="BW25" s="281"/>
      <c r="BX25" s="464"/>
      <c r="BY25" s="281"/>
      <c r="BZ25" s="464"/>
      <c r="CA25" s="281"/>
      <c r="CB25" s="464"/>
      <c r="CC25" s="281"/>
      <c r="CD25" s="464"/>
      <c r="CE25" s="281"/>
      <c r="CF25" s="464"/>
      <c r="CG25" s="281"/>
      <c r="CH25" s="464"/>
      <c r="CI25" s="281"/>
      <c r="CJ25" s="464"/>
      <c r="CK25" s="281"/>
      <c r="CL25" s="464"/>
      <c r="CM25" s="281"/>
      <c r="CN25" s="464"/>
      <c r="CO25" s="281"/>
      <c r="CP25" s="464"/>
      <c r="CQ25" s="281"/>
      <c r="CR25" s="464"/>
      <c r="CS25" s="281"/>
      <c r="CT25" s="464"/>
      <c r="CU25" s="281"/>
      <c r="CV25" s="464"/>
      <c r="CW25" s="281"/>
      <c r="CX25" s="467"/>
      <c r="CY25" s="281"/>
      <c r="CZ25" s="467"/>
      <c r="DA25" s="464"/>
      <c r="DB25" s="467"/>
      <c r="DC25" s="464"/>
      <c r="DD25" s="467"/>
      <c r="DE25" s="464"/>
      <c r="DF25" s="467"/>
      <c r="DG25" s="464"/>
      <c r="DH25" s="467"/>
      <c r="DI25" s="464"/>
      <c r="DJ25" s="467"/>
      <c r="DK25" s="464"/>
      <c r="DL25" s="467"/>
      <c r="DM25" s="464"/>
      <c r="DN25" s="467"/>
      <c r="DO25" s="464"/>
      <c r="DP25" s="467"/>
      <c r="DQ25" s="464"/>
      <c r="DR25" s="467"/>
      <c r="DS25" s="464"/>
      <c r="DT25" s="467"/>
      <c r="DU25" s="464"/>
      <c r="DV25" s="467"/>
      <c r="DW25" s="464"/>
      <c r="DX25" s="467"/>
      <c r="DY25" s="464"/>
      <c r="DZ25" s="467"/>
      <c r="EA25" s="464"/>
      <c r="EB25" s="467"/>
      <c r="EC25" s="464"/>
      <c r="ED25" s="467"/>
      <c r="EE25" s="464"/>
      <c r="EF25" s="464"/>
      <c r="EG25" s="464"/>
      <c r="EH25" s="464"/>
      <c r="EI25" s="464"/>
      <c r="EJ25" s="464"/>
      <c r="EK25" s="464"/>
      <c r="EL25" s="464"/>
      <c r="EM25" s="464"/>
      <c r="EN25" s="464"/>
      <c r="EO25" s="464"/>
    </row>
    <row r="26" spans="1:165" s="465" customFormat="1" ht="10.199999999999999">
      <c r="A26" s="63"/>
      <c r="B26" s="63"/>
      <c r="C26" s="466"/>
      <c r="D26" s="63"/>
      <c r="E26" s="466"/>
      <c r="F26" s="63"/>
      <c r="G26" s="466"/>
      <c r="H26" s="63"/>
      <c r="I26" s="466"/>
      <c r="J26" s="63"/>
      <c r="K26" s="466"/>
      <c r="L26" s="63"/>
      <c r="M26" s="91"/>
      <c r="N26" s="63"/>
      <c r="O26" s="91"/>
      <c r="P26" s="63"/>
      <c r="Q26" s="91"/>
      <c r="R26" s="63"/>
      <c r="S26" s="91"/>
      <c r="T26" s="63"/>
      <c r="U26" s="91"/>
      <c r="V26" s="63"/>
      <c r="W26" s="91"/>
      <c r="X26" s="63"/>
      <c r="Y26" s="91"/>
      <c r="Z26" s="63"/>
      <c r="AA26" s="91"/>
      <c r="AB26" s="63"/>
      <c r="AC26" s="91"/>
      <c r="AD26" s="63"/>
      <c r="AE26" s="91"/>
      <c r="AF26" s="63"/>
      <c r="AG26" s="91"/>
      <c r="AH26" s="63"/>
      <c r="AI26" s="91"/>
      <c r="AJ26" s="63"/>
      <c r="AK26" s="91"/>
      <c r="AL26" s="63"/>
      <c r="AM26" s="91"/>
      <c r="AN26" s="63"/>
      <c r="AO26" s="91"/>
      <c r="AP26" s="63"/>
      <c r="AQ26" s="91"/>
      <c r="AR26" s="63"/>
      <c r="AS26" s="91"/>
      <c r="AT26" s="63"/>
      <c r="AU26" s="91"/>
      <c r="AV26" s="63"/>
      <c r="AW26" s="91"/>
      <c r="AX26" s="63"/>
      <c r="AY26" s="91"/>
      <c r="AZ26" s="63"/>
      <c r="BA26" s="91"/>
      <c r="BB26" s="63"/>
      <c r="BC26" s="91"/>
      <c r="BD26" s="63"/>
      <c r="BE26" s="91"/>
      <c r="BF26" s="63"/>
      <c r="BG26" s="91"/>
      <c r="BH26" s="63"/>
      <c r="BI26" s="91"/>
      <c r="BJ26" s="63"/>
      <c r="BK26" s="91"/>
      <c r="BL26" s="63"/>
      <c r="BM26" s="91"/>
      <c r="BN26" s="63"/>
      <c r="BO26" s="91"/>
      <c r="BP26" s="63"/>
      <c r="BQ26" s="91"/>
      <c r="BR26" s="63"/>
      <c r="BS26" s="91"/>
      <c r="BT26" s="63"/>
      <c r="BU26" s="91"/>
      <c r="BV26" s="464"/>
      <c r="BW26" s="281"/>
      <c r="BX26" s="464"/>
      <c r="BY26" s="281"/>
      <c r="BZ26" s="464"/>
      <c r="CA26" s="281"/>
      <c r="CB26" s="464"/>
      <c r="CC26" s="281"/>
      <c r="CD26" s="464"/>
      <c r="CE26" s="281"/>
      <c r="CF26" s="464"/>
      <c r="CG26" s="281"/>
      <c r="CH26" s="464"/>
      <c r="CI26" s="281"/>
      <c r="CJ26" s="464"/>
      <c r="CK26" s="281"/>
      <c r="CL26" s="464"/>
      <c r="CM26" s="281"/>
      <c r="CN26" s="464"/>
      <c r="CO26" s="281"/>
      <c r="CP26" s="464"/>
      <c r="CQ26" s="281"/>
      <c r="CR26" s="464"/>
      <c r="CS26" s="281"/>
      <c r="CT26" s="464"/>
      <c r="CU26" s="281"/>
      <c r="CV26" s="464"/>
      <c r="CW26" s="281"/>
      <c r="CX26" s="467"/>
      <c r="CY26" s="281"/>
      <c r="CZ26" s="467"/>
      <c r="DA26" s="464"/>
      <c r="DB26" s="467"/>
      <c r="DC26" s="464"/>
      <c r="DD26" s="467"/>
      <c r="DE26" s="464"/>
      <c r="DF26" s="467"/>
      <c r="DG26" s="464"/>
      <c r="DH26" s="467"/>
      <c r="DI26" s="464"/>
      <c r="DJ26" s="467"/>
      <c r="DK26" s="464"/>
      <c r="DL26" s="467"/>
      <c r="DM26" s="464"/>
      <c r="DN26" s="467"/>
      <c r="DO26" s="464"/>
      <c r="DP26" s="467"/>
      <c r="DQ26" s="464"/>
      <c r="DR26" s="467"/>
      <c r="DS26" s="464"/>
      <c r="DT26" s="467"/>
      <c r="DU26" s="464"/>
      <c r="DV26" s="467"/>
      <c r="DW26" s="464"/>
      <c r="DX26" s="467"/>
      <c r="DY26" s="464"/>
      <c r="DZ26" s="467"/>
      <c r="EA26" s="464"/>
      <c r="EB26" s="467"/>
      <c r="EC26" s="464"/>
      <c r="ED26" s="467"/>
      <c r="EE26" s="464"/>
      <c r="EF26" s="464"/>
      <c r="EG26" s="464"/>
      <c r="EH26" s="464"/>
      <c r="EI26" s="464"/>
      <c r="EJ26" s="464"/>
      <c r="EK26" s="464"/>
      <c r="EL26" s="464"/>
      <c r="EM26" s="464"/>
      <c r="EN26" s="464"/>
      <c r="EO26" s="464"/>
    </row>
    <row r="27" spans="1:165" s="465" customFormat="1" ht="10.199999999999999">
      <c r="A27" s="63"/>
      <c r="B27" s="63"/>
      <c r="C27" s="466"/>
      <c r="D27" s="63"/>
      <c r="E27" s="466"/>
      <c r="F27" s="63"/>
      <c r="G27" s="466"/>
      <c r="H27" s="63"/>
      <c r="I27" s="466"/>
      <c r="J27" s="63"/>
      <c r="K27" s="466"/>
      <c r="L27" s="63"/>
      <c r="M27" s="91"/>
      <c r="N27" s="63"/>
      <c r="O27" s="91"/>
      <c r="P27" s="63"/>
      <c r="Q27" s="91"/>
      <c r="R27" s="63"/>
      <c r="S27" s="91"/>
      <c r="T27" s="63"/>
      <c r="U27" s="91"/>
      <c r="V27" s="63"/>
      <c r="W27" s="91"/>
      <c r="X27" s="63"/>
      <c r="Y27" s="91"/>
      <c r="Z27" s="63"/>
      <c r="AA27" s="91"/>
      <c r="AB27" s="63"/>
      <c r="AC27" s="91"/>
      <c r="AD27" s="63"/>
      <c r="AE27" s="91"/>
      <c r="AF27" s="63"/>
      <c r="AG27" s="91"/>
      <c r="AH27" s="63"/>
      <c r="AI27" s="91"/>
      <c r="AJ27" s="63"/>
      <c r="AK27" s="91"/>
      <c r="AL27" s="63"/>
      <c r="AM27" s="91"/>
      <c r="AN27" s="63"/>
      <c r="AO27" s="91"/>
      <c r="AP27" s="63"/>
      <c r="AQ27" s="91"/>
      <c r="AR27" s="63"/>
      <c r="AS27" s="91"/>
      <c r="AT27" s="63"/>
      <c r="AU27" s="91"/>
      <c r="AV27" s="63"/>
      <c r="AW27" s="91"/>
      <c r="AX27" s="63"/>
      <c r="AY27" s="91"/>
      <c r="AZ27" s="63"/>
      <c r="BA27" s="91"/>
      <c r="BB27" s="63"/>
      <c r="BC27" s="91"/>
      <c r="BD27" s="63"/>
      <c r="BE27" s="91"/>
      <c r="BF27" s="63"/>
      <c r="BG27" s="91"/>
      <c r="BH27" s="63"/>
      <c r="BI27" s="91"/>
      <c r="BJ27" s="63"/>
      <c r="BK27" s="91"/>
      <c r="BL27" s="63"/>
      <c r="BM27" s="91"/>
      <c r="BN27" s="63"/>
      <c r="BO27" s="91"/>
      <c r="BP27" s="63"/>
      <c r="BQ27" s="91"/>
      <c r="BR27" s="63"/>
      <c r="BS27" s="91"/>
      <c r="BT27" s="63"/>
      <c r="BU27" s="91"/>
      <c r="BV27" s="464"/>
      <c r="BW27" s="281"/>
      <c r="BX27" s="464"/>
      <c r="BY27" s="281"/>
      <c r="BZ27" s="464"/>
      <c r="CA27" s="281"/>
      <c r="CB27" s="464"/>
      <c r="CC27" s="281"/>
      <c r="CD27" s="464"/>
      <c r="CE27" s="281"/>
      <c r="CF27" s="464"/>
      <c r="CG27" s="281"/>
      <c r="CH27" s="464"/>
      <c r="CI27" s="281"/>
      <c r="CJ27" s="464"/>
      <c r="CK27" s="281"/>
      <c r="CL27" s="464"/>
      <c r="CM27" s="281"/>
      <c r="CN27" s="464"/>
      <c r="CO27" s="281"/>
      <c r="CP27" s="464"/>
      <c r="CQ27" s="281"/>
      <c r="CR27" s="464"/>
      <c r="CS27" s="281"/>
      <c r="CT27" s="464"/>
      <c r="CU27" s="281"/>
      <c r="CV27" s="464"/>
      <c r="CW27" s="281"/>
      <c r="CX27" s="467"/>
      <c r="CY27" s="281"/>
      <c r="CZ27" s="467"/>
      <c r="DA27" s="464"/>
      <c r="DB27" s="467"/>
      <c r="DC27" s="464"/>
      <c r="DD27" s="467"/>
      <c r="DE27" s="464"/>
      <c r="DF27" s="467"/>
      <c r="DG27" s="464"/>
      <c r="DH27" s="467"/>
      <c r="DI27" s="464"/>
      <c r="DJ27" s="467"/>
      <c r="DK27" s="464"/>
      <c r="DL27" s="467"/>
      <c r="DM27" s="464"/>
      <c r="DN27" s="467"/>
      <c r="DO27" s="464"/>
      <c r="DP27" s="467"/>
      <c r="DQ27" s="464"/>
      <c r="DR27" s="467"/>
      <c r="DS27" s="464"/>
      <c r="DT27" s="467"/>
      <c r="DU27" s="464"/>
      <c r="DV27" s="467"/>
      <c r="DW27" s="464"/>
      <c r="DX27" s="467"/>
      <c r="DY27" s="464"/>
      <c r="DZ27" s="467"/>
      <c r="EA27" s="464"/>
      <c r="EB27" s="467"/>
      <c r="EC27" s="464"/>
      <c r="ED27" s="467"/>
      <c r="EE27" s="464"/>
      <c r="EF27" s="464"/>
      <c r="EG27" s="464"/>
      <c r="EH27" s="464"/>
      <c r="EI27" s="464"/>
      <c r="EJ27" s="464"/>
      <c r="EK27" s="464"/>
      <c r="EL27" s="464"/>
      <c r="EM27" s="464"/>
      <c r="EN27" s="464"/>
      <c r="EO27" s="464"/>
    </row>
    <row r="28" spans="1:165" s="465" customFormat="1">
      <c r="A28" s="63"/>
      <c r="B28" s="63"/>
      <c r="C28" s="466"/>
      <c r="D28" s="63"/>
      <c r="E28" s="466"/>
      <c r="F28" s="63"/>
      <c r="G28" s="466"/>
      <c r="H28" s="63"/>
      <c r="I28" s="466"/>
      <c r="J28" s="63"/>
      <c r="K28" s="466"/>
      <c r="L28" s="63"/>
      <c r="M28" s="91"/>
      <c r="N28" s="63"/>
      <c r="O28" s="91"/>
      <c r="P28" s="63"/>
      <c r="Q28" s="91"/>
      <c r="R28" s="63"/>
      <c r="S28" s="91"/>
      <c r="T28" s="63"/>
      <c r="U28" s="91"/>
      <c r="V28" s="63"/>
      <c r="W28" s="91"/>
      <c r="X28" s="63"/>
      <c r="Y28" s="91"/>
      <c r="Z28" s="63"/>
      <c r="AA28" s="91"/>
      <c r="AB28" s="63"/>
      <c r="AC28" s="91"/>
      <c r="AD28" s="63"/>
      <c r="AE28" s="91"/>
      <c r="AF28" s="63"/>
      <c r="AG28" s="91"/>
      <c r="AH28" s="63"/>
      <c r="AI28" s="91"/>
      <c r="AJ28" s="63"/>
      <c r="AK28" s="91"/>
      <c r="AL28" s="63"/>
      <c r="AM28" s="91"/>
      <c r="AN28" s="63"/>
      <c r="AO28" s="91"/>
      <c r="AP28" s="63"/>
      <c r="AQ28" s="91"/>
      <c r="AR28" s="63"/>
      <c r="AS28" s="91"/>
      <c r="AT28" s="63"/>
      <c r="AU28" s="91"/>
      <c r="AV28" s="63"/>
      <c r="AW28" s="91"/>
      <c r="AX28" s="63"/>
      <c r="AY28" s="91"/>
      <c r="AZ28" s="63"/>
      <c r="BA28" s="91"/>
      <c r="BB28" s="63"/>
      <c r="BC28" s="91"/>
      <c r="BD28" s="63"/>
      <c r="BE28" s="91"/>
      <c r="BF28" s="63"/>
      <c r="BG28" s="91"/>
      <c r="BH28" s="63"/>
      <c r="BI28" s="91"/>
      <c r="BJ28" s="89"/>
      <c r="BK28" s="468"/>
      <c r="BL28" s="89"/>
      <c r="BM28" s="468"/>
      <c r="BN28" s="89"/>
      <c r="BO28" s="468"/>
      <c r="BP28" s="89"/>
      <c r="BQ28" s="468"/>
      <c r="BR28" s="89"/>
      <c r="BS28" s="468"/>
      <c r="BT28" s="89"/>
      <c r="BU28" s="468"/>
      <c r="BV28" s="57"/>
      <c r="BW28" s="281"/>
      <c r="BX28" s="57"/>
      <c r="BY28" s="281"/>
      <c r="BZ28" s="464"/>
      <c r="CA28" s="281"/>
      <c r="CB28" s="464"/>
      <c r="CC28" s="281"/>
      <c r="CD28" s="464"/>
      <c r="CE28" s="281"/>
      <c r="CF28" s="464"/>
      <c r="CG28" s="281"/>
      <c r="CH28" s="464"/>
      <c r="CI28" s="281"/>
      <c r="CJ28" s="464"/>
      <c r="CK28" s="281"/>
      <c r="CL28" s="464"/>
      <c r="CM28" s="281"/>
      <c r="CN28" s="464"/>
      <c r="CO28" s="281"/>
      <c r="CP28" s="464"/>
      <c r="CQ28" s="281"/>
      <c r="CR28" s="464"/>
      <c r="CS28" s="281"/>
      <c r="CT28" s="464"/>
      <c r="CU28" s="281"/>
      <c r="CV28" s="464"/>
      <c r="CW28" s="281"/>
      <c r="CX28" s="467"/>
      <c r="CY28" s="281"/>
      <c r="CZ28" s="467"/>
      <c r="DA28" s="464"/>
      <c r="DB28" s="467"/>
      <c r="DC28" s="464"/>
      <c r="DD28" s="467"/>
      <c r="DE28" s="464"/>
      <c r="DF28" s="467"/>
      <c r="DG28" s="464"/>
      <c r="DH28" s="467"/>
      <c r="DI28" s="464"/>
      <c r="DJ28" s="467"/>
      <c r="DK28" s="464"/>
      <c r="DL28" s="467"/>
      <c r="DM28" s="464"/>
      <c r="DN28" s="467"/>
      <c r="DO28" s="464"/>
      <c r="DP28" s="467"/>
      <c r="DQ28" s="464"/>
      <c r="DR28" s="467"/>
      <c r="DS28" s="464"/>
      <c r="DT28" s="467"/>
      <c r="DU28" s="464"/>
      <c r="DV28" s="467"/>
      <c r="DW28" s="464"/>
      <c r="DX28" s="467"/>
      <c r="DY28" s="464"/>
      <c r="DZ28" s="467"/>
      <c r="EA28" s="464"/>
      <c r="EB28" s="467"/>
      <c r="EC28" s="464"/>
      <c r="ED28" s="467"/>
      <c r="EE28" s="464"/>
      <c r="EF28" s="464"/>
      <c r="EG28" s="464"/>
      <c r="EH28" s="464"/>
      <c r="EI28" s="464"/>
      <c r="EJ28" s="464"/>
      <c r="EK28" s="464"/>
      <c r="EL28" s="464"/>
      <c r="EM28" s="464"/>
      <c r="EN28" s="464"/>
      <c r="EO28" s="464"/>
    </row>
    <row r="29" spans="1:165" s="465" customFormat="1">
      <c r="A29" s="63"/>
      <c r="B29" s="63"/>
      <c r="C29" s="466"/>
      <c r="D29" s="63"/>
      <c r="E29" s="466"/>
      <c r="F29" s="63"/>
      <c r="G29" s="466"/>
      <c r="H29" s="63"/>
      <c r="I29" s="466"/>
      <c r="J29" s="63"/>
      <c r="K29" s="466"/>
      <c r="L29" s="63"/>
      <c r="M29" s="91"/>
      <c r="N29" s="63"/>
      <c r="O29" s="91"/>
      <c r="P29" s="63"/>
      <c r="Q29" s="91"/>
      <c r="R29" s="63"/>
      <c r="S29" s="91"/>
      <c r="T29" s="63"/>
      <c r="U29" s="91"/>
      <c r="V29" s="63"/>
      <c r="W29" s="91"/>
      <c r="X29" s="63"/>
      <c r="Y29" s="91"/>
      <c r="Z29" s="63"/>
      <c r="AA29" s="91"/>
      <c r="AB29" s="63"/>
      <c r="AC29" s="91"/>
      <c r="AD29" s="63"/>
      <c r="AE29" s="91"/>
      <c r="AF29" s="63"/>
      <c r="AG29" s="91"/>
      <c r="AH29" s="63"/>
      <c r="AI29" s="91"/>
      <c r="AJ29" s="63"/>
      <c r="AK29" s="91"/>
      <c r="AL29" s="63"/>
      <c r="AM29" s="91"/>
      <c r="AN29" s="63"/>
      <c r="AO29" s="91"/>
      <c r="AP29" s="63"/>
      <c r="AQ29" s="91"/>
      <c r="AR29" s="63"/>
      <c r="AS29" s="91"/>
      <c r="AT29" s="63"/>
      <c r="AU29" s="91"/>
      <c r="AV29" s="63"/>
      <c r="AW29" s="91"/>
      <c r="AX29" s="63"/>
      <c r="AY29" s="91"/>
      <c r="AZ29" s="63"/>
      <c r="BA29" s="91"/>
      <c r="BB29" s="63"/>
      <c r="BC29" s="91"/>
      <c r="BD29" s="63"/>
      <c r="BE29" s="91"/>
      <c r="BF29" s="63"/>
      <c r="BG29" s="91"/>
      <c r="BH29" s="63"/>
      <c r="BI29" s="91"/>
      <c r="BJ29" s="89"/>
      <c r="BK29" s="468"/>
      <c r="BL29" s="89"/>
      <c r="BM29" s="468"/>
      <c r="BN29" s="89"/>
      <c r="BO29" s="468"/>
      <c r="BP29" s="89"/>
      <c r="BQ29" s="468"/>
      <c r="BR29" s="89"/>
      <c r="BS29" s="468"/>
      <c r="BT29" s="89"/>
      <c r="BU29" s="468"/>
      <c r="BV29" s="57"/>
      <c r="BW29" s="281"/>
      <c r="BX29" s="57"/>
      <c r="BY29" s="281"/>
      <c r="BZ29" s="464"/>
      <c r="CA29" s="281"/>
      <c r="CB29" s="464"/>
      <c r="CC29" s="281"/>
      <c r="CD29" s="464"/>
      <c r="CE29" s="281"/>
      <c r="CF29" s="464"/>
      <c r="CG29" s="281"/>
      <c r="CH29" s="464"/>
      <c r="CI29" s="281"/>
      <c r="CJ29" s="464"/>
      <c r="CK29" s="281"/>
      <c r="CL29" s="464"/>
      <c r="CM29" s="281"/>
      <c r="CN29" s="464"/>
      <c r="CO29" s="281"/>
      <c r="CP29" s="464"/>
      <c r="CQ29" s="281"/>
      <c r="CR29" s="464"/>
      <c r="CS29" s="281"/>
      <c r="CT29" s="464"/>
      <c r="CU29" s="281"/>
      <c r="CV29" s="464"/>
      <c r="CW29" s="281"/>
      <c r="CX29" s="467"/>
      <c r="CY29" s="281"/>
      <c r="CZ29" s="467"/>
      <c r="DA29" s="464"/>
      <c r="DB29" s="467"/>
      <c r="DC29" s="464"/>
      <c r="DD29" s="467"/>
      <c r="DE29" s="464"/>
      <c r="DF29" s="467"/>
      <c r="DG29" s="464"/>
      <c r="DH29" s="467"/>
      <c r="DI29" s="464"/>
      <c r="DJ29" s="467"/>
      <c r="DK29" s="464"/>
      <c r="DL29" s="467"/>
      <c r="DM29" s="464"/>
      <c r="DN29" s="467"/>
      <c r="DO29" s="464"/>
      <c r="DP29" s="467"/>
      <c r="DQ29" s="464"/>
      <c r="DR29" s="467"/>
      <c r="DS29" s="464"/>
      <c r="DT29" s="467"/>
      <c r="DU29" s="464"/>
      <c r="DV29" s="467"/>
      <c r="DW29" s="464"/>
      <c r="DX29" s="467"/>
      <c r="DY29" s="464"/>
      <c r="DZ29" s="467"/>
      <c r="EA29" s="464"/>
      <c r="EB29" s="467"/>
      <c r="EC29" s="464"/>
      <c r="ED29" s="467"/>
      <c r="EE29" s="464"/>
      <c r="EF29" s="464"/>
      <c r="EG29" s="464"/>
      <c r="EH29" s="464"/>
      <c r="EI29" s="464"/>
      <c r="EJ29" s="464"/>
      <c r="EK29" s="464"/>
      <c r="EL29" s="464"/>
      <c r="EM29" s="464"/>
      <c r="EN29" s="464"/>
      <c r="EO29" s="464"/>
    </row>
    <row r="30" spans="1:165" s="465" customFormat="1" ht="10.199999999999999">
      <c r="A30" s="63"/>
      <c r="B30" s="63"/>
      <c r="C30" s="466"/>
      <c r="D30" s="63"/>
      <c r="E30" s="466"/>
      <c r="F30" s="63"/>
      <c r="G30" s="466"/>
      <c r="H30" s="63"/>
      <c r="I30" s="466"/>
      <c r="J30" s="63"/>
      <c r="K30" s="466"/>
      <c r="L30" s="63"/>
      <c r="M30" s="91"/>
      <c r="N30" s="63"/>
      <c r="O30" s="91"/>
      <c r="P30" s="63"/>
      <c r="Q30" s="91"/>
      <c r="R30" s="63"/>
      <c r="S30" s="91"/>
      <c r="T30" s="63"/>
      <c r="U30" s="91"/>
      <c r="V30" s="63"/>
      <c r="W30" s="91"/>
      <c r="X30" s="63"/>
      <c r="Y30" s="91"/>
      <c r="Z30" s="63"/>
      <c r="AA30" s="91"/>
      <c r="AB30" s="63"/>
      <c r="AC30" s="91"/>
      <c r="AD30" s="63"/>
      <c r="AE30" s="91"/>
      <c r="AF30" s="63"/>
      <c r="AG30" s="91"/>
      <c r="AH30" s="63"/>
      <c r="AI30" s="91"/>
      <c r="AJ30" s="63"/>
      <c r="AK30" s="91"/>
      <c r="AL30" s="63"/>
      <c r="AM30" s="91"/>
      <c r="AN30" s="63"/>
      <c r="AO30" s="91"/>
      <c r="AP30" s="63"/>
      <c r="AQ30" s="91"/>
      <c r="AR30" s="63"/>
      <c r="AS30" s="91"/>
      <c r="AT30" s="63"/>
      <c r="AU30" s="91"/>
      <c r="AV30" s="63"/>
      <c r="AW30" s="91"/>
      <c r="AX30" s="63"/>
      <c r="AY30" s="91"/>
      <c r="AZ30" s="63"/>
      <c r="BA30" s="91"/>
      <c r="BB30" s="63"/>
      <c r="BC30" s="91"/>
      <c r="BD30" s="63"/>
      <c r="BE30" s="91"/>
      <c r="BF30" s="63"/>
      <c r="BG30" s="91"/>
      <c r="BH30" s="63"/>
      <c r="BI30" s="91"/>
      <c r="BJ30" s="63"/>
      <c r="BK30" s="91"/>
      <c r="BL30" s="63"/>
      <c r="BM30" s="91"/>
      <c r="BN30" s="63"/>
      <c r="BO30" s="91"/>
      <c r="BP30" s="63"/>
      <c r="BQ30" s="91"/>
      <c r="BR30" s="63"/>
      <c r="BS30" s="91"/>
      <c r="BT30" s="63"/>
      <c r="BU30" s="91"/>
      <c r="BV30" s="464"/>
      <c r="BW30" s="281"/>
      <c r="BX30" s="464"/>
      <c r="BY30" s="281"/>
      <c r="BZ30" s="464"/>
      <c r="CA30" s="281"/>
      <c r="CB30" s="464"/>
      <c r="CC30" s="281"/>
      <c r="CD30" s="464"/>
      <c r="CE30" s="281"/>
      <c r="CF30" s="464"/>
      <c r="CG30" s="281"/>
      <c r="CH30" s="464"/>
      <c r="CI30" s="281"/>
      <c r="CJ30" s="464"/>
      <c r="CK30" s="281"/>
      <c r="CL30" s="464"/>
      <c r="CM30" s="281"/>
      <c r="CN30" s="464"/>
      <c r="CO30" s="281"/>
      <c r="CP30" s="464"/>
      <c r="CQ30" s="281"/>
      <c r="CR30" s="464"/>
      <c r="CS30" s="281"/>
      <c r="CT30" s="464"/>
      <c r="CU30" s="281"/>
      <c r="CV30" s="464"/>
      <c r="CW30" s="281"/>
      <c r="CX30" s="467"/>
      <c r="CY30" s="281"/>
      <c r="CZ30" s="467"/>
      <c r="DA30" s="464"/>
      <c r="DB30" s="467"/>
      <c r="DC30" s="464"/>
      <c r="DD30" s="467"/>
      <c r="DE30" s="464"/>
      <c r="DF30" s="467"/>
      <c r="DG30" s="464"/>
      <c r="DH30" s="467"/>
      <c r="DI30" s="464"/>
      <c r="DJ30" s="467"/>
      <c r="DK30" s="464"/>
      <c r="DL30" s="467"/>
      <c r="DM30" s="464"/>
      <c r="DN30" s="467"/>
      <c r="DO30" s="464"/>
      <c r="DP30" s="467"/>
      <c r="DQ30" s="464"/>
      <c r="DR30" s="467"/>
      <c r="DS30" s="464"/>
      <c r="DT30" s="467"/>
      <c r="DU30" s="464"/>
      <c r="DV30" s="467"/>
      <c r="DW30" s="464"/>
      <c r="DX30" s="467"/>
      <c r="DY30" s="464"/>
      <c r="DZ30" s="467"/>
      <c r="EA30" s="464"/>
      <c r="EB30" s="467"/>
      <c r="EC30" s="464"/>
      <c r="ED30" s="467"/>
      <c r="EE30" s="464"/>
      <c r="EF30" s="464"/>
      <c r="EG30" s="464"/>
      <c r="EH30" s="464"/>
      <c r="EI30" s="464"/>
      <c r="EJ30" s="464"/>
      <c r="EK30" s="464"/>
      <c r="EL30" s="464"/>
      <c r="EM30" s="464"/>
      <c r="EN30" s="464"/>
      <c r="EO30" s="464"/>
    </row>
    <row r="31" spans="1:165" s="465" customFormat="1" ht="10.199999999999999">
      <c r="A31" s="63"/>
      <c r="B31" s="63"/>
      <c r="C31" s="466"/>
      <c r="D31" s="63"/>
      <c r="E31" s="466"/>
      <c r="F31" s="63"/>
      <c r="G31" s="466"/>
      <c r="H31" s="63"/>
      <c r="I31" s="466"/>
      <c r="J31" s="63"/>
      <c r="K31" s="466"/>
      <c r="L31" s="63"/>
      <c r="M31" s="91"/>
      <c r="N31" s="63"/>
      <c r="O31" s="91"/>
      <c r="P31" s="63"/>
      <c r="Q31" s="91"/>
      <c r="R31" s="63"/>
      <c r="S31" s="91"/>
      <c r="T31" s="63"/>
      <c r="U31" s="91"/>
      <c r="V31" s="63"/>
      <c r="W31" s="91"/>
      <c r="X31" s="63"/>
      <c r="Y31" s="91"/>
      <c r="Z31" s="63"/>
      <c r="AA31" s="91"/>
      <c r="AB31" s="63"/>
      <c r="AC31" s="91"/>
      <c r="AD31" s="63"/>
      <c r="AE31" s="91"/>
      <c r="AF31" s="63"/>
      <c r="AG31" s="91"/>
      <c r="AH31" s="63"/>
      <c r="AI31" s="91"/>
      <c r="AJ31" s="63"/>
      <c r="AK31" s="91"/>
      <c r="AL31" s="63"/>
      <c r="AM31" s="91"/>
      <c r="AN31" s="63"/>
      <c r="AO31" s="91"/>
      <c r="AP31" s="63"/>
      <c r="AQ31" s="91"/>
      <c r="AR31" s="63"/>
      <c r="AS31" s="91"/>
      <c r="AT31" s="63"/>
      <c r="AU31" s="91"/>
      <c r="AV31" s="63"/>
      <c r="AW31" s="91"/>
      <c r="AX31" s="63"/>
      <c r="AY31" s="91"/>
      <c r="AZ31" s="63"/>
      <c r="BA31" s="91"/>
      <c r="BB31" s="63"/>
      <c r="BC31" s="91"/>
      <c r="BD31" s="63"/>
      <c r="BE31" s="91"/>
      <c r="BF31" s="63"/>
      <c r="BG31" s="91"/>
      <c r="BH31" s="63"/>
      <c r="BI31" s="91"/>
      <c r="BJ31" s="63"/>
      <c r="BK31" s="91"/>
      <c r="BL31" s="63"/>
      <c r="BM31" s="91"/>
      <c r="BN31" s="63"/>
      <c r="BO31" s="91"/>
      <c r="BP31" s="63"/>
      <c r="BQ31" s="91"/>
      <c r="BR31" s="63"/>
      <c r="BS31" s="91"/>
      <c r="BT31" s="63"/>
      <c r="BU31" s="91"/>
      <c r="BV31" s="464"/>
      <c r="BW31" s="281"/>
      <c r="BX31" s="464"/>
      <c r="BY31" s="281"/>
      <c r="BZ31" s="464"/>
      <c r="CA31" s="281"/>
      <c r="CB31" s="464"/>
      <c r="CC31" s="281"/>
      <c r="CD31" s="464"/>
      <c r="CE31" s="281"/>
      <c r="CF31" s="464"/>
      <c r="CG31" s="281"/>
      <c r="CH31" s="464"/>
      <c r="CI31" s="281"/>
      <c r="CJ31" s="464"/>
      <c r="CK31" s="281"/>
      <c r="CL31" s="464"/>
      <c r="CM31" s="281"/>
      <c r="CN31" s="464"/>
      <c r="CO31" s="281"/>
      <c r="CP31" s="464"/>
      <c r="CQ31" s="281"/>
      <c r="CR31" s="464"/>
      <c r="CS31" s="281"/>
      <c r="CT31" s="464"/>
      <c r="CU31" s="281"/>
      <c r="CV31" s="464"/>
      <c r="CW31" s="281"/>
      <c r="CX31" s="467"/>
      <c r="CY31" s="281"/>
      <c r="CZ31" s="467"/>
      <c r="DA31" s="464"/>
      <c r="DB31" s="467"/>
      <c r="DC31" s="464"/>
      <c r="DD31" s="467"/>
      <c r="DE31" s="464"/>
      <c r="DF31" s="467"/>
      <c r="DG31" s="464"/>
      <c r="DH31" s="467"/>
      <c r="DI31" s="464"/>
      <c r="DJ31" s="467"/>
      <c r="DK31" s="464"/>
      <c r="DL31" s="467"/>
      <c r="DM31" s="464"/>
      <c r="DN31" s="467"/>
      <c r="DO31" s="464"/>
      <c r="DP31" s="467"/>
      <c r="DQ31" s="464"/>
      <c r="DR31" s="467"/>
      <c r="DS31" s="464"/>
      <c r="DT31" s="467"/>
      <c r="DU31" s="464"/>
      <c r="DV31" s="467"/>
      <c r="DW31" s="464"/>
      <c r="DX31" s="467"/>
      <c r="DY31" s="464"/>
      <c r="DZ31" s="467"/>
      <c r="EA31" s="464"/>
      <c r="EB31" s="467"/>
      <c r="EC31" s="464"/>
      <c r="ED31" s="467"/>
      <c r="EE31" s="464"/>
      <c r="EF31" s="464"/>
      <c r="EG31" s="464"/>
      <c r="EH31" s="464"/>
      <c r="EI31" s="464"/>
      <c r="EJ31" s="464"/>
      <c r="EK31" s="464"/>
      <c r="EL31" s="464"/>
      <c r="EM31" s="464"/>
      <c r="EN31" s="464"/>
      <c r="EO31" s="464"/>
    </row>
    <row r="32" spans="1:165" s="465" customFormat="1" ht="10.199999999999999">
      <c r="A32" s="63"/>
      <c r="B32" s="63"/>
      <c r="C32" s="466"/>
      <c r="D32" s="63"/>
      <c r="E32" s="466"/>
      <c r="F32" s="63"/>
      <c r="G32" s="466"/>
      <c r="H32" s="63"/>
      <c r="I32" s="466"/>
      <c r="J32" s="63"/>
      <c r="K32" s="466"/>
      <c r="L32" s="63"/>
      <c r="M32" s="91"/>
      <c r="N32" s="63"/>
      <c r="O32" s="91"/>
      <c r="P32" s="63"/>
      <c r="Q32" s="91"/>
      <c r="R32" s="63"/>
      <c r="S32" s="91"/>
      <c r="T32" s="63"/>
      <c r="U32" s="91"/>
      <c r="V32" s="63"/>
      <c r="W32" s="91"/>
      <c r="X32" s="63"/>
      <c r="Y32" s="91"/>
      <c r="Z32" s="63"/>
      <c r="AA32" s="91"/>
      <c r="AB32" s="63"/>
      <c r="AC32" s="91"/>
      <c r="AD32" s="63"/>
      <c r="AE32" s="91"/>
      <c r="AF32" s="63"/>
      <c r="AG32" s="91"/>
      <c r="AH32" s="63"/>
      <c r="AI32" s="91"/>
      <c r="AJ32" s="63"/>
      <c r="AK32" s="91"/>
      <c r="AL32" s="63"/>
      <c r="AM32" s="91"/>
      <c r="AN32" s="63"/>
      <c r="AO32" s="91"/>
      <c r="AP32" s="63"/>
      <c r="AQ32" s="91"/>
      <c r="AR32" s="63"/>
      <c r="AS32" s="91"/>
      <c r="AT32" s="63"/>
      <c r="AU32" s="91"/>
      <c r="AV32" s="63"/>
      <c r="AW32" s="91"/>
      <c r="AX32" s="63"/>
      <c r="AY32" s="91"/>
      <c r="AZ32" s="63"/>
      <c r="BA32" s="91"/>
      <c r="BB32" s="63"/>
      <c r="BC32" s="91"/>
      <c r="BD32" s="63"/>
      <c r="BE32" s="91"/>
      <c r="BF32" s="63"/>
      <c r="BG32" s="91"/>
      <c r="BH32" s="63"/>
      <c r="BI32" s="91"/>
      <c r="BJ32" s="63"/>
      <c r="BK32" s="91"/>
      <c r="BL32" s="63"/>
      <c r="BM32" s="91"/>
      <c r="BN32" s="63"/>
      <c r="BO32" s="91"/>
      <c r="BP32" s="63"/>
      <c r="BQ32" s="91"/>
      <c r="BR32" s="63"/>
      <c r="BS32" s="91"/>
      <c r="BT32" s="63"/>
      <c r="BU32" s="91"/>
      <c r="BV32" s="464"/>
      <c r="BW32" s="281"/>
      <c r="BX32" s="464"/>
      <c r="BY32" s="281"/>
      <c r="BZ32" s="464"/>
      <c r="CA32" s="281"/>
      <c r="CB32" s="464"/>
      <c r="CC32" s="281"/>
      <c r="CD32" s="464"/>
      <c r="CE32" s="281"/>
      <c r="CF32" s="464"/>
      <c r="CG32" s="281"/>
      <c r="CH32" s="464"/>
      <c r="CI32" s="281"/>
      <c r="CJ32" s="464"/>
      <c r="CK32" s="281"/>
      <c r="CL32" s="464"/>
      <c r="CM32" s="281"/>
      <c r="CN32" s="464"/>
      <c r="CO32" s="281"/>
      <c r="CP32" s="464"/>
      <c r="CQ32" s="281"/>
      <c r="CR32" s="464"/>
      <c r="CS32" s="281"/>
      <c r="CT32" s="464"/>
      <c r="CU32" s="281"/>
      <c r="CV32" s="464"/>
      <c r="CW32" s="281"/>
      <c r="CX32" s="467"/>
      <c r="CY32" s="281"/>
      <c r="CZ32" s="467"/>
      <c r="DA32" s="464"/>
      <c r="DB32" s="467"/>
      <c r="DC32" s="464"/>
      <c r="DD32" s="467"/>
      <c r="DE32" s="464"/>
      <c r="DF32" s="467"/>
      <c r="DG32" s="464"/>
      <c r="DH32" s="467"/>
      <c r="DI32" s="464"/>
      <c r="DJ32" s="467"/>
      <c r="DK32" s="464"/>
      <c r="DL32" s="467"/>
      <c r="DM32" s="464"/>
      <c r="DN32" s="467"/>
      <c r="DO32" s="464"/>
      <c r="DP32" s="467"/>
      <c r="DQ32" s="464"/>
      <c r="DR32" s="467"/>
      <c r="DS32" s="464"/>
      <c r="DT32" s="467"/>
      <c r="DU32" s="464"/>
      <c r="DV32" s="467"/>
      <c r="DW32" s="464"/>
      <c r="DX32" s="467"/>
      <c r="DY32" s="464"/>
      <c r="DZ32" s="467"/>
      <c r="EA32" s="464"/>
      <c r="EB32" s="467"/>
      <c r="EC32" s="464"/>
      <c r="ED32" s="467"/>
      <c r="EE32" s="464"/>
      <c r="EF32" s="464"/>
      <c r="EG32" s="464"/>
      <c r="EH32" s="464"/>
      <c r="EI32" s="464"/>
      <c r="EJ32" s="464"/>
      <c r="EK32" s="464"/>
      <c r="EL32" s="464"/>
      <c r="EM32" s="464"/>
      <c r="EN32" s="464"/>
      <c r="EO32" s="464"/>
    </row>
    <row r="33" spans="1:145" s="465" customFormat="1" ht="10.199999999999999">
      <c r="A33" s="63"/>
      <c r="B33" s="63"/>
      <c r="C33" s="91"/>
      <c r="D33" s="63"/>
      <c r="E33" s="91"/>
      <c r="F33" s="63"/>
      <c r="G33" s="91"/>
      <c r="H33" s="63"/>
      <c r="I33" s="91"/>
      <c r="J33" s="63"/>
      <c r="K33" s="91"/>
      <c r="L33" s="63"/>
      <c r="M33" s="91"/>
      <c r="N33" s="63"/>
      <c r="O33" s="91"/>
      <c r="P33" s="63"/>
      <c r="Q33" s="91"/>
      <c r="R33" s="63"/>
      <c r="S33" s="91"/>
      <c r="T33" s="63"/>
      <c r="U33" s="91"/>
      <c r="V33" s="63"/>
      <c r="W33" s="91"/>
      <c r="X33" s="63"/>
      <c r="Y33" s="91"/>
      <c r="Z33" s="63"/>
      <c r="AA33" s="91"/>
      <c r="AB33" s="63"/>
      <c r="AC33" s="91"/>
      <c r="AD33" s="63"/>
      <c r="AE33" s="91"/>
      <c r="AF33" s="63"/>
      <c r="AG33" s="91"/>
      <c r="AH33" s="63"/>
      <c r="AI33" s="91"/>
      <c r="AJ33" s="63"/>
      <c r="AK33" s="91"/>
      <c r="AL33" s="63"/>
      <c r="AM33" s="91"/>
      <c r="AN33" s="63"/>
      <c r="AO33" s="91"/>
      <c r="AP33" s="63"/>
      <c r="AQ33" s="91"/>
      <c r="AR33" s="63"/>
      <c r="AS33" s="91"/>
      <c r="AT33" s="63"/>
      <c r="AU33" s="91"/>
      <c r="AV33" s="63"/>
      <c r="AW33" s="91"/>
      <c r="AX33" s="63"/>
      <c r="AY33" s="91"/>
      <c r="AZ33" s="63"/>
      <c r="BA33" s="91"/>
      <c r="BB33" s="63"/>
      <c r="BC33" s="91"/>
      <c r="BD33" s="63"/>
      <c r="BE33" s="91"/>
      <c r="BF33" s="63"/>
      <c r="BG33" s="91"/>
      <c r="BH33" s="63"/>
      <c r="BI33" s="91"/>
      <c r="BJ33" s="63"/>
      <c r="BK33" s="91"/>
      <c r="BL33" s="63"/>
      <c r="BM33" s="91"/>
      <c r="BN33" s="63"/>
      <c r="BO33" s="91"/>
      <c r="BP33" s="63"/>
      <c r="BQ33" s="91"/>
      <c r="BR33" s="63"/>
      <c r="BS33" s="91"/>
      <c r="BT33" s="63"/>
      <c r="BU33" s="91"/>
      <c r="BV33" s="464"/>
      <c r="BW33" s="281"/>
      <c r="BX33" s="464"/>
      <c r="BY33" s="281"/>
      <c r="BZ33" s="464"/>
      <c r="CA33" s="281"/>
      <c r="CB33" s="464"/>
      <c r="CC33" s="281"/>
      <c r="CD33" s="464"/>
      <c r="CE33" s="281"/>
      <c r="CF33" s="464"/>
      <c r="CG33" s="281"/>
      <c r="CH33" s="464"/>
      <c r="CI33" s="281"/>
      <c r="CJ33" s="464"/>
      <c r="CK33" s="281"/>
      <c r="CL33" s="464"/>
      <c r="CM33" s="281"/>
      <c r="CN33" s="464"/>
      <c r="CO33" s="281"/>
      <c r="CP33" s="464"/>
      <c r="CQ33" s="281"/>
      <c r="CR33" s="464"/>
      <c r="CS33" s="281"/>
      <c r="CT33" s="464"/>
      <c r="CU33" s="281"/>
      <c r="CV33" s="464"/>
      <c r="CW33" s="281"/>
      <c r="CX33" s="467"/>
      <c r="CY33" s="281"/>
      <c r="CZ33" s="467"/>
      <c r="DA33" s="464"/>
      <c r="DB33" s="467"/>
      <c r="DC33" s="464"/>
      <c r="DD33" s="467"/>
      <c r="DE33" s="464"/>
      <c r="DF33" s="467"/>
      <c r="DG33" s="464"/>
      <c r="DH33" s="467"/>
      <c r="DI33" s="464"/>
      <c r="DJ33" s="467"/>
      <c r="DK33" s="464"/>
      <c r="DL33" s="467"/>
      <c r="DM33" s="464"/>
      <c r="DN33" s="467"/>
      <c r="DO33" s="464"/>
      <c r="DP33" s="467"/>
      <c r="DQ33" s="464"/>
      <c r="DR33" s="467"/>
      <c r="DS33" s="464"/>
      <c r="DT33" s="467"/>
      <c r="DU33" s="464"/>
      <c r="DV33" s="467"/>
      <c r="DW33" s="464"/>
      <c r="DX33" s="467"/>
      <c r="DY33" s="464"/>
      <c r="DZ33" s="467"/>
      <c r="EA33" s="464"/>
      <c r="EB33" s="467"/>
      <c r="EC33" s="464"/>
      <c r="ED33" s="467"/>
      <c r="EE33" s="464"/>
      <c r="EF33" s="464"/>
      <c r="EG33" s="464"/>
      <c r="EH33" s="464"/>
      <c r="EI33" s="464"/>
      <c r="EJ33" s="464"/>
      <c r="EK33" s="464"/>
      <c r="EL33" s="464"/>
      <c r="EM33" s="464"/>
      <c r="EN33" s="464"/>
      <c r="EO33" s="464"/>
    </row>
    <row r="34" spans="1:145" s="465" customFormat="1" ht="10.199999999999999">
      <c r="A34" s="63"/>
      <c r="B34" s="63"/>
      <c r="C34" s="91"/>
      <c r="D34" s="63"/>
      <c r="E34" s="91"/>
      <c r="F34" s="63"/>
      <c r="G34" s="91"/>
      <c r="H34" s="63"/>
      <c r="I34" s="91"/>
      <c r="J34" s="63"/>
      <c r="K34" s="91"/>
      <c r="L34" s="63"/>
      <c r="M34" s="91"/>
      <c r="N34" s="63"/>
      <c r="O34" s="91"/>
      <c r="P34" s="63"/>
      <c r="Q34" s="91"/>
      <c r="R34" s="63"/>
      <c r="S34" s="91"/>
      <c r="T34" s="63"/>
      <c r="U34" s="91"/>
      <c r="V34" s="63"/>
      <c r="W34" s="91"/>
      <c r="X34" s="63"/>
      <c r="Y34" s="91"/>
      <c r="Z34" s="63"/>
      <c r="AA34" s="91"/>
      <c r="AB34" s="63"/>
      <c r="AC34" s="91"/>
      <c r="AD34" s="63"/>
      <c r="AE34" s="91"/>
      <c r="AF34" s="63"/>
      <c r="AG34" s="91"/>
      <c r="AH34" s="63"/>
      <c r="AI34" s="91"/>
      <c r="AJ34" s="63"/>
      <c r="AK34" s="91"/>
      <c r="AL34" s="63"/>
      <c r="AM34" s="91"/>
      <c r="AN34" s="63"/>
      <c r="AO34" s="91"/>
      <c r="AP34" s="63"/>
      <c r="AQ34" s="91"/>
      <c r="AR34" s="63"/>
      <c r="AS34" s="91"/>
      <c r="AT34" s="63"/>
      <c r="AU34" s="91"/>
      <c r="AV34" s="63"/>
      <c r="AW34" s="91"/>
      <c r="AX34" s="63"/>
      <c r="AY34" s="91"/>
      <c r="AZ34" s="63"/>
      <c r="BA34" s="91"/>
      <c r="BB34" s="63"/>
      <c r="BC34" s="91"/>
      <c r="BD34" s="63"/>
      <c r="BE34" s="91"/>
      <c r="BF34" s="63"/>
      <c r="BG34" s="91"/>
      <c r="BH34" s="63"/>
      <c r="BI34" s="91"/>
      <c r="BJ34" s="63"/>
      <c r="BK34" s="91"/>
      <c r="BL34" s="63"/>
      <c r="BM34" s="91"/>
      <c r="BN34" s="63"/>
      <c r="BO34" s="91"/>
      <c r="BP34" s="63"/>
      <c r="BQ34" s="91"/>
      <c r="BR34" s="63"/>
      <c r="BS34" s="91"/>
      <c r="BT34" s="63"/>
      <c r="BU34" s="91"/>
      <c r="BV34" s="464"/>
      <c r="BW34" s="281"/>
      <c r="BX34" s="464"/>
      <c r="BY34" s="281"/>
      <c r="BZ34" s="464"/>
      <c r="CA34" s="281"/>
      <c r="CB34" s="464"/>
      <c r="CC34" s="281"/>
      <c r="CD34" s="464"/>
      <c r="CE34" s="281"/>
      <c r="CF34" s="464"/>
      <c r="CG34" s="281"/>
      <c r="CH34" s="464"/>
      <c r="CI34" s="281"/>
      <c r="CJ34" s="464"/>
      <c r="CK34" s="281"/>
      <c r="CL34" s="464"/>
      <c r="CM34" s="281"/>
      <c r="CN34" s="464"/>
      <c r="CO34" s="281"/>
      <c r="CP34" s="464"/>
      <c r="CQ34" s="281"/>
      <c r="CR34" s="464"/>
      <c r="CS34" s="281"/>
      <c r="CT34" s="464"/>
      <c r="CU34" s="281"/>
      <c r="CV34" s="464"/>
      <c r="CW34" s="281"/>
      <c r="CX34" s="467"/>
      <c r="CY34" s="281"/>
      <c r="CZ34" s="467"/>
      <c r="DA34" s="464"/>
      <c r="DB34" s="467"/>
      <c r="DC34" s="464"/>
      <c r="DD34" s="467"/>
      <c r="DE34" s="464"/>
      <c r="DF34" s="467"/>
      <c r="DG34" s="464"/>
      <c r="DH34" s="467"/>
      <c r="DI34" s="464"/>
      <c r="DJ34" s="467"/>
      <c r="DK34" s="464"/>
      <c r="DL34" s="467"/>
      <c r="DM34" s="464"/>
      <c r="DN34" s="467"/>
      <c r="DO34" s="464"/>
      <c r="DP34" s="467"/>
      <c r="DQ34" s="464"/>
      <c r="DR34" s="467"/>
      <c r="DS34" s="464"/>
      <c r="DT34" s="467"/>
      <c r="DU34" s="464"/>
      <c r="DV34" s="467"/>
      <c r="DW34" s="464"/>
      <c r="DX34" s="467"/>
      <c r="DY34" s="464"/>
      <c r="DZ34" s="467"/>
      <c r="EA34" s="464"/>
      <c r="EB34" s="467"/>
      <c r="EC34" s="464"/>
      <c r="ED34" s="467"/>
      <c r="EE34" s="464"/>
      <c r="EF34" s="464"/>
      <c r="EG34" s="464"/>
      <c r="EH34" s="464"/>
      <c r="EI34" s="464"/>
      <c r="EJ34" s="464"/>
      <c r="EK34" s="464"/>
      <c r="EL34" s="464"/>
      <c r="EM34" s="464"/>
      <c r="EN34" s="464"/>
      <c r="EO34" s="464"/>
    </row>
    <row r="35" spans="1:145" s="465" customFormat="1" ht="10.199999999999999">
      <c r="A35" s="63"/>
      <c r="B35" s="63"/>
      <c r="C35" s="91"/>
      <c r="D35" s="63"/>
      <c r="E35" s="91"/>
      <c r="F35" s="63"/>
      <c r="G35" s="91"/>
      <c r="H35" s="63"/>
      <c r="I35" s="91"/>
      <c r="J35" s="63"/>
      <c r="K35" s="91"/>
      <c r="L35" s="63"/>
      <c r="M35" s="91"/>
      <c r="N35" s="63"/>
      <c r="O35" s="91"/>
      <c r="P35" s="63"/>
      <c r="Q35" s="91"/>
      <c r="R35" s="63"/>
      <c r="S35" s="91"/>
      <c r="T35" s="63"/>
      <c r="U35" s="91"/>
      <c r="V35" s="63"/>
      <c r="W35" s="91"/>
      <c r="X35" s="63"/>
      <c r="Y35" s="91"/>
      <c r="Z35" s="63"/>
      <c r="AA35" s="91"/>
      <c r="AB35" s="63"/>
      <c r="AC35" s="91"/>
      <c r="AD35" s="63"/>
      <c r="AE35" s="91"/>
      <c r="AF35" s="63"/>
      <c r="AG35" s="91"/>
      <c r="AH35" s="63"/>
      <c r="AI35" s="91"/>
      <c r="AJ35" s="63"/>
      <c r="AK35" s="91"/>
      <c r="AL35" s="63"/>
      <c r="AM35" s="91"/>
      <c r="AN35" s="63"/>
      <c r="AO35" s="91"/>
      <c r="AP35" s="63"/>
      <c r="AQ35" s="91"/>
      <c r="AR35" s="63"/>
      <c r="AS35" s="91"/>
      <c r="AT35" s="63"/>
      <c r="AU35" s="91"/>
      <c r="AV35" s="63"/>
      <c r="AW35" s="91"/>
      <c r="AX35" s="63"/>
      <c r="AY35" s="91"/>
      <c r="AZ35" s="63"/>
      <c r="BA35" s="91"/>
      <c r="BB35" s="63"/>
      <c r="BC35" s="91"/>
      <c r="BD35" s="63"/>
      <c r="BE35" s="91"/>
      <c r="BF35" s="63"/>
      <c r="BG35" s="91"/>
      <c r="BH35" s="63"/>
      <c r="BI35" s="91"/>
      <c r="BJ35" s="63"/>
      <c r="BK35" s="91"/>
      <c r="BL35" s="63"/>
      <c r="BM35" s="91"/>
      <c r="BN35" s="63"/>
      <c r="BO35" s="91"/>
      <c r="BP35" s="63"/>
      <c r="BQ35" s="91"/>
      <c r="BR35" s="63"/>
      <c r="BS35" s="91"/>
      <c r="BT35" s="63"/>
      <c r="BU35" s="91"/>
      <c r="BV35" s="464"/>
      <c r="BW35" s="281"/>
      <c r="BX35" s="464"/>
      <c r="BY35" s="281"/>
      <c r="BZ35" s="464"/>
      <c r="CA35" s="281"/>
      <c r="CB35" s="464"/>
      <c r="CC35" s="281"/>
      <c r="CD35" s="464"/>
      <c r="CE35" s="281"/>
      <c r="CF35" s="464"/>
      <c r="CG35" s="281"/>
      <c r="CH35" s="464"/>
      <c r="CI35" s="281"/>
      <c r="CJ35" s="464"/>
      <c r="CK35" s="281"/>
      <c r="CL35" s="464"/>
      <c r="CM35" s="281"/>
      <c r="CN35" s="464"/>
      <c r="CO35" s="281"/>
      <c r="CP35" s="464"/>
      <c r="CQ35" s="281"/>
      <c r="CR35" s="464"/>
      <c r="CS35" s="281"/>
      <c r="CT35" s="464"/>
      <c r="CU35" s="281"/>
      <c r="CV35" s="464"/>
      <c r="CW35" s="281"/>
      <c r="CX35" s="464"/>
      <c r="CY35" s="281"/>
      <c r="CZ35" s="464"/>
      <c r="DA35" s="464"/>
      <c r="DB35" s="464"/>
      <c r="DC35" s="464"/>
      <c r="DD35" s="464"/>
      <c r="DE35" s="464"/>
      <c r="DF35" s="464"/>
      <c r="DG35" s="464"/>
      <c r="DH35" s="464"/>
      <c r="DI35" s="464"/>
      <c r="DJ35" s="464"/>
      <c r="DK35" s="464"/>
      <c r="DL35" s="464"/>
      <c r="DM35" s="464"/>
      <c r="DN35" s="464"/>
      <c r="DO35" s="464"/>
      <c r="DP35" s="464"/>
      <c r="DQ35" s="464"/>
      <c r="DR35" s="464"/>
      <c r="DS35" s="464"/>
      <c r="DT35" s="464"/>
      <c r="DU35" s="464"/>
      <c r="DV35" s="464"/>
      <c r="DW35" s="464"/>
      <c r="DX35" s="464"/>
      <c r="DY35" s="464"/>
      <c r="DZ35" s="464"/>
      <c r="EA35" s="464"/>
      <c r="EB35" s="464"/>
      <c r="EC35" s="464"/>
      <c r="ED35" s="464"/>
      <c r="EE35" s="464"/>
      <c r="EF35" s="464"/>
      <c r="EG35" s="464"/>
      <c r="EH35" s="464"/>
      <c r="EI35" s="464"/>
      <c r="EJ35" s="464"/>
      <c r="EK35" s="464"/>
      <c r="EL35" s="464"/>
      <c r="EM35" s="464"/>
      <c r="EN35" s="464"/>
      <c r="EO35" s="464"/>
    </row>
    <row r="36" spans="1:145" s="465" customFormat="1" ht="10.199999999999999">
      <c r="A36" s="63"/>
      <c r="B36" s="63"/>
      <c r="C36" s="91"/>
      <c r="D36" s="63"/>
      <c r="E36" s="91"/>
      <c r="F36" s="63"/>
      <c r="G36" s="91"/>
      <c r="H36" s="63"/>
      <c r="I36" s="91"/>
      <c r="J36" s="63"/>
      <c r="K36" s="91"/>
      <c r="L36" s="63"/>
      <c r="M36" s="91"/>
      <c r="N36" s="63"/>
      <c r="O36" s="91"/>
      <c r="P36" s="63"/>
      <c r="Q36" s="91"/>
      <c r="R36" s="63"/>
      <c r="S36" s="91"/>
      <c r="T36" s="63"/>
      <c r="U36" s="91"/>
      <c r="V36" s="63"/>
      <c r="W36" s="91"/>
      <c r="X36" s="63"/>
      <c r="Y36" s="91"/>
      <c r="Z36" s="63"/>
      <c r="AA36" s="91"/>
      <c r="AB36" s="63"/>
      <c r="AC36" s="91"/>
      <c r="AD36" s="63"/>
      <c r="AE36" s="91"/>
      <c r="AF36" s="63"/>
      <c r="AG36" s="91"/>
      <c r="AH36" s="63"/>
      <c r="AI36" s="91"/>
      <c r="AJ36" s="63"/>
      <c r="AK36" s="91"/>
      <c r="AL36" s="63"/>
      <c r="AM36" s="91"/>
      <c r="AN36" s="63"/>
      <c r="AO36" s="91"/>
      <c r="AP36" s="63"/>
      <c r="AQ36" s="91"/>
      <c r="AR36" s="63"/>
      <c r="AS36" s="91"/>
      <c r="AT36" s="63"/>
      <c r="AU36" s="91"/>
      <c r="AV36" s="63"/>
      <c r="AW36" s="91"/>
      <c r="AX36" s="63"/>
      <c r="AY36" s="91"/>
      <c r="AZ36" s="63"/>
      <c r="BA36" s="91"/>
      <c r="BB36" s="63"/>
      <c r="BC36" s="91"/>
      <c r="BD36" s="63"/>
      <c r="BE36" s="91"/>
      <c r="BF36" s="63"/>
      <c r="BG36" s="91"/>
      <c r="BH36" s="63"/>
      <c r="BI36" s="91"/>
      <c r="BJ36" s="63"/>
      <c r="BK36" s="91"/>
      <c r="BL36" s="63"/>
      <c r="BM36" s="91"/>
      <c r="BN36" s="63"/>
      <c r="BO36" s="91"/>
      <c r="BP36" s="63"/>
      <c r="BQ36" s="91"/>
      <c r="BR36" s="63"/>
      <c r="BS36" s="91"/>
      <c r="BT36" s="63"/>
      <c r="BU36" s="91"/>
      <c r="BV36" s="464"/>
      <c r="BW36" s="281"/>
      <c r="BX36" s="464"/>
      <c r="BY36" s="281"/>
      <c r="BZ36" s="464"/>
      <c r="CA36" s="281"/>
      <c r="CB36" s="464"/>
      <c r="CC36" s="281"/>
      <c r="CD36" s="464"/>
      <c r="CE36" s="281"/>
      <c r="CF36" s="464"/>
      <c r="CG36" s="281"/>
      <c r="CH36" s="464"/>
      <c r="CI36" s="281"/>
      <c r="CJ36" s="464"/>
      <c r="CK36" s="281"/>
      <c r="CL36" s="464"/>
      <c r="CM36" s="281"/>
      <c r="CN36" s="464"/>
      <c r="CO36" s="281"/>
      <c r="CP36" s="464"/>
      <c r="CQ36" s="281"/>
      <c r="CR36" s="464"/>
      <c r="CS36" s="281"/>
      <c r="CT36" s="464"/>
      <c r="CU36" s="281"/>
      <c r="CV36" s="464"/>
      <c r="CW36" s="281"/>
      <c r="CX36" s="464"/>
      <c r="CY36" s="281"/>
      <c r="CZ36" s="464"/>
      <c r="DA36" s="464"/>
      <c r="DB36" s="464"/>
      <c r="DC36" s="464"/>
      <c r="DD36" s="464"/>
      <c r="DE36" s="464"/>
      <c r="DF36" s="464"/>
      <c r="DG36" s="464"/>
      <c r="DH36" s="464"/>
      <c r="DI36" s="464"/>
      <c r="DJ36" s="464"/>
      <c r="DK36" s="464"/>
      <c r="DL36" s="464"/>
      <c r="DM36" s="464"/>
      <c r="DN36" s="464"/>
      <c r="DO36" s="464"/>
      <c r="DP36" s="464"/>
      <c r="DQ36" s="464"/>
      <c r="DR36" s="464"/>
      <c r="DS36" s="464"/>
      <c r="DT36" s="464"/>
      <c r="DU36" s="464"/>
      <c r="DV36" s="464"/>
      <c r="DW36" s="464"/>
      <c r="DX36" s="464"/>
      <c r="DY36" s="464"/>
      <c r="DZ36" s="464"/>
      <c r="EA36" s="464"/>
      <c r="EB36" s="464"/>
      <c r="EC36" s="464"/>
      <c r="ED36" s="464"/>
      <c r="EE36" s="464"/>
      <c r="EF36" s="464"/>
      <c r="EG36" s="464"/>
      <c r="EH36" s="464"/>
      <c r="EI36" s="464"/>
      <c r="EJ36" s="464"/>
      <c r="EK36" s="464"/>
      <c r="EL36" s="464"/>
      <c r="EM36" s="464"/>
      <c r="EN36" s="464"/>
      <c r="EO36" s="464"/>
    </row>
    <row r="37" spans="1:145" s="465" customFormat="1" ht="10.199999999999999">
      <c r="A37" s="63"/>
      <c r="B37" s="63"/>
      <c r="C37" s="91"/>
      <c r="D37" s="63"/>
      <c r="E37" s="91"/>
      <c r="F37" s="63"/>
      <c r="G37" s="91"/>
      <c r="H37" s="63"/>
      <c r="I37" s="91"/>
      <c r="J37" s="63"/>
      <c r="K37" s="91"/>
      <c r="L37" s="63"/>
      <c r="M37" s="91"/>
      <c r="N37" s="63"/>
      <c r="O37" s="91"/>
      <c r="P37" s="63"/>
      <c r="Q37" s="91"/>
      <c r="R37" s="63"/>
      <c r="S37" s="91"/>
      <c r="T37" s="63"/>
      <c r="U37" s="91"/>
      <c r="V37" s="63"/>
      <c r="W37" s="91"/>
      <c r="X37" s="63"/>
      <c r="Y37" s="91"/>
      <c r="Z37" s="63"/>
      <c r="AA37" s="91"/>
      <c r="AB37" s="63"/>
      <c r="AC37" s="91"/>
      <c r="AD37" s="63"/>
      <c r="AE37" s="91"/>
      <c r="AF37" s="63"/>
      <c r="AG37" s="91"/>
      <c r="AH37" s="63"/>
      <c r="AI37" s="91"/>
      <c r="AJ37" s="63"/>
      <c r="AK37" s="91"/>
      <c r="AL37" s="63"/>
      <c r="AM37" s="91"/>
      <c r="AN37" s="63"/>
      <c r="AO37" s="91"/>
      <c r="AP37" s="63"/>
      <c r="AQ37" s="91"/>
      <c r="AR37" s="63"/>
      <c r="AS37" s="91"/>
      <c r="AT37" s="63"/>
      <c r="AU37" s="91"/>
      <c r="AV37" s="63"/>
      <c r="AW37" s="91"/>
      <c r="AX37" s="63"/>
      <c r="AY37" s="91"/>
      <c r="AZ37" s="63"/>
      <c r="BA37" s="91"/>
      <c r="BB37" s="63"/>
      <c r="BC37" s="91"/>
      <c r="BD37" s="63"/>
      <c r="BE37" s="91"/>
      <c r="BF37" s="63"/>
      <c r="BG37" s="91"/>
      <c r="BH37" s="63"/>
      <c r="BI37" s="91"/>
      <c r="BJ37" s="63"/>
      <c r="BK37" s="91"/>
      <c r="BL37" s="63"/>
      <c r="BM37" s="91"/>
      <c r="BN37" s="63"/>
      <c r="BO37" s="91"/>
      <c r="BP37" s="63"/>
      <c r="BQ37" s="91"/>
      <c r="BR37" s="63"/>
      <c r="BS37" s="91"/>
      <c r="BT37" s="63"/>
      <c r="BU37" s="91"/>
      <c r="BV37" s="464"/>
      <c r="BW37" s="281"/>
      <c r="BX37" s="464"/>
      <c r="BY37" s="281"/>
      <c r="BZ37" s="464"/>
      <c r="CA37" s="281"/>
      <c r="CB37" s="464"/>
      <c r="CC37" s="281"/>
      <c r="CD37" s="464"/>
      <c r="CE37" s="281"/>
      <c r="CF37" s="464"/>
      <c r="CG37" s="281"/>
      <c r="CH37" s="464"/>
      <c r="CI37" s="281"/>
      <c r="CJ37" s="464"/>
      <c r="CK37" s="281"/>
      <c r="CL37" s="464"/>
      <c r="CM37" s="281"/>
      <c r="CN37" s="464"/>
      <c r="CO37" s="281"/>
      <c r="CP37" s="464"/>
      <c r="CQ37" s="281"/>
      <c r="CR37" s="464"/>
      <c r="CS37" s="281"/>
      <c r="CT37" s="464"/>
      <c r="CU37" s="281"/>
      <c r="CV37" s="464"/>
      <c r="CW37" s="281"/>
      <c r="CX37" s="464"/>
      <c r="CY37" s="281"/>
      <c r="CZ37" s="464"/>
      <c r="DA37" s="464"/>
      <c r="DB37" s="464"/>
      <c r="DC37" s="464"/>
      <c r="DD37" s="464"/>
      <c r="DE37" s="464"/>
      <c r="DF37" s="464"/>
      <c r="DG37" s="464"/>
      <c r="DH37" s="464"/>
      <c r="DI37" s="464"/>
      <c r="DJ37" s="464"/>
      <c r="DK37" s="464"/>
      <c r="DL37" s="464"/>
      <c r="DM37" s="464"/>
      <c r="DN37" s="464"/>
      <c r="DO37" s="464"/>
      <c r="DP37" s="464"/>
      <c r="DQ37" s="464"/>
      <c r="DR37" s="464"/>
      <c r="DS37" s="464"/>
      <c r="DT37" s="464"/>
      <c r="DU37" s="464"/>
      <c r="DV37" s="464"/>
      <c r="DW37" s="464"/>
      <c r="DX37" s="464"/>
      <c r="DY37" s="464"/>
      <c r="DZ37" s="464"/>
      <c r="EA37" s="464"/>
      <c r="EB37" s="464"/>
      <c r="EC37" s="464"/>
      <c r="ED37" s="464"/>
      <c r="EE37" s="464"/>
      <c r="EF37" s="464"/>
      <c r="EG37" s="464"/>
      <c r="EH37" s="464"/>
      <c r="EI37" s="464"/>
      <c r="EJ37" s="464"/>
      <c r="EK37" s="464"/>
      <c r="EL37" s="464"/>
      <c r="EM37" s="464"/>
      <c r="EN37" s="464"/>
      <c r="EO37" s="464"/>
    </row>
    <row r="38" spans="1:145" s="465" customFormat="1" ht="10.199999999999999">
      <c r="A38" s="63"/>
      <c r="B38" s="63"/>
      <c r="C38" s="91"/>
      <c r="D38" s="63"/>
      <c r="E38" s="91"/>
      <c r="F38" s="63"/>
      <c r="G38" s="91"/>
      <c r="H38" s="63"/>
      <c r="I38" s="91"/>
      <c r="J38" s="63"/>
      <c r="K38" s="91"/>
      <c r="L38" s="63"/>
      <c r="M38" s="91"/>
      <c r="N38" s="63"/>
      <c r="O38" s="91"/>
      <c r="P38" s="63"/>
      <c r="Q38" s="91"/>
      <c r="R38" s="63"/>
      <c r="S38" s="91"/>
      <c r="T38" s="63"/>
      <c r="U38" s="91"/>
      <c r="V38" s="63"/>
      <c r="W38" s="91"/>
      <c r="X38" s="63"/>
      <c r="Y38" s="91"/>
      <c r="Z38" s="63"/>
      <c r="AA38" s="91"/>
      <c r="AB38" s="63"/>
      <c r="AC38" s="91"/>
      <c r="AD38" s="63"/>
      <c r="AE38" s="91"/>
      <c r="AF38" s="63"/>
      <c r="AG38" s="91"/>
      <c r="AH38" s="63"/>
      <c r="AI38" s="91"/>
      <c r="AJ38" s="63"/>
      <c r="AK38" s="91"/>
      <c r="AL38" s="63"/>
      <c r="AM38" s="91"/>
      <c r="AN38" s="63"/>
      <c r="AO38" s="91"/>
      <c r="AP38" s="63"/>
      <c r="AQ38" s="91"/>
      <c r="AR38" s="63"/>
      <c r="AS38" s="91"/>
      <c r="AT38" s="63"/>
      <c r="AU38" s="91"/>
      <c r="AV38" s="63"/>
      <c r="AW38" s="91"/>
      <c r="AX38" s="63"/>
      <c r="AY38" s="91"/>
      <c r="AZ38" s="63"/>
      <c r="BA38" s="91"/>
      <c r="BB38" s="63"/>
      <c r="BC38" s="91"/>
      <c r="BD38" s="63"/>
      <c r="BE38" s="91"/>
      <c r="BF38" s="63"/>
      <c r="BG38" s="91"/>
      <c r="BH38" s="63"/>
      <c r="BI38" s="91"/>
      <c r="BJ38" s="63"/>
      <c r="BK38" s="91"/>
      <c r="BL38" s="63"/>
      <c r="BM38" s="91"/>
      <c r="BN38" s="63"/>
      <c r="BO38" s="91"/>
      <c r="BP38" s="63"/>
      <c r="BQ38" s="91"/>
      <c r="BR38" s="63"/>
      <c r="BS38" s="91"/>
      <c r="BT38" s="63"/>
      <c r="BU38" s="91"/>
      <c r="BV38" s="464"/>
      <c r="BW38" s="281"/>
      <c r="BX38" s="464"/>
      <c r="BY38" s="281"/>
      <c r="BZ38" s="464"/>
      <c r="CA38" s="281"/>
      <c r="CB38" s="464"/>
      <c r="CC38" s="281"/>
      <c r="CD38" s="464"/>
      <c r="CE38" s="281"/>
      <c r="CF38" s="464"/>
      <c r="CG38" s="281"/>
      <c r="CH38" s="464"/>
      <c r="CI38" s="281"/>
      <c r="CJ38" s="464"/>
      <c r="CK38" s="281"/>
      <c r="CL38" s="464"/>
      <c r="CM38" s="281"/>
      <c r="CN38" s="464"/>
      <c r="CO38" s="281"/>
      <c r="CP38" s="464"/>
      <c r="CQ38" s="281"/>
      <c r="CR38" s="464"/>
      <c r="CS38" s="281"/>
      <c r="CT38" s="464"/>
      <c r="CU38" s="281"/>
      <c r="CV38" s="464"/>
      <c r="CW38" s="281"/>
      <c r="CX38" s="464"/>
      <c r="CY38" s="281"/>
      <c r="CZ38" s="464"/>
      <c r="DA38" s="464"/>
      <c r="DB38" s="464"/>
      <c r="DC38" s="464"/>
      <c r="DD38" s="464"/>
      <c r="DE38" s="464"/>
      <c r="DF38" s="464"/>
      <c r="DG38" s="464"/>
      <c r="DH38" s="464"/>
      <c r="DI38" s="464"/>
      <c r="DJ38" s="464"/>
      <c r="DK38" s="464"/>
      <c r="DL38" s="464"/>
      <c r="DM38" s="464"/>
      <c r="DN38" s="464"/>
      <c r="DO38" s="464"/>
      <c r="DP38" s="464"/>
      <c r="DQ38" s="464"/>
      <c r="DR38" s="464"/>
      <c r="DS38" s="464"/>
      <c r="DT38" s="464"/>
      <c r="DU38" s="464"/>
      <c r="DV38" s="464"/>
      <c r="DW38" s="464"/>
      <c r="DX38" s="464"/>
      <c r="DY38" s="464"/>
      <c r="DZ38" s="464"/>
      <c r="EA38" s="464"/>
      <c r="EB38" s="464"/>
      <c r="EC38" s="464"/>
      <c r="ED38" s="464"/>
      <c r="EE38" s="464"/>
      <c r="EF38" s="464"/>
      <c r="EG38" s="464"/>
      <c r="EH38" s="464"/>
      <c r="EI38" s="464"/>
      <c r="EJ38" s="464"/>
      <c r="EK38" s="464"/>
      <c r="EL38" s="464"/>
      <c r="EM38" s="464"/>
      <c r="EN38" s="464"/>
      <c r="EO38" s="464"/>
    </row>
    <row r="39" spans="1:145" s="465" customFormat="1" ht="10.199999999999999">
      <c r="A39" s="63"/>
      <c r="B39" s="63"/>
      <c r="C39" s="91"/>
      <c r="D39" s="63"/>
      <c r="E39" s="91"/>
      <c r="F39" s="63"/>
      <c r="G39" s="91"/>
      <c r="H39" s="63"/>
      <c r="I39" s="91"/>
      <c r="J39" s="63"/>
      <c r="K39" s="91"/>
      <c r="L39" s="63"/>
      <c r="M39" s="91"/>
      <c r="N39" s="63"/>
      <c r="O39" s="91"/>
      <c r="P39" s="63"/>
      <c r="Q39" s="91"/>
      <c r="R39" s="63"/>
      <c r="S39" s="91"/>
      <c r="T39" s="63"/>
      <c r="U39" s="91"/>
      <c r="V39" s="63"/>
      <c r="W39" s="91"/>
      <c r="X39" s="63"/>
      <c r="Y39" s="91"/>
      <c r="Z39" s="63"/>
      <c r="AA39" s="91"/>
      <c r="AB39" s="63"/>
      <c r="AC39" s="91"/>
      <c r="AD39" s="63"/>
      <c r="AE39" s="91"/>
      <c r="AF39" s="63"/>
      <c r="AG39" s="91"/>
      <c r="AH39" s="63"/>
      <c r="AI39" s="91"/>
      <c r="AJ39" s="63"/>
      <c r="AK39" s="91"/>
      <c r="AL39" s="63"/>
      <c r="AM39" s="91"/>
      <c r="AN39" s="63"/>
      <c r="AO39" s="91"/>
      <c r="AP39" s="63"/>
      <c r="AQ39" s="91"/>
      <c r="AR39" s="63"/>
      <c r="AS39" s="91"/>
      <c r="AT39" s="63"/>
      <c r="AU39" s="91"/>
      <c r="AV39" s="63"/>
      <c r="AW39" s="91"/>
      <c r="AX39" s="63"/>
      <c r="AY39" s="91"/>
      <c r="AZ39" s="63"/>
      <c r="BA39" s="91"/>
      <c r="BB39" s="63"/>
      <c r="BC39" s="91"/>
      <c r="BD39" s="63"/>
      <c r="BE39" s="91"/>
      <c r="BF39" s="63"/>
      <c r="BG39" s="91"/>
      <c r="BH39" s="63"/>
      <c r="BI39" s="91"/>
      <c r="BJ39" s="63"/>
      <c r="BK39" s="91"/>
      <c r="BL39" s="63"/>
      <c r="BM39" s="91"/>
      <c r="BN39" s="63"/>
      <c r="BO39" s="91"/>
      <c r="BP39" s="63"/>
      <c r="BQ39" s="91"/>
      <c r="BR39" s="63"/>
      <c r="BS39" s="91"/>
      <c r="BT39" s="63"/>
      <c r="BU39" s="91"/>
      <c r="BV39" s="464"/>
      <c r="BW39" s="281"/>
      <c r="BX39" s="464"/>
      <c r="BY39" s="281"/>
      <c r="BZ39" s="464"/>
      <c r="CA39" s="281"/>
      <c r="CB39" s="464"/>
      <c r="CC39" s="281"/>
      <c r="CD39" s="464"/>
      <c r="CE39" s="281"/>
      <c r="CF39" s="464"/>
      <c r="CG39" s="281"/>
      <c r="CH39" s="464"/>
      <c r="CI39" s="281"/>
      <c r="CJ39" s="464"/>
      <c r="CK39" s="281"/>
      <c r="CL39" s="464"/>
      <c r="CM39" s="281"/>
      <c r="CN39" s="464"/>
      <c r="CO39" s="281"/>
      <c r="CP39" s="464"/>
      <c r="CQ39" s="281"/>
      <c r="CR39" s="464"/>
      <c r="CS39" s="281"/>
      <c r="CT39" s="464"/>
      <c r="CU39" s="281"/>
      <c r="CV39" s="464"/>
      <c r="CW39" s="281"/>
      <c r="CX39" s="464"/>
      <c r="CY39" s="281"/>
      <c r="CZ39" s="464"/>
      <c r="DA39" s="464"/>
      <c r="DB39" s="464"/>
      <c r="DC39" s="464"/>
      <c r="DD39" s="464"/>
      <c r="DE39" s="464"/>
      <c r="DF39" s="464"/>
      <c r="DG39" s="464"/>
      <c r="DH39" s="464"/>
      <c r="DI39" s="464"/>
      <c r="DJ39" s="464"/>
      <c r="DK39" s="464"/>
      <c r="DL39" s="464"/>
      <c r="DM39" s="464"/>
      <c r="DN39" s="464"/>
      <c r="DO39" s="464"/>
      <c r="DP39" s="464"/>
      <c r="DQ39" s="464"/>
      <c r="DR39" s="464"/>
      <c r="DS39" s="464"/>
      <c r="DT39" s="464"/>
      <c r="DU39" s="464"/>
      <c r="DV39" s="464"/>
      <c r="DW39" s="464"/>
      <c r="DX39" s="464"/>
      <c r="DY39" s="464"/>
      <c r="DZ39" s="464"/>
      <c r="EA39" s="464"/>
      <c r="EB39" s="464"/>
      <c r="EC39" s="464"/>
      <c r="ED39" s="464"/>
      <c r="EE39" s="464"/>
      <c r="EF39" s="464"/>
      <c r="EG39" s="464"/>
      <c r="EH39" s="464"/>
      <c r="EI39" s="464"/>
      <c r="EJ39" s="464"/>
      <c r="EK39" s="464"/>
      <c r="EL39" s="464"/>
      <c r="EM39" s="464"/>
      <c r="EN39" s="464"/>
      <c r="EO39" s="464"/>
    </row>
    <row r="40" spans="1:145" s="465" customFormat="1" ht="10.199999999999999">
      <c r="A40" s="63"/>
      <c r="B40" s="63"/>
      <c r="C40" s="91"/>
      <c r="D40" s="63"/>
      <c r="E40" s="91"/>
      <c r="F40" s="63"/>
      <c r="G40" s="91"/>
      <c r="H40" s="63"/>
      <c r="I40" s="91"/>
      <c r="J40" s="63"/>
      <c r="K40" s="91"/>
      <c r="L40" s="63"/>
      <c r="M40" s="91"/>
      <c r="N40" s="63"/>
      <c r="O40" s="91"/>
      <c r="P40" s="63"/>
      <c r="Q40" s="91"/>
      <c r="R40" s="63"/>
      <c r="S40" s="91"/>
      <c r="T40" s="63"/>
      <c r="U40" s="91"/>
      <c r="V40" s="63"/>
      <c r="W40" s="91"/>
      <c r="X40" s="63"/>
      <c r="Y40" s="91"/>
      <c r="Z40" s="63"/>
      <c r="AA40" s="91"/>
      <c r="AB40" s="63"/>
      <c r="AC40" s="91"/>
      <c r="AD40" s="63"/>
      <c r="AE40" s="91"/>
      <c r="AF40" s="63"/>
      <c r="AG40" s="91"/>
      <c r="AH40" s="63"/>
      <c r="AI40" s="91"/>
      <c r="AJ40" s="63"/>
      <c r="AK40" s="91"/>
      <c r="AL40" s="63"/>
      <c r="AM40" s="91"/>
      <c r="AN40" s="63"/>
      <c r="AO40" s="91"/>
      <c r="AP40" s="63"/>
      <c r="AQ40" s="91"/>
      <c r="AR40" s="63"/>
      <c r="AS40" s="91"/>
      <c r="AT40" s="63"/>
      <c r="AU40" s="91"/>
      <c r="AV40" s="63"/>
      <c r="AW40" s="91"/>
      <c r="AX40" s="63"/>
      <c r="AY40" s="91"/>
      <c r="AZ40" s="63"/>
      <c r="BA40" s="91"/>
      <c r="BB40" s="63"/>
      <c r="BC40" s="91"/>
      <c r="BD40" s="63"/>
      <c r="BE40" s="91"/>
      <c r="BF40" s="63"/>
      <c r="BG40" s="91"/>
      <c r="BH40" s="63"/>
      <c r="BI40" s="91"/>
      <c r="BJ40" s="63"/>
      <c r="BK40" s="91"/>
      <c r="BL40" s="63"/>
      <c r="BM40" s="91"/>
      <c r="BN40" s="63"/>
      <c r="BO40" s="91"/>
      <c r="BP40" s="63"/>
      <c r="BQ40" s="91"/>
      <c r="BR40" s="63"/>
      <c r="BS40" s="91"/>
      <c r="BT40" s="63"/>
      <c r="BU40" s="91"/>
      <c r="BV40" s="464"/>
      <c r="BW40" s="281"/>
      <c r="BX40" s="464"/>
      <c r="BY40" s="281"/>
      <c r="BZ40" s="464"/>
      <c r="CA40" s="281"/>
      <c r="CB40" s="464"/>
      <c r="CC40" s="281"/>
      <c r="CD40" s="464"/>
      <c r="CE40" s="281"/>
      <c r="CF40" s="464"/>
      <c r="CG40" s="281"/>
      <c r="CH40" s="464"/>
      <c r="CI40" s="281"/>
      <c r="CJ40" s="464"/>
      <c r="CK40" s="281"/>
      <c r="CL40" s="464"/>
      <c r="CM40" s="281"/>
      <c r="CN40" s="464"/>
      <c r="CO40" s="281"/>
      <c r="CP40" s="464"/>
      <c r="CQ40" s="281"/>
      <c r="CR40" s="464"/>
      <c r="CS40" s="281"/>
      <c r="CT40" s="464"/>
      <c r="CU40" s="281"/>
      <c r="CV40" s="464"/>
      <c r="CW40" s="281"/>
      <c r="CX40" s="464"/>
      <c r="CY40" s="281"/>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row>
    <row r="41" spans="1:145" s="465" customFormat="1" ht="10.199999999999999">
      <c r="A41" s="63"/>
      <c r="B41" s="63"/>
      <c r="C41" s="91"/>
      <c r="D41" s="63"/>
      <c r="E41" s="91"/>
      <c r="F41" s="63"/>
      <c r="G41" s="91"/>
      <c r="H41" s="63"/>
      <c r="I41" s="91"/>
      <c r="J41" s="63"/>
      <c r="K41" s="91"/>
      <c r="L41" s="63"/>
      <c r="M41" s="91"/>
      <c r="N41" s="63"/>
      <c r="O41" s="91"/>
      <c r="P41" s="63"/>
      <c r="Q41" s="91"/>
      <c r="R41" s="63"/>
      <c r="S41" s="91"/>
      <c r="T41" s="63"/>
      <c r="U41" s="91"/>
      <c r="V41" s="63"/>
      <c r="W41" s="91"/>
      <c r="X41" s="63"/>
      <c r="Y41" s="91"/>
      <c r="Z41" s="63"/>
      <c r="AA41" s="91"/>
      <c r="AB41" s="63"/>
      <c r="AC41" s="91"/>
      <c r="AD41" s="63"/>
      <c r="AE41" s="91"/>
      <c r="AF41" s="63"/>
      <c r="AG41" s="91"/>
      <c r="AH41" s="63"/>
      <c r="AI41" s="91"/>
      <c r="AJ41" s="63"/>
      <c r="AK41" s="91"/>
      <c r="AL41" s="63"/>
      <c r="AM41" s="91"/>
      <c r="AN41" s="63"/>
      <c r="AO41" s="91"/>
      <c r="AP41" s="63"/>
      <c r="AQ41" s="91"/>
      <c r="AR41" s="63"/>
      <c r="AS41" s="91"/>
      <c r="AT41" s="63"/>
      <c r="AU41" s="91"/>
      <c r="AV41" s="63"/>
      <c r="AW41" s="91"/>
      <c r="AX41" s="63"/>
      <c r="AY41" s="91"/>
      <c r="AZ41" s="63"/>
      <c r="BA41" s="91"/>
      <c r="BB41" s="63"/>
      <c r="BC41" s="91"/>
      <c r="BD41" s="63"/>
      <c r="BE41" s="91"/>
      <c r="BF41" s="63"/>
      <c r="BG41" s="91"/>
      <c r="BH41" s="63"/>
      <c r="BI41" s="91"/>
      <c r="BJ41" s="63"/>
      <c r="BK41" s="91"/>
      <c r="BL41" s="63"/>
      <c r="BM41" s="91"/>
      <c r="BN41" s="63"/>
      <c r="BO41" s="91"/>
      <c r="BP41" s="63"/>
      <c r="BQ41" s="91"/>
      <c r="BR41" s="63"/>
      <c r="BS41" s="91"/>
      <c r="BT41" s="63"/>
      <c r="BU41" s="91"/>
      <c r="BV41" s="464"/>
      <c r="BW41" s="281"/>
      <c r="BX41" s="464"/>
      <c r="BY41" s="281"/>
      <c r="BZ41" s="464"/>
      <c r="CA41" s="281"/>
      <c r="CB41" s="464"/>
      <c r="CC41" s="281"/>
      <c r="CD41" s="464"/>
      <c r="CE41" s="281"/>
      <c r="CF41" s="464"/>
      <c r="CG41" s="281"/>
      <c r="CH41" s="464"/>
      <c r="CI41" s="281"/>
      <c r="CJ41" s="464"/>
      <c r="CK41" s="281"/>
      <c r="CL41" s="464"/>
      <c r="CM41" s="281"/>
      <c r="CN41" s="464"/>
      <c r="CO41" s="281"/>
      <c r="CP41" s="464"/>
      <c r="CQ41" s="281"/>
      <c r="CR41" s="464"/>
      <c r="CS41" s="281"/>
      <c r="CT41" s="464"/>
      <c r="CU41" s="281"/>
      <c r="CV41" s="464"/>
      <c r="CW41" s="281"/>
      <c r="CX41" s="464"/>
      <c r="CY41" s="281"/>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row>
    <row r="42" spans="1:145" s="465" customFormat="1" ht="10.199999999999999">
      <c r="A42" s="63"/>
      <c r="B42" s="63"/>
      <c r="C42" s="91"/>
      <c r="D42" s="63"/>
      <c r="E42" s="91"/>
      <c r="F42" s="63"/>
      <c r="G42" s="91"/>
      <c r="H42" s="63"/>
      <c r="I42" s="91"/>
      <c r="J42" s="63"/>
      <c r="K42" s="91"/>
      <c r="L42" s="63"/>
      <c r="M42" s="91"/>
      <c r="N42" s="63"/>
      <c r="O42" s="91"/>
      <c r="P42" s="63"/>
      <c r="Q42" s="91"/>
      <c r="R42" s="63"/>
      <c r="S42" s="91"/>
      <c r="T42" s="63"/>
      <c r="U42" s="91"/>
      <c r="V42" s="63"/>
      <c r="W42" s="91"/>
      <c r="X42" s="63"/>
      <c r="Y42" s="91"/>
      <c r="Z42" s="63"/>
      <c r="AA42" s="91"/>
      <c r="AB42" s="63"/>
      <c r="AC42" s="91"/>
      <c r="AD42" s="63"/>
      <c r="AE42" s="91"/>
      <c r="AF42" s="63"/>
      <c r="AG42" s="91"/>
      <c r="AH42" s="63"/>
      <c r="AI42" s="91"/>
      <c r="AJ42" s="63"/>
      <c r="AK42" s="91"/>
      <c r="AL42" s="63"/>
      <c r="AM42" s="91"/>
      <c r="AN42" s="63"/>
      <c r="AO42" s="91"/>
      <c r="AP42" s="63"/>
      <c r="AQ42" s="91"/>
      <c r="AR42" s="63"/>
      <c r="AS42" s="91"/>
      <c r="AT42" s="63"/>
      <c r="AU42" s="91"/>
      <c r="AV42" s="63"/>
      <c r="AW42" s="91"/>
      <c r="AX42" s="63"/>
      <c r="AY42" s="91"/>
      <c r="AZ42" s="63"/>
      <c r="BA42" s="91"/>
      <c r="BB42" s="63"/>
      <c r="BC42" s="91"/>
      <c r="BD42" s="63"/>
      <c r="BE42" s="91"/>
      <c r="BF42" s="63"/>
      <c r="BG42" s="91"/>
      <c r="BH42" s="63"/>
      <c r="BI42" s="91"/>
      <c r="BJ42" s="63"/>
      <c r="BK42" s="91"/>
      <c r="BL42" s="63"/>
      <c r="BM42" s="91"/>
      <c r="BN42" s="63"/>
      <c r="BO42" s="91"/>
      <c r="BP42" s="63"/>
      <c r="BQ42" s="91"/>
      <c r="BR42" s="63"/>
      <c r="BS42" s="91"/>
      <c r="BT42" s="63"/>
      <c r="BU42" s="91"/>
      <c r="BV42" s="464"/>
      <c r="BW42" s="281"/>
      <c r="BX42" s="464"/>
      <c r="BY42" s="281"/>
      <c r="BZ42" s="464"/>
      <c r="CA42" s="281"/>
      <c r="CB42" s="464"/>
      <c r="CC42" s="281"/>
      <c r="CD42" s="464"/>
      <c r="CE42" s="281"/>
      <c r="CF42" s="464"/>
      <c r="CG42" s="281"/>
      <c r="CH42" s="464"/>
      <c r="CI42" s="281"/>
      <c r="CJ42" s="464"/>
      <c r="CK42" s="281"/>
      <c r="CL42" s="464"/>
      <c r="CM42" s="281"/>
      <c r="CN42" s="464"/>
      <c r="CO42" s="281"/>
      <c r="CP42" s="464"/>
      <c r="CQ42" s="281"/>
      <c r="CR42" s="464"/>
      <c r="CS42" s="281"/>
      <c r="CT42" s="464"/>
      <c r="CU42" s="281"/>
      <c r="CV42" s="464"/>
      <c r="CW42" s="281"/>
      <c r="CX42" s="464"/>
      <c r="CY42" s="281"/>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row>
    <row r="43" spans="1:145" s="465" customFormat="1" ht="10.199999999999999">
      <c r="A43" s="63"/>
      <c r="B43" s="63"/>
      <c r="C43" s="91"/>
      <c r="D43" s="63"/>
      <c r="E43" s="91"/>
      <c r="F43" s="63"/>
      <c r="G43" s="91"/>
      <c r="H43" s="63"/>
      <c r="I43" s="91"/>
      <c r="J43" s="63"/>
      <c r="K43" s="91"/>
      <c r="L43" s="63"/>
      <c r="M43" s="91"/>
      <c r="N43" s="63"/>
      <c r="O43" s="91"/>
      <c r="P43" s="63"/>
      <c r="Q43" s="91"/>
      <c r="R43" s="63"/>
      <c r="S43" s="91"/>
      <c r="T43" s="63"/>
      <c r="U43" s="91"/>
      <c r="V43" s="63"/>
      <c r="W43" s="91"/>
      <c r="X43" s="63"/>
      <c r="Y43" s="91"/>
      <c r="Z43" s="63"/>
      <c r="AA43" s="91"/>
      <c r="AB43" s="63"/>
      <c r="AC43" s="91"/>
      <c r="AD43" s="63"/>
      <c r="AE43" s="91"/>
      <c r="AF43" s="63"/>
      <c r="AG43" s="91"/>
      <c r="AH43" s="63"/>
      <c r="AI43" s="91"/>
      <c r="AJ43" s="63"/>
      <c r="AK43" s="91"/>
      <c r="AL43" s="63"/>
      <c r="AM43" s="91"/>
      <c r="AN43" s="63"/>
      <c r="AO43" s="91"/>
      <c r="AP43" s="63"/>
      <c r="AQ43" s="91"/>
      <c r="AR43" s="63"/>
      <c r="AS43" s="91"/>
      <c r="AT43" s="63"/>
      <c r="AU43" s="91"/>
      <c r="AV43" s="63"/>
      <c r="AW43" s="91"/>
      <c r="AX43" s="63"/>
      <c r="AY43" s="91"/>
      <c r="AZ43" s="63"/>
      <c r="BA43" s="91"/>
      <c r="BB43" s="63"/>
      <c r="BC43" s="91"/>
      <c r="BD43" s="63"/>
      <c r="BE43" s="91"/>
      <c r="BF43" s="63"/>
      <c r="BG43" s="91"/>
      <c r="BH43" s="63"/>
      <c r="BI43" s="91"/>
      <c r="BJ43" s="63"/>
      <c r="BK43" s="91"/>
      <c r="BL43" s="63"/>
      <c r="BM43" s="91"/>
      <c r="BN43" s="63"/>
      <c r="BO43" s="91"/>
      <c r="BP43" s="63"/>
      <c r="BQ43" s="91"/>
      <c r="BR43" s="63"/>
      <c r="BS43" s="91"/>
      <c r="BT43" s="63"/>
      <c r="BU43" s="91"/>
      <c r="BV43" s="464"/>
      <c r="BW43" s="281"/>
      <c r="BX43" s="464"/>
      <c r="BY43" s="281"/>
      <c r="BZ43" s="464"/>
      <c r="CA43" s="281"/>
      <c r="CB43" s="464"/>
      <c r="CC43" s="281"/>
      <c r="CD43" s="464"/>
      <c r="CE43" s="281"/>
      <c r="CF43" s="464"/>
      <c r="CG43" s="281"/>
      <c r="CH43" s="464"/>
      <c r="CI43" s="281"/>
      <c r="CJ43" s="464"/>
      <c r="CK43" s="281"/>
      <c r="CL43" s="464"/>
      <c r="CM43" s="281"/>
      <c r="CN43" s="464"/>
      <c r="CO43" s="281"/>
      <c r="CP43" s="464"/>
      <c r="CQ43" s="281"/>
      <c r="CR43" s="464"/>
      <c r="CS43" s="281"/>
      <c r="CT43" s="464"/>
      <c r="CU43" s="281"/>
      <c r="CV43" s="464"/>
      <c r="CW43" s="281"/>
      <c r="CX43" s="464"/>
      <c r="CY43" s="281"/>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row>
    <row r="44" spans="1:145" s="465" customFormat="1" ht="10.199999999999999">
      <c r="A44" s="63"/>
      <c r="B44" s="63"/>
      <c r="C44" s="91"/>
      <c r="D44" s="63"/>
      <c r="E44" s="91"/>
      <c r="F44" s="63"/>
      <c r="G44" s="91"/>
      <c r="H44" s="63"/>
      <c r="I44" s="91"/>
      <c r="J44" s="63"/>
      <c r="K44" s="91"/>
      <c r="L44" s="63"/>
      <c r="M44" s="91"/>
      <c r="N44" s="63"/>
      <c r="O44" s="91"/>
      <c r="P44" s="63"/>
      <c r="Q44" s="91"/>
      <c r="R44" s="63"/>
      <c r="S44" s="91"/>
      <c r="T44" s="63"/>
      <c r="U44" s="91"/>
      <c r="V44" s="63"/>
      <c r="W44" s="91"/>
      <c r="X44" s="63"/>
      <c r="Y44" s="91"/>
      <c r="Z44" s="63"/>
      <c r="AA44" s="91"/>
      <c r="AB44" s="63"/>
      <c r="AC44" s="91"/>
      <c r="AD44" s="63"/>
      <c r="AE44" s="91"/>
      <c r="AF44" s="63"/>
      <c r="AG44" s="91"/>
      <c r="AH44" s="63"/>
      <c r="AI44" s="91"/>
      <c r="AJ44" s="63"/>
      <c r="AK44" s="91"/>
      <c r="AL44" s="63"/>
      <c r="AM44" s="91"/>
      <c r="AN44" s="63"/>
      <c r="AO44" s="91"/>
      <c r="AP44" s="63"/>
      <c r="AQ44" s="91"/>
      <c r="AR44" s="63"/>
      <c r="AS44" s="91"/>
      <c r="AT44" s="63"/>
      <c r="AU44" s="91"/>
      <c r="AV44" s="63"/>
      <c r="AW44" s="91"/>
      <c r="AX44" s="63"/>
      <c r="AY44" s="91"/>
      <c r="AZ44" s="63"/>
      <c r="BA44" s="91"/>
      <c r="BB44" s="63"/>
      <c r="BC44" s="91"/>
      <c r="BD44" s="63"/>
      <c r="BE44" s="91"/>
      <c r="BF44" s="63"/>
      <c r="BG44" s="91"/>
      <c r="BH44" s="63"/>
      <c r="BI44" s="91"/>
      <c r="BJ44" s="63"/>
      <c r="BK44" s="91"/>
      <c r="BL44" s="63"/>
      <c r="BM44" s="91"/>
      <c r="BN44" s="63"/>
      <c r="BO44" s="91"/>
      <c r="BP44" s="63"/>
      <c r="BQ44" s="91"/>
      <c r="BR44" s="63"/>
      <c r="BS44" s="91"/>
      <c r="BT44" s="63"/>
      <c r="BU44" s="91"/>
      <c r="BV44" s="464"/>
      <c r="BW44" s="281"/>
      <c r="BX44" s="464"/>
      <c r="BY44" s="281"/>
      <c r="BZ44" s="464"/>
      <c r="CA44" s="281"/>
      <c r="CB44" s="464"/>
      <c r="CC44" s="281"/>
      <c r="CD44" s="464"/>
      <c r="CE44" s="281"/>
      <c r="CF44" s="464"/>
      <c r="CG44" s="281"/>
      <c r="CH44" s="464"/>
      <c r="CI44" s="281"/>
      <c r="CJ44" s="464"/>
      <c r="CK44" s="281"/>
      <c r="CL44" s="464"/>
      <c r="CM44" s="281"/>
      <c r="CN44" s="464"/>
      <c r="CO44" s="281"/>
      <c r="CP44" s="464"/>
      <c r="CQ44" s="281"/>
      <c r="CR44" s="464"/>
      <c r="CS44" s="281"/>
      <c r="CT44" s="464"/>
      <c r="CU44" s="281"/>
      <c r="CV44" s="464"/>
      <c r="CW44" s="281"/>
      <c r="CX44" s="464"/>
      <c r="CY44" s="281"/>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row>
    <row r="45" spans="1:145" s="465" customFormat="1" ht="10.199999999999999">
      <c r="A45" s="63"/>
      <c r="B45" s="63"/>
      <c r="C45" s="91"/>
      <c r="D45" s="63"/>
      <c r="E45" s="91"/>
      <c r="F45" s="63"/>
      <c r="G45" s="91"/>
      <c r="H45" s="63"/>
      <c r="I45" s="91"/>
      <c r="J45" s="63"/>
      <c r="K45" s="91"/>
      <c r="L45" s="63"/>
      <c r="M45" s="91"/>
      <c r="N45" s="63"/>
      <c r="O45" s="91"/>
      <c r="P45" s="63"/>
      <c r="Q45" s="91"/>
      <c r="R45" s="63"/>
      <c r="S45" s="91"/>
      <c r="T45" s="63"/>
      <c r="U45" s="91"/>
      <c r="V45" s="63"/>
      <c r="W45" s="91"/>
      <c r="X45" s="63"/>
      <c r="Y45" s="91"/>
      <c r="Z45" s="63"/>
      <c r="AA45" s="91"/>
      <c r="AB45" s="63"/>
      <c r="AC45" s="91"/>
      <c r="AD45" s="63"/>
      <c r="AE45" s="91"/>
      <c r="AF45" s="63"/>
      <c r="AG45" s="91"/>
      <c r="AH45" s="63"/>
      <c r="AI45" s="91"/>
      <c r="AJ45" s="63"/>
      <c r="AK45" s="91"/>
      <c r="AL45" s="63"/>
      <c r="AM45" s="91"/>
      <c r="AN45" s="63"/>
      <c r="AO45" s="91"/>
      <c r="AP45" s="63"/>
      <c r="AQ45" s="91"/>
      <c r="AR45" s="63"/>
      <c r="AS45" s="91"/>
      <c r="AT45" s="63"/>
      <c r="AU45" s="91"/>
      <c r="AV45" s="63"/>
      <c r="AW45" s="91"/>
      <c r="AX45" s="63"/>
      <c r="AY45" s="91"/>
      <c r="AZ45" s="63"/>
      <c r="BA45" s="91"/>
      <c r="BB45" s="63"/>
      <c r="BC45" s="91"/>
      <c r="BD45" s="63"/>
      <c r="BE45" s="91"/>
      <c r="BF45" s="63"/>
      <c r="BG45" s="91"/>
      <c r="BH45" s="63"/>
      <c r="BI45" s="91"/>
      <c r="BJ45" s="63"/>
      <c r="BK45" s="91"/>
      <c r="BL45" s="63"/>
      <c r="BM45" s="91"/>
      <c r="BN45" s="63"/>
      <c r="BO45" s="91"/>
      <c r="BP45" s="63"/>
      <c r="BQ45" s="91"/>
      <c r="BR45" s="63"/>
      <c r="BS45" s="91"/>
      <c r="BT45" s="63"/>
      <c r="BU45" s="91"/>
      <c r="BV45" s="464"/>
      <c r="BW45" s="281"/>
      <c r="BX45" s="464"/>
      <c r="BY45" s="281"/>
      <c r="BZ45" s="464"/>
      <c r="CA45" s="281"/>
      <c r="CB45" s="464"/>
      <c r="CC45" s="281"/>
      <c r="CD45" s="464"/>
      <c r="CE45" s="281"/>
      <c r="CF45" s="464"/>
      <c r="CG45" s="281"/>
      <c r="CH45" s="464"/>
      <c r="CI45" s="281"/>
      <c r="CJ45" s="464"/>
      <c r="CK45" s="281"/>
      <c r="CL45" s="464"/>
      <c r="CM45" s="281"/>
      <c r="CN45" s="464"/>
      <c r="CO45" s="281"/>
      <c r="CP45" s="464"/>
      <c r="CQ45" s="281"/>
      <c r="CR45" s="464"/>
      <c r="CS45" s="281"/>
      <c r="CT45" s="464"/>
      <c r="CU45" s="281"/>
      <c r="CV45" s="464"/>
      <c r="CW45" s="281"/>
      <c r="CX45" s="464"/>
      <c r="CY45" s="281"/>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row>
    <row r="46" spans="1:145" s="465" customFormat="1" ht="10.199999999999999">
      <c r="A46" s="63"/>
      <c r="B46" s="63"/>
      <c r="C46" s="91"/>
      <c r="D46" s="63"/>
      <c r="E46" s="91"/>
      <c r="F46" s="63"/>
      <c r="G46" s="91"/>
      <c r="H46" s="63"/>
      <c r="I46" s="91"/>
      <c r="J46" s="63"/>
      <c r="K46" s="91"/>
      <c r="L46" s="63"/>
      <c r="M46" s="91"/>
      <c r="N46" s="63"/>
      <c r="O46" s="91"/>
      <c r="P46" s="63"/>
      <c r="Q46" s="91"/>
      <c r="R46" s="63"/>
      <c r="S46" s="91"/>
      <c r="T46" s="63"/>
      <c r="U46" s="91"/>
      <c r="V46" s="63"/>
      <c r="W46" s="91"/>
      <c r="X46" s="63"/>
      <c r="Y46" s="91"/>
      <c r="Z46" s="63"/>
      <c r="AA46" s="91"/>
      <c r="AB46" s="63"/>
      <c r="AC46" s="91"/>
      <c r="AD46" s="63"/>
      <c r="AE46" s="91"/>
      <c r="AF46" s="63"/>
      <c r="AG46" s="91"/>
      <c r="AH46" s="63"/>
      <c r="AI46" s="91"/>
      <c r="AJ46" s="63"/>
      <c r="AK46" s="91"/>
      <c r="AL46" s="63"/>
      <c r="AM46" s="91"/>
      <c r="AN46" s="63"/>
      <c r="AO46" s="91"/>
      <c r="AP46" s="63"/>
      <c r="AQ46" s="91"/>
      <c r="AR46" s="63"/>
      <c r="AS46" s="91"/>
      <c r="AT46" s="63"/>
      <c r="AU46" s="91"/>
      <c r="AV46" s="63"/>
      <c r="AW46" s="91"/>
      <c r="AX46" s="63"/>
      <c r="AY46" s="91"/>
      <c r="AZ46" s="63"/>
      <c r="BA46" s="91"/>
      <c r="BB46" s="63"/>
      <c r="BC46" s="91"/>
      <c r="BD46" s="63"/>
      <c r="BE46" s="91"/>
      <c r="BF46" s="63"/>
      <c r="BG46" s="91"/>
      <c r="BH46" s="63"/>
      <c r="BI46" s="91"/>
      <c r="BJ46" s="63"/>
      <c r="BK46" s="91"/>
      <c r="BL46" s="63"/>
      <c r="BM46" s="91"/>
      <c r="BN46" s="63"/>
      <c r="BO46" s="91"/>
      <c r="BP46" s="63"/>
      <c r="BQ46" s="91"/>
      <c r="BR46" s="63"/>
      <c r="BS46" s="91"/>
      <c r="BT46" s="63"/>
      <c r="BU46" s="91"/>
      <c r="BV46" s="464"/>
      <c r="BW46" s="281"/>
      <c r="BX46" s="464"/>
      <c r="BY46" s="281"/>
      <c r="BZ46" s="464"/>
      <c r="CA46" s="281"/>
      <c r="CB46" s="464"/>
      <c r="CC46" s="281"/>
      <c r="CD46" s="464"/>
      <c r="CE46" s="281"/>
      <c r="CF46" s="464"/>
      <c r="CG46" s="281"/>
      <c r="CH46" s="464"/>
      <c r="CI46" s="281"/>
      <c r="CJ46" s="464"/>
      <c r="CK46" s="281"/>
      <c r="CL46" s="464"/>
      <c r="CM46" s="281"/>
      <c r="CN46" s="464"/>
      <c r="CO46" s="281"/>
      <c r="CP46" s="464"/>
      <c r="CQ46" s="281"/>
      <c r="CR46" s="464"/>
      <c r="CS46" s="281"/>
      <c r="CT46" s="464"/>
      <c r="CU46" s="281"/>
      <c r="CV46" s="464"/>
      <c r="CW46" s="281"/>
      <c r="CX46" s="464"/>
      <c r="CY46" s="281"/>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row>
    <row r="47" spans="1:145" s="465" customFormat="1" ht="10.199999999999999">
      <c r="A47" s="63"/>
      <c r="B47" s="63"/>
      <c r="C47" s="91"/>
      <c r="D47" s="63"/>
      <c r="E47" s="91"/>
      <c r="F47" s="63"/>
      <c r="G47" s="91"/>
      <c r="H47" s="63"/>
      <c r="I47" s="91"/>
      <c r="J47" s="63"/>
      <c r="K47" s="91"/>
      <c r="L47" s="63"/>
      <c r="M47" s="91"/>
      <c r="N47" s="63"/>
      <c r="O47" s="91"/>
      <c r="P47" s="63"/>
      <c r="Q47" s="91"/>
      <c r="R47" s="63"/>
      <c r="S47" s="91"/>
      <c r="T47" s="63"/>
      <c r="U47" s="91"/>
      <c r="V47" s="63"/>
      <c r="W47" s="91"/>
      <c r="X47" s="63"/>
      <c r="Y47" s="91"/>
      <c r="Z47" s="63"/>
      <c r="AA47" s="91"/>
      <c r="AB47" s="63"/>
      <c r="AC47" s="91"/>
      <c r="AD47" s="63"/>
      <c r="AE47" s="91"/>
      <c r="AF47" s="63"/>
      <c r="AG47" s="91"/>
      <c r="AH47" s="63"/>
      <c r="AI47" s="91"/>
      <c r="AJ47" s="63"/>
      <c r="AK47" s="91"/>
      <c r="AL47" s="63"/>
      <c r="AM47" s="91"/>
      <c r="AN47" s="63"/>
      <c r="AO47" s="91"/>
      <c r="AP47" s="63"/>
      <c r="AQ47" s="91"/>
      <c r="AR47" s="63"/>
      <c r="AS47" s="91"/>
      <c r="AT47" s="63"/>
      <c r="AU47" s="91"/>
      <c r="AV47" s="63"/>
      <c r="AW47" s="91"/>
      <c r="AX47" s="63"/>
      <c r="AY47" s="91"/>
      <c r="AZ47" s="63"/>
      <c r="BA47" s="91"/>
      <c r="BB47" s="63"/>
      <c r="BC47" s="91"/>
      <c r="BD47" s="63"/>
      <c r="BE47" s="91"/>
      <c r="BF47" s="63"/>
      <c r="BG47" s="91"/>
      <c r="BH47" s="63"/>
      <c r="BI47" s="91"/>
      <c r="BJ47" s="63"/>
      <c r="BK47" s="91"/>
      <c r="BL47" s="63"/>
      <c r="BM47" s="91"/>
      <c r="BN47" s="63"/>
      <c r="BO47" s="91"/>
      <c r="BP47" s="63"/>
      <c r="BQ47" s="91"/>
      <c r="BR47" s="63"/>
      <c r="BS47" s="91"/>
      <c r="BT47" s="63"/>
      <c r="BU47" s="91"/>
      <c r="BV47" s="464"/>
      <c r="BW47" s="281"/>
      <c r="BX47" s="464"/>
      <c r="BY47" s="281"/>
      <c r="BZ47" s="464"/>
      <c r="CA47" s="281"/>
      <c r="CB47" s="464"/>
      <c r="CC47" s="281"/>
      <c r="CD47" s="464"/>
      <c r="CE47" s="281"/>
      <c r="CF47" s="464"/>
      <c r="CG47" s="281"/>
      <c r="CH47" s="464"/>
      <c r="CI47" s="281"/>
      <c r="CJ47" s="464"/>
      <c r="CK47" s="281"/>
      <c r="CL47" s="464"/>
      <c r="CM47" s="281"/>
      <c r="CN47" s="464"/>
      <c r="CO47" s="281"/>
      <c r="CP47" s="464"/>
      <c r="CQ47" s="281"/>
      <c r="CR47" s="464"/>
      <c r="CS47" s="281"/>
      <c r="CT47" s="464"/>
      <c r="CU47" s="281"/>
      <c r="CV47" s="464"/>
      <c r="CW47" s="281"/>
      <c r="CX47" s="464"/>
      <c r="CY47" s="281"/>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row>
    <row r="48" spans="1:145" s="465" customFormat="1" ht="10.199999999999999">
      <c r="A48" s="63"/>
      <c r="B48" s="63"/>
      <c r="C48" s="91"/>
      <c r="D48" s="63"/>
      <c r="E48" s="91"/>
      <c r="F48" s="63"/>
      <c r="G48" s="91"/>
      <c r="H48" s="63"/>
      <c r="I48" s="91"/>
      <c r="J48" s="63"/>
      <c r="K48" s="91"/>
      <c r="L48" s="63"/>
      <c r="M48" s="91"/>
      <c r="N48" s="63"/>
      <c r="O48" s="91"/>
      <c r="P48" s="63"/>
      <c r="Q48" s="91"/>
      <c r="R48" s="63"/>
      <c r="S48" s="91"/>
      <c r="T48" s="63"/>
      <c r="U48" s="91"/>
      <c r="V48" s="63"/>
      <c r="W48" s="91"/>
      <c r="X48" s="63"/>
      <c r="Y48" s="91"/>
      <c r="Z48" s="63"/>
      <c r="AA48" s="91"/>
      <c r="AB48" s="63"/>
      <c r="AC48" s="91"/>
      <c r="AD48" s="63"/>
      <c r="AE48" s="91"/>
      <c r="AF48" s="63"/>
      <c r="AG48" s="91"/>
      <c r="AH48" s="63"/>
      <c r="AI48" s="91"/>
      <c r="AJ48" s="63"/>
      <c r="AK48" s="91"/>
      <c r="AL48" s="63"/>
      <c r="AM48" s="91"/>
      <c r="AN48" s="63"/>
      <c r="AO48" s="91"/>
      <c r="AP48" s="63"/>
      <c r="AQ48" s="91"/>
      <c r="AR48" s="63"/>
      <c r="AS48" s="91"/>
      <c r="AT48" s="63"/>
      <c r="AU48" s="91"/>
      <c r="AV48" s="63"/>
      <c r="AW48" s="91"/>
      <c r="AX48" s="63"/>
      <c r="AY48" s="91"/>
      <c r="AZ48" s="63"/>
      <c r="BA48" s="91"/>
      <c r="BB48" s="63"/>
      <c r="BC48" s="91"/>
      <c r="BD48" s="63"/>
      <c r="BE48" s="91"/>
      <c r="BF48" s="63"/>
      <c r="BG48" s="91"/>
      <c r="BH48" s="63"/>
      <c r="BI48" s="91"/>
      <c r="BJ48" s="63"/>
      <c r="BK48" s="91"/>
      <c r="BL48" s="63"/>
      <c r="BM48" s="91"/>
      <c r="BN48" s="63"/>
      <c r="BO48" s="91"/>
      <c r="BP48" s="63"/>
      <c r="BQ48" s="91"/>
      <c r="BR48" s="63"/>
      <c r="BS48" s="91"/>
      <c r="BT48" s="63"/>
      <c r="BU48" s="91"/>
      <c r="BV48" s="464"/>
      <c r="BW48" s="281"/>
      <c r="BX48" s="464"/>
      <c r="BY48" s="281"/>
      <c r="BZ48" s="464"/>
      <c r="CA48" s="281"/>
      <c r="CB48" s="464"/>
      <c r="CC48" s="281"/>
      <c r="CD48" s="464"/>
      <c r="CE48" s="281"/>
      <c r="CF48" s="464"/>
      <c r="CG48" s="281"/>
      <c r="CH48" s="464"/>
      <c r="CI48" s="281"/>
      <c r="CJ48" s="464"/>
      <c r="CK48" s="281"/>
      <c r="CL48" s="464"/>
      <c r="CM48" s="281"/>
      <c r="CN48" s="464"/>
      <c r="CO48" s="281"/>
      <c r="CP48" s="464"/>
      <c r="CQ48" s="281"/>
      <c r="CR48" s="464"/>
      <c r="CS48" s="281"/>
      <c r="CT48" s="464"/>
      <c r="CU48" s="281"/>
      <c r="CV48" s="464"/>
      <c r="CW48" s="281"/>
      <c r="CX48" s="464"/>
      <c r="CY48" s="281"/>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row>
    <row r="49" spans="1:145" s="465" customFormat="1" ht="10.199999999999999">
      <c r="A49" s="63"/>
      <c r="B49" s="63"/>
      <c r="C49" s="91"/>
      <c r="D49" s="63"/>
      <c r="E49" s="91"/>
      <c r="F49" s="63"/>
      <c r="G49" s="91"/>
      <c r="H49" s="63"/>
      <c r="I49" s="91"/>
      <c r="J49" s="63"/>
      <c r="K49" s="91"/>
      <c r="L49" s="63"/>
      <c r="M49" s="91"/>
      <c r="N49" s="63"/>
      <c r="O49" s="91"/>
      <c r="P49" s="63"/>
      <c r="Q49" s="91"/>
      <c r="R49" s="63"/>
      <c r="S49" s="91"/>
      <c r="T49" s="63"/>
      <c r="U49" s="91"/>
      <c r="V49" s="63"/>
      <c r="W49" s="91"/>
      <c r="X49" s="63"/>
      <c r="Y49" s="91"/>
      <c r="Z49" s="63"/>
      <c r="AA49" s="91"/>
      <c r="AB49" s="63"/>
      <c r="AC49" s="91"/>
      <c r="AD49" s="63"/>
      <c r="AE49" s="91"/>
      <c r="AF49" s="63"/>
      <c r="AG49" s="91"/>
      <c r="AH49" s="63"/>
      <c r="AI49" s="91"/>
      <c r="AJ49" s="63"/>
      <c r="AK49" s="91"/>
      <c r="AL49" s="63"/>
      <c r="AM49" s="91"/>
      <c r="AN49" s="63"/>
      <c r="AO49" s="91"/>
      <c r="AP49" s="63"/>
      <c r="AQ49" s="91"/>
      <c r="AR49" s="63"/>
      <c r="AS49" s="91"/>
      <c r="AT49" s="63"/>
      <c r="AU49" s="91"/>
      <c r="AV49" s="63"/>
      <c r="AW49" s="91"/>
      <c r="AX49" s="63"/>
      <c r="AY49" s="91"/>
      <c r="AZ49" s="63"/>
      <c r="BA49" s="91"/>
      <c r="BB49" s="63"/>
      <c r="BC49" s="91"/>
      <c r="BD49" s="63"/>
      <c r="BE49" s="91"/>
      <c r="BF49" s="63"/>
      <c r="BG49" s="91"/>
      <c r="BH49" s="63"/>
      <c r="BI49" s="91"/>
      <c r="BJ49" s="63"/>
      <c r="BK49" s="91"/>
      <c r="BL49" s="63"/>
      <c r="BM49" s="91"/>
      <c r="BN49" s="63"/>
      <c r="BO49" s="91"/>
      <c r="BP49" s="63"/>
      <c r="BQ49" s="91"/>
      <c r="BR49" s="63"/>
      <c r="BS49" s="91"/>
      <c r="BT49" s="63"/>
      <c r="BU49" s="91"/>
      <c r="BV49" s="464"/>
      <c r="BW49" s="281"/>
      <c r="BX49" s="464"/>
      <c r="BY49" s="281"/>
      <c r="BZ49" s="464"/>
      <c r="CA49" s="281"/>
      <c r="CB49" s="464"/>
      <c r="CC49" s="281"/>
      <c r="CD49" s="464"/>
      <c r="CE49" s="281"/>
      <c r="CF49" s="464"/>
      <c r="CG49" s="281"/>
      <c r="CH49" s="464"/>
      <c r="CI49" s="281"/>
      <c r="CJ49" s="464"/>
      <c r="CK49" s="281"/>
      <c r="CL49" s="464"/>
      <c r="CM49" s="281"/>
      <c r="CN49" s="464"/>
      <c r="CO49" s="281"/>
      <c r="CP49" s="464"/>
      <c r="CQ49" s="281"/>
      <c r="CR49" s="464"/>
      <c r="CS49" s="281"/>
      <c r="CT49" s="464"/>
      <c r="CU49" s="281"/>
      <c r="CV49" s="464"/>
      <c r="CW49" s="281"/>
      <c r="CX49" s="464"/>
      <c r="CY49" s="281"/>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row>
    <row r="50" spans="1:145" s="465" customFormat="1" ht="10.199999999999999">
      <c r="A50" s="63"/>
      <c r="B50" s="63"/>
      <c r="C50" s="91"/>
      <c r="D50" s="63"/>
      <c r="E50" s="91"/>
      <c r="F50" s="63"/>
      <c r="G50" s="91"/>
      <c r="H50" s="63"/>
      <c r="I50" s="91"/>
      <c r="J50" s="63"/>
      <c r="K50" s="91"/>
      <c r="L50" s="63"/>
      <c r="M50" s="91"/>
      <c r="N50" s="63"/>
      <c r="O50" s="91"/>
      <c r="P50" s="63"/>
      <c r="Q50" s="91"/>
      <c r="R50" s="63"/>
      <c r="S50" s="91"/>
      <c r="T50" s="63"/>
      <c r="U50" s="91"/>
      <c r="V50" s="63"/>
      <c r="W50" s="91"/>
      <c r="X50" s="63"/>
      <c r="Y50" s="91"/>
      <c r="Z50" s="63"/>
      <c r="AA50" s="91"/>
      <c r="AB50" s="63"/>
      <c r="AC50" s="91"/>
      <c r="AD50" s="63"/>
      <c r="AE50" s="91"/>
      <c r="AF50" s="63"/>
      <c r="AG50" s="91"/>
      <c r="AH50" s="63"/>
      <c r="AI50" s="91"/>
      <c r="AJ50" s="63"/>
      <c r="AK50" s="91"/>
      <c r="AL50" s="63"/>
      <c r="AM50" s="91"/>
      <c r="AN50" s="63"/>
      <c r="AO50" s="91"/>
      <c r="AP50" s="63"/>
      <c r="AQ50" s="91"/>
      <c r="AR50" s="63"/>
      <c r="AS50" s="91"/>
      <c r="AT50" s="63"/>
      <c r="AU50" s="91"/>
      <c r="AV50" s="63"/>
      <c r="AW50" s="91"/>
      <c r="AX50" s="63"/>
      <c r="AY50" s="91"/>
      <c r="AZ50" s="63"/>
      <c r="BA50" s="91"/>
      <c r="BB50" s="63"/>
      <c r="BC50" s="91"/>
      <c r="BD50" s="63"/>
      <c r="BE50" s="91"/>
      <c r="BF50" s="63"/>
      <c r="BG50" s="91"/>
      <c r="BH50" s="63"/>
      <c r="BI50" s="91"/>
      <c r="BJ50" s="63"/>
      <c r="BK50" s="91"/>
      <c r="BL50" s="63"/>
      <c r="BM50" s="91"/>
      <c r="BN50" s="63"/>
      <c r="BO50" s="91"/>
      <c r="BP50" s="63"/>
      <c r="BQ50" s="91"/>
      <c r="BR50" s="63"/>
      <c r="BS50" s="91"/>
      <c r="BT50" s="63"/>
      <c r="BU50" s="91"/>
      <c r="BV50" s="464"/>
      <c r="BW50" s="281"/>
      <c r="BX50" s="464"/>
      <c r="BY50" s="281"/>
      <c r="BZ50" s="464"/>
      <c r="CA50" s="281"/>
      <c r="CB50" s="464"/>
      <c r="CC50" s="281"/>
      <c r="CD50" s="464"/>
      <c r="CE50" s="281"/>
      <c r="CF50" s="464"/>
      <c r="CG50" s="281"/>
      <c r="CH50" s="464"/>
      <c r="CI50" s="281"/>
      <c r="CJ50" s="464"/>
      <c r="CK50" s="281"/>
      <c r="CL50" s="464"/>
      <c r="CM50" s="281"/>
      <c r="CN50" s="464"/>
      <c r="CO50" s="281"/>
      <c r="CP50" s="464"/>
      <c r="CQ50" s="281"/>
      <c r="CR50" s="464"/>
      <c r="CS50" s="281"/>
      <c r="CT50" s="464"/>
      <c r="CU50" s="281"/>
      <c r="CV50" s="464"/>
      <c r="CW50" s="281"/>
      <c r="CX50" s="464"/>
      <c r="CY50" s="281"/>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row>
    <row r="51" spans="1:145" s="465" customFormat="1" ht="10.199999999999999">
      <c r="A51" s="63"/>
      <c r="B51" s="63"/>
      <c r="C51" s="91"/>
      <c r="D51" s="63"/>
      <c r="E51" s="91"/>
      <c r="F51" s="63"/>
      <c r="G51" s="91"/>
      <c r="H51" s="63"/>
      <c r="I51" s="91"/>
      <c r="J51" s="63"/>
      <c r="K51" s="91"/>
      <c r="L51" s="63"/>
      <c r="M51" s="91"/>
      <c r="N51" s="63"/>
      <c r="O51" s="91"/>
      <c r="P51" s="63"/>
      <c r="Q51" s="91"/>
      <c r="R51" s="63"/>
      <c r="S51" s="91"/>
      <c r="T51" s="63"/>
      <c r="U51" s="91"/>
      <c r="V51" s="63"/>
      <c r="W51" s="91"/>
      <c r="X51" s="63"/>
      <c r="Y51" s="91"/>
      <c r="Z51" s="63"/>
      <c r="AA51" s="91"/>
      <c r="AB51" s="63"/>
      <c r="AC51" s="91"/>
      <c r="AD51" s="63"/>
      <c r="AE51" s="91"/>
      <c r="AF51" s="63"/>
      <c r="AG51" s="91"/>
      <c r="AH51" s="63"/>
      <c r="AI51" s="91"/>
      <c r="AJ51" s="63"/>
      <c r="AK51" s="91"/>
      <c r="AL51" s="63"/>
      <c r="AM51" s="91"/>
      <c r="AN51" s="63"/>
      <c r="AO51" s="91"/>
      <c r="AP51" s="63"/>
      <c r="AQ51" s="91"/>
      <c r="AR51" s="63"/>
      <c r="AS51" s="91"/>
      <c r="AT51" s="63"/>
      <c r="AU51" s="91"/>
      <c r="AV51" s="63"/>
      <c r="AW51" s="91"/>
      <c r="AX51" s="63"/>
      <c r="AY51" s="91"/>
      <c r="AZ51" s="63"/>
      <c r="BA51" s="91"/>
      <c r="BB51" s="63"/>
      <c r="BC51" s="91"/>
      <c r="BD51" s="63"/>
      <c r="BE51" s="91"/>
      <c r="BF51" s="63"/>
      <c r="BG51" s="91"/>
      <c r="BH51" s="63"/>
      <c r="BI51" s="91"/>
      <c r="BJ51" s="63"/>
      <c r="BK51" s="91"/>
      <c r="BL51" s="63"/>
      <c r="BM51" s="91"/>
      <c r="BN51" s="63"/>
      <c r="BO51" s="91"/>
      <c r="BP51" s="63"/>
      <c r="BQ51" s="91"/>
      <c r="BR51" s="63"/>
      <c r="BS51" s="91"/>
      <c r="BT51" s="63"/>
      <c r="BU51" s="91"/>
      <c r="BV51" s="464"/>
      <c r="BW51" s="281"/>
      <c r="BX51" s="464"/>
      <c r="BY51" s="281"/>
      <c r="BZ51" s="464"/>
      <c r="CA51" s="281"/>
      <c r="CB51" s="464"/>
      <c r="CC51" s="281"/>
      <c r="CD51" s="464"/>
      <c r="CE51" s="281"/>
      <c r="CF51" s="464"/>
      <c r="CG51" s="281"/>
      <c r="CH51" s="464"/>
      <c r="CI51" s="281"/>
      <c r="CJ51" s="464"/>
      <c r="CK51" s="281"/>
      <c r="CL51" s="464"/>
      <c r="CM51" s="281"/>
      <c r="CN51" s="464"/>
      <c r="CO51" s="281"/>
      <c r="CP51" s="464"/>
      <c r="CQ51" s="281"/>
      <c r="CR51" s="464"/>
      <c r="CS51" s="281"/>
      <c r="CT51" s="464"/>
      <c r="CU51" s="281"/>
      <c r="CV51" s="464"/>
      <c r="CW51" s="281"/>
      <c r="CX51" s="464"/>
      <c r="CY51" s="281"/>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row>
    <row r="52" spans="1:145" s="465" customFormat="1" ht="10.199999999999999">
      <c r="A52" s="63"/>
      <c r="B52" s="63"/>
      <c r="C52" s="91"/>
      <c r="D52" s="63"/>
      <c r="E52" s="91"/>
      <c r="F52" s="63"/>
      <c r="G52" s="91"/>
      <c r="H52" s="63"/>
      <c r="I52" s="91"/>
      <c r="J52" s="63"/>
      <c r="K52" s="91"/>
      <c r="L52" s="63"/>
      <c r="M52" s="91"/>
      <c r="N52" s="63"/>
      <c r="O52" s="91"/>
      <c r="P52" s="63"/>
      <c r="Q52" s="91"/>
      <c r="R52" s="63"/>
      <c r="S52" s="91"/>
      <c r="T52" s="63"/>
      <c r="U52" s="91"/>
      <c r="V52" s="63"/>
      <c r="W52" s="91"/>
      <c r="X52" s="63"/>
      <c r="Y52" s="91"/>
      <c r="Z52" s="63"/>
      <c r="AA52" s="91"/>
      <c r="AB52" s="63"/>
      <c r="AC52" s="91"/>
      <c r="AD52" s="63"/>
      <c r="AE52" s="91"/>
      <c r="AF52" s="63"/>
      <c r="AG52" s="91"/>
      <c r="AH52" s="63"/>
      <c r="AI52" s="91"/>
      <c r="AJ52" s="63"/>
      <c r="AK52" s="91"/>
      <c r="AL52" s="63"/>
      <c r="AM52" s="91"/>
      <c r="AN52" s="63"/>
      <c r="AO52" s="91"/>
      <c r="AP52" s="63"/>
      <c r="AQ52" s="91"/>
      <c r="AR52" s="63"/>
      <c r="AS52" s="91"/>
      <c r="AT52" s="63"/>
      <c r="AU52" s="91"/>
      <c r="AV52" s="63"/>
      <c r="AW52" s="91"/>
      <c r="AX52" s="63"/>
      <c r="AY52" s="91"/>
      <c r="AZ52" s="63"/>
      <c r="BA52" s="91"/>
      <c r="BB52" s="63"/>
      <c r="BC52" s="91"/>
      <c r="BD52" s="63"/>
      <c r="BE52" s="91"/>
      <c r="BF52" s="63"/>
      <c r="BG52" s="91"/>
      <c r="BH52" s="63"/>
      <c r="BI52" s="91"/>
      <c r="BJ52" s="63"/>
      <c r="BK52" s="91"/>
      <c r="BL52" s="63"/>
      <c r="BM52" s="91"/>
      <c r="BN52" s="63"/>
      <c r="BO52" s="91"/>
      <c r="BP52" s="63"/>
      <c r="BQ52" s="91"/>
      <c r="BR52" s="63"/>
      <c r="BS52" s="91"/>
      <c r="BT52" s="63"/>
      <c r="BU52" s="91"/>
      <c r="BV52" s="464"/>
      <c r="BW52" s="281"/>
      <c r="BX52" s="464"/>
      <c r="BY52" s="281"/>
      <c r="BZ52" s="464"/>
      <c r="CA52" s="281"/>
      <c r="CB52" s="464"/>
      <c r="CC52" s="281"/>
      <c r="CD52" s="464"/>
      <c r="CE52" s="281"/>
      <c r="CF52" s="464"/>
      <c r="CG52" s="281"/>
      <c r="CH52" s="464"/>
      <c r="CI52" s="281"/>
      <c r="CJ52" s="464"/>
      <c r="CK52" s="281"/>
      <c r="CL52" s="464"/>
      <c r="CM52" s="281"/>
      <c r="CN52" s="464"/>
      <c r="CO52" s="281"/>
      <c r="CP52" s="464"/>
      <c r="CQ52" s="281"/>
      <c r="CR52" s="464"/>
      <c r="CS52" s="281"/>
      <c r="CT52" s="464"/>
      <c r="CU52" s="281"/>
      <c r="CV52" s="464"/>
      <c r="CW52" s="281"/>
      <c r="CX52" s="464"/>
      <c r="CY52" s="281"/>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row>
    <row r="53" spans="1:145" s="465" customFormat="1" ht="10.199999999999999">
      <c r="A53" s="63"/>
      <c r="B53" s="63"/>
      <c r="C53" s="91"/>
      <c r="D53" s="63"/>
      <c r="E53" s="91"/>
      <c r="F53" s="63"/>
      <c r="G53" s="91"/>
      <c r="H53" s="63"/>
      <c r="I53" s="91"/>
      <c r="J53" s="63"/>
      <c r="K53" s="91"/>
      <c r="L53" s="63"/>
      <c r="M53" s="91"/>
      <c r="N53" s="63"/>
      <c r="O53" s="91"/>
      <c r="P53" s="63"/>
      <c r="Q53" s="91"/>
      <c r="R53" s="63"/>
      <c r="S53" s="91"/>
      <c r="T53" s="63"/>
      <c r="U53" s="91"/>
      <c r="V53" s="63"/>
      <c r="W53" s="91"/>
      <c r="X53" s="63"/>
      <c r="Y53" s="91"/>
      <c r="Z53" s="63"/>
      <c r="AA53" s="91"/>
      <c r="AB53" s="63"/>
      <c r="AC53" s="91"/>
      <c r="AD53" s="63"/>
      <c r="AE53" s="91"/>
      <c r="AF53" s="63"/>
      <c r="AG53" s="91"/>
      <c r="AH53" s="63"/>
      <c r="AI53" s="91"/>
      <c r="AJ53" s="63"/>
      <c r="AK53" s="91"/>
      <c r="AL53" s="63"/>
      <c r="AM53" s="91"/>
      <c r="AN53" s="63"/>
      <c r="AO53" s="91"/>
      <c r="AP53" s="63"/>
      <c r="AQ53" s="91"/>
      <c r="AR53" s="63"/>
      <c r="AS53" s="91"/>
      <c r="AT53" s="63"/>
      <c r="AU53" s="91"/>
      <c r="AV53" s="63"/>
      <c r="AW53" s="91"/>
      <c r="AX53" s="63"/>
      <c r="AY53" s="91"/>
      <c r="AZ53" s="63"/>
      <c r="BA53" s="91"/>
      <c r="BB53" s="63"/>
      <c r="BC53" s="91"/>
      <c r="BD53" s="63"/>
      <c r="BE53" s="91"/>
      <c r="BF53" s="63"/>
      <c r="BG53" s="91"/>
      <c r="BH53" s="63"/>
      <c r="BI53" s="91"/>
      <c r="BJ53" s="63"/>
      <c r="BK53" s="91"/>
      <c r="BL53" s="63"/>
      <c r="BM53" s="91"/>
      <c r="BN53" s="63"/>
      <c r="BO53" s="91"/>
      <c r="BP53" s="63"/>
      <c r="BQ53" s="91"/>
      <c r="BR53" s="63"/>
      <c r="BS53" s="91"/>
      <c r="BT53" s="63"/>
      <c r="BU53" s="91"/>
      <c r="BV53" s="464"/>
      <c r="BW53" s="281"/>
      <c r="BX53" s="464"/>
      <c r="BY53" s="281"/>
      <c r="BZ53" s="464"/>
      <c r="CA53" s="281"/>
      <c r="CB53" s="464"/>
      <c r="CC53" s="281"/>
      <c r="CD53" s="464"/>
      <c r="CE53" s="281"/>
      <c r="CF53" s="464"/>
      <c r="CG53" s="281"/>
      <c r="CH53" s="464"/>
      <c r="CI53" s="281"/>
      <c r="CJ53" s="464"/>
      <c r="CK53" s="281"/>
      <c r="CL53" s="464"/>
      <c r="CM53" s="281"/>
      <c r="CN53" s="464"/>
      <c r="CO53" s="281"/>
      <c r="CP53" s="464"/>
      <c r="CQ53" s="281"/>
      <c r="CR53" s="464"/>
      <c r="CS53" s="281"/>
      <c r="CT53" s="464"/>
      <c r="CU53" s="281"/>
      <c r="CV53" s="464"/>
      <c r="CW53" s="281"/>
      <c r="CX53" s="464"/>
      <c r="CY53" s="281"/>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row>
    <row r="54" spans="1:145" s="465" customFormat="1" ht="10.199999999999999">
      <c r="A54" s="63"/>
      <c r="B54" s="63"/>
      <c r="C54" s="91"/>
      <c r="D54" s="63"/>
      <c r="E54" s="91"/>
      <c r="F54" s="63"/>
      <c r="G54" s="91"/>
      <c r="H54" s="63"/>
      <c r="I54" s="91"/>
      <c r="J54" s="63"/>
      <c r="K54" s="91"/>
      <c r="L54" s="63"/>
      <c r="M54" s="91"/>
      <c r="N54" s="63"/>
      <c r="O54" s="91"/>
      <c r="P54" s="63"/>
      <c r="Q54" s="91"/>
      <c r="R54" s="63"/>
      <c r="S54" s="91"/>
      <c r="T54" s="63"/>
      <c r="U54" s="91"/>
      <c r="V54" s="63"/>
      <c r="W54" s="91"/>
      <c r="X54" s="63"/>
      <c r="Y54" s="91"/>
      <c r="Z54" s="63"/>
      <c r="AA54" s="91"/>
      <c r="AB54" s="63"/>
      <c r="AC54" s="91"/>
      <c r="AD54" s="63"/>
      <c r="AE54" s="91"/>
      <c r="AF54" s="63"/>
      <c r="AG54" s="91"/>
      <c r="AH54" s="63"/>
      <c r="AI54" s="91"/>
      <c r="AJ54" s="63"/>
      <c r="AK54" s="91"/>
      <c r="AL54" s="63"/>
      <c r="AM54" s="91"/>
      <c r="AN54" s="63"/>
      <c r="AO54" s="91"/>
      <c r="AP54" s="63"/>
      <c r="AQ54" s="91"/>
      <c r="AR54" s="63"/>
      <c r="AS54" s="91"/>
      <c r="AT54" s="63"/>
      <c r="AU54" s="91"/>
      <c r="AV54" s="63"/>
      <c r="AW54" s="91"/>
      <c r="AX54" s="63"/>
      <c r="AY54" s="91"/>
      <c r="AZ54" s="63"/>
      <c r="BA54" s="91"/>
      <c r="BB54" s="63"/>
      <c r="BC54" s="91"/>
      <c r="BD54" s="63"/>
      <c r="BE54" s="91"/>
      <c r="BF54" s="63"/>
      <c r="BG54" s="91"/>
      <c r="BH54" s="63"/>
      <c r="BI54" s="91"/>
      <c r="BJ54" s="63"/>
      <c r="BK54" s="91"/>
      <c r="BL54" s="63"/>
      <c r="BM54" s="91"/>
      <c r="BN54" s="63"/>
      <c r="BO54" s="91"/>
      <c r="BP54" s="63"/>
      <c r="BQ54" s="91"/>
      <c r="BR54" s="63"/>
      <c r="BS54" s="91"/>
      <c r="BT54" s="63"/>
      <c r="BU54" s="91"/>
      <c r="BV54" s="464"/>
      <c r="BW54" s="281"/>
      <c r="BX54" s="464"/>
      <c r="BY54" s="281"/>
      <c r="BZ54" s="464"/>
      <c r="CA54" s="281"/>
      <c r="CB54" s="464"/>
      <c r="CC54" s="281"/>
      <c r="CD54" s="464"/>
      <c r="CE54" s="281"/>
      <c r="CF54" s="464"/>
      <c r="CG54" s="281"/>
      <c r="CH54" s="464"/>
      <c r="CI54" s="281"/>
      <c r="CJ54" s="464"/>
      <c r="CK54" s="281"/>
      <c r="CL54" s="464"/>
      <c r="CM54" s="281"/>
      <c r="CN54" s="464"/>
      <c r="CO54" s="281"/>
      <c r="CP54" s="464"/>
      <c r="CQ54" s="281"/>
      <c r="CR54" s="464"/>
      <c r="CS54" s="281"/>
      <c r="CT54" s="464"/>
      <c r="CU54" s="281"/>
      <c r="CV54" s="464"/>
      <c r="CW54" s="281"/>
      <c r="CX54" s="464"/>
      <c r="CY54" s="281"/>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row>
    <row r="55" spans="1:145" s="465" customFormat="1" ht="10.199999999999999">
      <c r="A55" s="63"/>
      <c r="B55" s="63"/>
      <c r="C55" s="91"/>
      <c r="D55" s="63"/>
      <c r="E55" s="91"/>
      <c r="F55" s="63"/>
      <c r="G55" s="91"/>
      <c r="H55" s="63"/>
      <c r="I55" s="91"/>
      <c r="J55" s="63"/>
      <c r="K55" s="91"/>
      <c r="L55" s="63"/>
      <c r="M55" s="91"/>
      <c r="N55" s="63"/>
      <c r="O55" s="91"/>
      <c r="P55" s="63"/>
      <c r="Q55" s="91"/>
      <c r="R55" s="63"/>
      <c r="S55" s="91"/>
      <c r="T55" s="63"/>
      <c r="U55" s="91"/>
      <c r="V55" s="63"/>
      <c r="W55" s="91"/>
      <c r="X55" s="63"/>
      <c r="Y55" s="91"/>
      <c r="Z55" s="63"/>
      <c r="AA55" s="91"/>
      <c r="AB55" s="63"/>
      <c r="AC55" s="91"/>
      <c r="AD55" s="63"/>
      <c r="AE55" s="91"/>
      <c r="AF55" s="63"/>
      <c r="AG55" s="91"/>
      <c r="AH55" s="63"/>
      <c r="AI55" s="91"/>
      <c r="AJ55" s="63"/>
      <c r="AK55" s="91"/>
      <c r="AL55" s="63"/>
      <c r="AM55" s="91"/>
      <c r="AN55" s="63"/>
      <c r="AO55" s="91"/>
      <c r="AP55" s="63"/>
      <c r="AQ55" s="91"/>
      <c r="AR55" s="63"/>
      <c r="AS55" s="91"/>
      <c r="AT55" s="63"/>
      <c r="AU55" s="91"/>
      <c r="AV55" s="63"/>
      <c r="AW55" s="91"/>
      <c r="AX55" s="63"/>
      <c r="AY55" s="91"/>
      <c r="AZ55" s="63"/>
      <c r="BA55" s="91"/>
      <c r="BB55" s="63"/>
      <c r="BC55" s="91"/>
      <c r="BD55" s="63"/>
      <c r="BE55" s="91"/>
      <c r="BF55" s="63"/>
      <c r="BG55" s="91"/>
      <c r="BH55" s="63"/>
      <c r="BI55" s="91"/>
      <c r="BJ55" s="63"/>
      <c r="BK55" s="91"/>
      <c r="BL55" s="63"/>
      <c r="BM55" s="91"/>
      <c r="BN55" s="63"/>
      <c r="BO55" s="91"/>
      <c r="BP55" s="63"/>
      <c r="BQ55" s="91"/>
      <c r="BR55" s="63"/>
      <c r="BS55" s="91"/>
      <c r="BT55" s="63"/>
      <c r="BU55" s="91"/>
      <c r="BV55" s="464"/>
      <c r="BW55" s="281"/>
      <c r="BX55" s="464"/>
      <c r="BY55" s="281"/>
      <c r="BZ55" s="464"/>
      <c r="CA55" s="281"/>
      <c r="CB55" s="464"/>
      <c r="CC55" s="281"/>
      <c r="CD55" s="464"/>
      <c r="CE55" s="281"/>
      <c r="CF55" s="464"/>
      <c r="CG55" s="281"/>
      <c r="CH55" s="464"/>
      <c r="CI55" s="281"/>
      <c r="CJ55" s="464"/>
      <c r="CK55" s="281"/>
      <c r="CL55" s="464"/>
      <c r="CM55" s="281"/>
      <c r="CN55" s="464"/>
      <c r="CO55" s="281"/>
      <c r="CP55" s="464"/>
      <c r="CQ55" s="281"/>
      <c r="CR55" s="464"/>
      <c r="CS55" s="281"/>
      <c r="CT55" s="464"/>
      <c r="CU55" s="281"/>
      <c r="CV55" s="464"/>
      <c r="CW55" s="281"/>
      <c r="CX55" s="464"/>
      <c r="CY55" s="281"/>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row>
    <row r="56" spans="1:145" s="465" customFormat="1" ht="10.199999999999999">
      <c r="A56" s="63"/>
      <c r="B56" s="63"/>
      <c r="C56" s="91"/>
      <c r="D56" s="63"/>
      <c r="E56" s="91"/>
      <c r="F56" s="63"/>
      <c r="G56" s="91"/>
      <c r="H56" s="63"/>
      <c r="I56" s="91"/>
      <c r="J56" s="63"/>
      <c r="K56" s="91"/>
      <c r="L56" s="63"/>
      <c r="M56" s="91"/>
      <c r="N56" s="63"/>
      <c r="O56" s="91"/>
      <c r="P56" s="63"/>
      <c r="Q56" s="91"/>
      <c r="R56" s="63"/>
      <c r="S56" s="91"/>
      <c r="T56" s="63"/>
      <c r="U56" s="91"/>
      <c r="V56" s="63"/>
      <c r="W56" s="91"/>
      <c r="X56" s="63"/>
      <c r="Y56" s="91"/>
      <c r="Z56" s="63"/>
      <c r="AA56" s="91"/>
      <c r="AB56" s="63"/>
      <c r="AC56" s="91"/>
      <c r="AD56" s="63"/>
      <c r="AE56" s="91"/>
      <c r="AF56" s="63"/>
      <c r="AG56" s="91"/>
      <c r="AH56" s="63"/>
      <c r="AI56" s="91"/>
      <c r="AJ56" s="63"/>
      <c r="AK56" s="91"/>
      <c r="AL56" s="63"/>
      <c r="AM56" s="91"/>
      <c r="AN56" s="63"/>
      <c r="AO56" s="91"/>
      <c r="AP56" s="63"/>
      <c r="AQ56" s="91"/>
      <c r="AR56" s="63"/>
      <c r="AS56" s="91"/>
      <c r="AT56" s="63"/>
      <c r="AU56" s="91"/>
      <c r="AV56" s="63"/>
      <c r="AW56" s="91"/>
      <c r="AX56" s="63"/>
      <c r="AY56" s="91"/>
      <c r="AZ56" s="63"/>
      <c r="BA56" s="91"/>
      <c r="BB56" s="63"/>
      <c r="BC56" s="91"/>
      <c r="BD56" s="63"/>
      <c r="BE56" s="91"/>
      <c r="BF56" s="63"/>
      <c r="BG56" s="91"/>
      <c r="BH56" s="63"/>
      <c r="BI56" s="91"/>
      <c r="BJ56" s="63"/>
      <c r="BK56" s="91"/>
      <c r="BL56" s="63"/>
      <c r="BM56" s="91"/>
      <c r="BN56" s="63"/>
      <c r="BO56" s="91"/>
      <c r="BP56" s="63"/>
      <c r="BQ56" s="91"/>
      <c r="BR56" s="63"/>
      <c r="BS56" s="91"/>
      <c r="BT56" s="63"/>
      <c r="BU56" s="91"/>
      <c r="BV56" s="464"/>
      <c r="BW56" s="281"/>
      <c r="BX56" s="464"/>
      <c r="BY56" s="281"/>
      <c r="BZ56" s="464"/>
      <c r="CA56" s="281"/>
      <c r="CB56" s="464"/>
      <c r="CC56" s="281"/>
      <c r="CD56" s="464"/>
      <c r="CE56" s="281"/>
      <c r="CF56" s="464"/>
      <c r="CG56" s="281"/>
      <c r="CH56" s="464"/>
      <c r="CI56" s="281"/>
      <c r="CJ56" s="464"/>
      <c r="CK56" s="281"/>
      <c r="CL56" s="464"/>
      <c r="CM56" s="281"/>
      <c r="CN56" s="464"/>
      <c r="CO56" s="281"/>
      <c r="CP56" s="464"/>
      <c r="CQ56" s="281"/>
      <c r="CR56" s="464"/>
      <c r="CS56" s="281"/>
      <c r="CT56" s="464"/>
      <c r="CU56" s="281"/>
      <c r="CV56" s="464"/>
      <c r="CW56" s="281"/>
      <c r="CX56" s="464"/>
      <c r="CY56" s="281"/>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row>
    <row r="57" spans="1:145" s="465" customFormat="1" ht="10.199999999999999">
      <c r="A57" s="63"/>
      <c r="B57" s="63"/>
      <c r="C57" s="91"/>
      <c r="D57" s="63"/>
      <c r="E57" s="91"/>
      <c r="F57" s="63"/>
      <c r="G57" s="91"/>
      <c r="H57" s="63"/>
      <c r="I57" s="91"/>
      <c r="J57" s="63"/>
      <c r="K57" s="91"/>
      <c r="L57" s="63"/>
      <c r="M57" s="91"/>
      <c r="N57" s="63"/>
      <c r="O57" s="91"/>
      <c r="P57" s="63"/>
      <c r="Q57" s="91"/>
      <c r="R57" s="63"/>
      <c r="S57" s="91"/>
      <c r="T57" s="63"/>
      <c r="U57" s="91"/>
      <c r="V57" s="63"/>
      <c r="W57" s="91"/>
      <c r="X57" s="63"/>
      <c r="Y57" s="91"/>
      <c r="Z57" s="63"/>
      <c r="AA57" s="91"/>
      <c r="AB57" s="63"/>
      <c r="AC57" s="91"/>
      <c r="AD57" s="63"/>
      <c r="AE57" s="91"/>
      <c r="AF57" s="63"/>
      <c r="AG57" s="91"/>
      <c r="AH57" s="63"/>
      <c r="AI57" s="91"/>
      <c r="AJ57" s="63"/>
      <c r="AK57" s="91"/>
      <c r="AL57" s="63"/>
      <c r="AM57" s="91"/>
      <c r="AN57" s="63"/>
      <c r="AO57" s="91"/>
      <c r="AP57" s="63"/>
      <c r="AQ57" s="91"/>
      <c r="AR57" s="63"/>
      <c r="AS57" s="91"/>
      <c r="AT57" s="63"/>
      <c r="AU57" s="91"/>
      <c r="AV57" s="63"/>
      <c r="AW57" s="91"/>
      <c r="AX57" s="63"/>
      <c r="AY57" s="91"/>
      <c r="AZ57" s="63"/>
      <c r="BA57" s="91"/>
      <c r="BB57" s="63"/>
      <c r="BC57" s="91"/>
      <c r="BD57" s="63"/>
      <c r="BE57" s="91"/>
      <c r="BF57" s="63"/>
      <c r="BG57" s="91"/>
      <c r="BH57" s="63"/>
      <c r="BI57" s="91"/>
      <c r="BJ57" s="63"/>
      <c r="BK57" s="91"/>
      <c r="BL57" s="63"/>
      <c r="BM57" s="91"/>
      <c r="BN57" s="63"/>
      <c r="BO57" s="91"/>
      <c r="BP57" s="63"/>
      <c r="BQ57" s="91"/>
      <c r="BR57" s="63"/>
      <c r="BS57" s="91"/>
      <c r="BT57" s="63"/>
      <c r="BU57" s="91"/>
      <c r="BV57" s="464"/>
      <c r="BW57" s="281"/>
      <c r="BX57" s="464"/>
      <c r="BY57" s="281"/>
      <c r="BZ57" s="464"/>
      <c r="CA57" s="281"/>
      <c r="CB57" s="464"/>
      <c r="CC57" s="281"/>
      <c r="CD57" s="464"/>
      <c r="CE57" s="281"/>
      <c r="CF57" s="464"/>
      <c r="CG57" s="281"/>
      <c r="CH57" s="464"/>
      <c r="CI57" s="281"/>
      <c r="CJ57" s="464"/>
      <c r="CK57" s="281"/>
      <c r="CL57" s="464"/>
      <c r="CM57" s="281"/>
      <c r="CN57" s="464"/>
      <c r="CO57" s="281"/>
      <c r="CP57" s="464"/>
      <c r="CQ57" s="281"/>
      <c r="CR57" s="464"/>
      <c r="CS57" s="281"/>
      <c r="CT57" s="464"/>
      <c r="CU57" s="281"/>
      <c r="CV57" s="464"/>
      <c r="CW57" s="281"/>
      <c r="CX57" s="464"/>
      <c r="CY57" s="281"/>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row>
    <row r="58" spans="1:145" s="465" customFormat="1" ht="10.199999999999999">
      <c r="A58" s="63"/>
      <c r="B58" s="63"/>
      <c r="C58" s="91"/>
      <c r="D58" s="63"/>
      <c r="E58" s="91"/>
      <c r="F58" s="63"/>
      <c r="G58" s="91"/>
      <c r="H58" s="63"/>
      <c r="I58" s="91"/>
      <c r="J58" s="63"/>
      <c r="K58" s="91"/>
      <c r="L58" s="63"/>
      <c r="M58" s="91"/>
      <c r="N58" s="63"/>
      <c r="O58" s="91"/>
      <c r="P58" s="63"/>
      <c r="Q58" s="91"/>
      <c r="R58" s="63"/>
      <c r="S58" s="91"/>
      <c r="T58" s="63"/>
      <c r="U58" s="91"/>
      <c r="V58" s="63"/>
      <c r="W58" s="91"/>
      <c r="X58" s="63"/>
      <c r="Y58" s="91"/>
      <c r="Z58" s="63"/>
      <c r="AA58" s="91"/>
      <c r="AB58" s="63"/>
      <c r="AC58" s="91"/>
      <c r="AD58" s="63"/>
      <c r="AE58" s="91"/>
      <c r="AF58" s="63"/>
      <c r="AG58" s="91"/>
      <c r="AH58" s="63"/>
      <c r="AI58" s="91"/>
      <c r="AJ58" s="63"/>
      <c r="AK58" s="91"/>
      <c r="AL58" s="63"/>
      <c r="AM58" s="91"/>
      <c r="AN58" s="63"/>
      <c r="AO58" s="91"/>
      <c r="AP58" s="63"/>
      <c r="AQ58" s="91"/>
      <c r="AR58" s="63"/>
      <c r="AS58" s="91"/>
      <c r="AT58" s="63"/>
      <c r="AU58" s="91"/>
      <c r="AV58" s="63"/>
      <c r="AW58" s="91"/>
      <c r="AX58" s="63"/>
      <c r="AY58" s="91"/>
      <c r="AZ58" s="63"/>
      <c r="BA58" s="91"/>
      <c r="BB58" s="63"/>
      <c r="BC58" s="91"/>
      <c r="BD58" s="63"/>
      <c r="BE58" s="91"/>
      <c r="BF58" s="63"/>
      <c r="BG58" s="91"/>
      <c r="BH58" s="63"/>
      <c r="BI58" s="91"/>
      <c r="BJ58" s="63"/>
      <c r="BK58" s="91"/>
      <c r="BL58" s="63"/>
      <c r="BM58" s="91"/>
      <c r="BN58" s="63"/>
      <c r="BO58" s="91"/>
      <c r="BP58" s="63"/>
      <c r="BQ58" s="91"/>
      <c r="BR58" s="63"/>
      <c r="BS58" s="91"/>
      <c r="BT58" s="63"/>
      <c r="BU58" s="91"/>
      <c r="BV58" s="464"/>
      <c r="BW58" s="281"/>
      <c r="BX58" s="464"/>
      <c r="BY58" s="281"/>
      <c r="BZ58" s="464"/>
      <c r="CA58" s="281"/>
      <c r="CB58" s="464"/>
      <c r="CC58" s="281"/>
      <c r="CD58" s="464"/>
      <c r="CE58" s="281"/>
      <c r="CF58" s="464"/>
      <c r="CG58" s="281"/>
      <c r="CH58" s="464"/>
      <c r="CI58" s="281"/>
      <c r="CJ58" s="464"/>
      <c r="CK58" s="281"/>
      <c r="CL58" s="464"/>
      <c r="CM58" s="281"/>
      <c r="CN58" s="464"/>
      <c r="CO58" s="281"/>
      <c r="CP58" s="464"/>
      <c r="CQ58" s="281"/>
      <c r="CR58" s="464"/>
      <c r="CS58" s="281"/>
      <c r="CT58" s="464"/>
      <c r="CU58" s="281"/>
      <c r="CV58" s="464"/>
      <c r="CW58" s="281"/>
      <c r="CX58" s="464"/>
      <c r="CY58" s="281"/>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row>
    <row r="59" spans="1:145" s="465" customFormat="1" ht="10.199999999999999">
      <c r="A59" s="63"/>
      <c r="B59" s="63"/>
      <c r="C59" s="91"/>
      <c r="D59" s="63"/>
      <c r="E59" s="91"/>
      <c r="F59" s="63"/>
      <c r="G59" s="91"/>
      <c r="H59" s="63"/>
      <c r="I59" s="91"/>
      <c r="J59" s="63"/>
      <c r="K59" s="91"/>
      <c r="L59" s="63"/>
      <c r="M59" s="91"/>
      <c r="N59" s="63"/>
      <c r="O59" s="91"/>
      <c r="P59" s="63"/>
      <c r="Q59" s="91"/>
      <c r="R59" s="63"/>
      <c r="S59" s="91"/>
      <c r="T59" s="63"/>
      <c r="U59" s="91"/>
      <c r="V59" s="63"/>
      <c r="W59" s="91"/>
      <c r="X59" s="63"/>
      <c r="Y59" s="91"/>
      <c r="Z59" s="63"/>
      <c r="AA59" s="91"/>
      <c r="AB59" s="63"/>
      <c r="AC59" s="91"/>
      <c r="AD59" s="63"/>
      <c r="AE59" s="91"/>
      <c r="AF59" s="63"/>
      <c r="AG59" s="91"/>
      <c r="AH59" s="63"/>
      <c r="AI59" s="91"/>
      <c r="AJ59" s="63"/>
      <c r="AK59" s="91"/>
      <c r="AL59" s="63"/>
      <c r="AM59" s="91"/>
      <c r="AN59" s="63"/>
      <c r="AO59" s="91"/>
      <c r="AP59" s="63"/>
      <c r="AQ59" s="91"/>
      <c r="AR59" s="63"/>
      <c r="AS59" s="91"/>
      <c r="AT59" s="63"/>
      <c r="AU59" s="91"/>
      <c r="AV59" s="63"/>
      <c r="AW59" s="91"/>
      <c r="AX59" s="63"/>
      <c r="AY59" s="91"/>
      <c r="AZ59" s="63"/>
      <c r="BA59" s="91"/>
      <c r="BB59" s="63"/>
      <c r="BC59" s="91"/>
      <c r="BD59" s="63"/>
      <c r="BE59" s="91"/>
      <c r="BF59" s="63"/>
      <c r="BG59" s="91"/>
      <c r="BH59" s="63"/>
      <c r="BI59" s="91"/>
      <c r="BJ59" s="63"/>
      <c r="BK59" s="91"/>
      <c r="BL59" s="63"/>
      <c r="BM59" s="91"/>
      <c r="BN59" s="63"/>
      <c r="BO59" s="91"/>
      <c r="BP59" s="63"/>
      <c r="BQ59" s="91"/>
      <c r="BR59" s="63"/>
      <c r="BS59" s="91"/>
      <c r="BT59" s="63"/>
      <c r="BU59" s="91"/>
      <c r="BV59" s="464"/>
      <c r="BW59" s="281"/>
      <c r="BX59" s="464"/>
      <c r="BY59" s="281"/>
      <c r="BZ59" s="464"/>
      <c r="CA59" s="281"/>
      <c r="CB59" s="464"/>
      <c r="CC59" s="281"/>
      <c r="CD59" s="464"/>
      <c r="CE59" s="281"/>
      <c r="CF59" s="464"/>
      <c r="CG59" s="281"/>
      <c r="CH59" s="464"/>
      <c r="CI59" s="281"/>
      <c r="CJ59" s="464"/>
      <c r="CK59" s="281"/>
      <c r="CL59" s="464"/>
      <c r="CM59" s="281"/>
      <c r="CN59" s="464"/>
      <c r="CO59" s="281"/>
      <c r="CP59" s="464"/>
      <c r="CQ59" s="281"/>
      <c r="CR59" s="464"/>
      <c r="CS59" s="281"/>
      <c r="CT59" s="464"/>
      <c r="CU59" s="281"/>
      <c r="CV59" s="464"/>
      <c r="CW59" s="281"/>
      <c r="CX59" s="464"/>
      <c r="CY59" s="281"/>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row>
    <row r="60" spans="1:145" s="465" customFormat="1" ht="10.199999999999999">
      <c r="A60" s="63"/>
      <c r="B60" s="63"/>
      <c r="C60" s="91"/>
      <c r="D60" s="63"/>
      <c r="E60" s="91"/>
      <c r="F60" s="63"/>
      <c r="G60" s="91"/>
      <c r="H60" s="63"/>
      <c r="I60" s="91"/>
      <c r="J60" s="63"/>
      <c r="K60" s="91"/>
      <c r="L60" s="63"/>
      <c r="M60" s="91"/>
      <c r="N60" s="63"/>
      <c r="O60" s="91"/>
      <c r="P60" s="63"/>
      <c r="Q60" s="91"/>
      <c r="R60" s="63"/>
      <c r="S60" s="91"/>
      <c r="T60" s="63"/>
      <c r="U60" s="91"/>
      <c r="V60" s="63"/>
      <c r="W60" s="91"/>
      <c r="X60" s="63"/>
      <c r="Y60" s="91"/>
      <c r="Z60" s="63"/>
      <c r="AA60" s="91"/>
      <c r="AB60" s="63"/>
      <c r="AC60" s="91"/>
      <c r="AD60" s="63"/>
      <c r="AE60" s="91"/>
      <c r="AF60" s="63"/>
      <c r="AG60" s="91"/>
      <c r="AH60" s="63"/>
      <c r="AI60" s="91"/>
      <c r="AJ60" s="63"/>
      <c r="AK60" s="91"/>
      <c r="AL60" s="63"/>
      <c r="AM60" s="91"/>
      <c r="AN60" s="63"/>
      <c r="AO60" s="91"/>
      <c r="AP60" s="63"/>
      <c r="AQ60" s="91"/>
      <c r="AR60" s="63"/>
      <c r="AS60" s="91"/>
      <c r="AT60" s="63"/>
      <c r="AU60" s="91"/>
      <c r="AV60" s="63"/>
      <c r="AW60" s="91"/>
      <c r="AX60" s="63"/>
      <c r="AY60" s="91"/>
      <c r="AZ60" s="63"/>
      <c r="BA60" s="91"/>
      <c r="BB60" s="63"/>
      <c r="BC60" s="91"/>
      <c r="BD60" s="63"/>
      <c r="BE60" s="91"/>
      <c r="BF60" s="63"/>
      <c r="BG60" s="91"/>
      <c r="BH60" s="63"/>
      <c r="BI60" s="91"/>
      <c r="BJ60" s="63"/>
      <c r="BK60" s="91"/>
      <c r="BL60" s="63"/>
      <c r="BM60" s="91"/>
      <c r="BN60" s="63"/>
      <c r="BO60" s="91"/>
      <c r="BP60" s="63"/>
      <c r="BQ60" s="91"/>
      <c r="BR60" s="63"/>
      <c r="BS60" s="91"/>
      <c r="BT60" s="63"/>
      <c r="BU60" s="91"/>
      <c r="BV60" s="464"/>
      <c r="BW60" s="281"/>
      <c r="BX60" s="464"/>
      <c r="BY60" s="281"/>
      <c r="BZ60" s="464"/>
      <c r="CA60" s="281"/>
      <c r="CB60" s="464"/>
      <c r="CC60" s="281"/>
      <c r="CD60" s="464"/>
      <c r="CE60" s="281"/>
      <c r="CF60" s="464"/>
      <c r="CG60" s="281"/>
      <c r="CH60" s="464"/>
      <c r="CI60" s="281"/>
      <c r="CJ60" s="464"/>
      <c r="CK60" s="281"/>
      <c r="CL60" s="464"/>
      <c r="CM60" s="281"/>
      <c r="CN60" s="464"/>
      <c r="CO60" s="281"/>
      <c r="CP60" s="464"/>
      <c r="CQ60" s="281"/>
      <c r="CR60" s="464"/>
      <c r="CS60" s="281"/>
      <c r="CT60" s="464"/>
      <c r="CU60" s="281"/>
      <c r="CV60" s="464"/>
      <c r="CW60" s="281"/>
      <c r="CX60" s="464"/>
      <c r="CY60" s="281"/>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row>
    <row r="61" spans="1:145" s="465" customFormat="1" ht="10.199999999999999">
      <c r="A61" s="63"/>
      <c r="B61" s="63"/>
      <c r="C61" s="91"/>
      <c r="D61" s="63"/>
      <c r="E61" s="91"/>
      <c r="F61" s="63"/>
      <c r="G61" s="91"/>
      <c r="H61" s="63"/>
      <c r="I61" s="91"/>
      <c r="J61" s="63"/>
      <c r="K61" s="91"/>
      <c r="L61" s="63"/>
      <c r="M61" s="91"/>
      <c r="N61" s="63"/>
      <c r="O61" s="91"/>
      <c r="P61" s="63"/>
      <c r="Q61" s="91"/>
      <c r="R61" s="63"/>
      <c r="S61" s="91"/>
      <c r="T61" s="63"/>
      <c r="U61" s="91"/>
      <c r="V61" s="63"/>
      <c r="W61" s="91"/>
      <c r="X61" s="63"/>
      <c r="Y61" s="91"/>
      <c r="Z61" s="63"/>
      <c r="AA61" s="91"/>
      <c r="AB61" s="63"/>
      <c r="AC61" s="91"/>
      <c r="AD61" s="63"/>
      <c r="AE61" s="91"/>
      <c r="AF61" s="63"/>
      <c r="AG61" s="91"/>
      <c r="AH61" s="63"/>
      <c r="AI61" s="91"/>
      <c r="AJ61" s="63"/>
      <c r="AK61" s="91"/>
      <c r="AL61" s="63"/>
      <c r="AM61" s="91"/>
      <c r="AN61" s="63"/>
      <c r="AO61" s="91"/>
      <c r="AP61" s="63"/>
      <c r="AQ61" s="91"/>
      <c r="AR61" s="63"/>
      <c r="AS61" s="91"/>
      <c r="AT61" s="63"/>
      <c r="AU61" s="91"/>
      <c r="AV61" s="63"/>
      <c r="AW61" s="91"/>
      <c r="AX61" s="63"/>
      <c r="AY61" s="91"/>
      <c r="AZ61" s="63"/>
      <c r="BA61" s="91"/>
      <c r="BB61" s="63"/>
      <c r="BC61" s="91"/>
      <c r="BD61" s="63"/>
      <c r="BE61" s="91"/>
      <c r="BF61" s="63"/>
      <c r="BG61" s="91"/>
      <c r="BH61" s="63"/>
      <c r="BI61" s="91"/>
      <c r="BJ61" s="63"/>
      <c r="BK61" s="91"/>
      <c r="BL61" s="63"/>
      <c r="BM61" s="91"/>
      <c r="BN61" s="63"/>
      <c r="BO61" s="91"/>
      <c r="BP61" s="63"/>
      <c r="BQ61" s="91"/>
      <c r="BR61" s="63"/>
      <c r="BS61" s="91"/>
      <c r="BT61" s="63"/>
      <c r="BU61" s="91"/>
      <c r="BV61" s="464"/>
      <c r="BW61" s="281"/>
      <c r="BX61" s="464"/>
      <c r="BY61" s="281"/>
      <c r="BZ61" s="464"/>
      <c r="CA61" s="281"/>
      <c r="CB61" s="464"/>
      <c r="CC61" s="281"/>
      <c r="CD61" s="464"/>
      <c r="CE61" s="281"/>
      <c r="CF61" s="464"/>
      <c r="CG61" s="281"/>
      <c r="CH61" s="464"/>
      <c r="CI61" s="281"/>
      <c r="CJ61" s="464"/>
      <c r="CK61" s="281"/>
      <c r="CL61" s="464"/>
      <c r="CM61" s="281"/>
      <c r="CN61" s="464"/>
      <c r="CO61" s="281"/>
      <c r="CP61" s="464"/>
      <c r="CQ61" s="281"/>
      <c r="CR61" s="464"/>
      <c r="CS61" s="281"/>
      <c r="CT61" s="464"/>
      <c r="CU61" s="281"/>
      <c r="CV61" s="464"/>
      <c r="CW61" s="281"/>
      <c r="CX61" s="464"/>
      <c r="CY61" s="281"/>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row>
    <row r="62" spans="1:145" s="465" customFormat="1" ht="10.199999999999999">
      <c r="A62" s="63"/>
      <c r="B62" s="63"/>
      <c r="C62" s="91"/>
      <c r="D62" s="63"/>
      <c r="E62" s="91"/>
      <c r="F62" s="63"/>
      <c r="G62" s="91"/>
      <c r="H62" s="63"/>
      <c r="I62" s="91"/>
      <c r="J62" s="63"/>
      <c r="K62" s="91"/>
      <c r="L62" s="63"/>
      <c r="M62" s="91"/>
      <c r="N62" s="63"/>
      <c r="O62" s="91"/>
      <c r="P62" s="63"/>
      <c r="Q62" s="91"/>
      <c r="R62" s="63"/>
      <c r="S62" s="91"/>
      <c r="T62" s="63"/>
      <c r="U62" s="91"/>
      <c r="V62" s="63"/>
      <c r="W62" s="91"/>
      <c r="X62" s="63"/>
      <c r="Y62" s="91"/>
      <c r="Z62" s="63"/>
      <c r="AA62" s="91"/>
      <c r="AB62" s="63"/>
      <c r="AC62" s="91"/>
      <c r="AD62" s="63"/>
      <c r="AE62" s="91"/>
      <c r="AF62" s="63"/>
      <c r="AG62" s="91"/>
      <c r="AH62" s="63"/>
      <c r="AI62" s="91"/>
      <c r="AJ62" s="63"/>
      <c r="AK62" s="91"/>
      <c r="AL62" s="63"/>
      <c r="AM62" s="91"/>
      <c r="AN62" s="63"/>
      <c r="AO62" s="91"/>
      <c r="AP62" s="63"/>
      <c r="AQ62" s="91"/>
      <c r="AR62" s="63"/>
      <c r="AS62" s="91"/>
      <c r="AT62" s="63"/>
      <c r="AU62" s="91"/>
      <c r="AV62" s="63"/>
      <c r="AW62" s="91"/>
      <c r="AX62" s="63"/>
      <c r="AY62" s="91"/>
      <c r="AZ62" s="63"/>
      <c r="BA62" s="91"/>
      <c r="BB62" s="63"/>
      <c r="BC62" s="91"/>
      <c r="BD62" s="63"/>
      <c r="BE62" s="91"/>
      <c r="BF62" s="63"/>
      <c r="BG62" s="91"/>
      <c r="BH62" s="63"/>
      <c r="BI62" s="91"/>
      <c r="BJ62" s="63"/>
      <c r="BK62" s="91"/>
      <c r="BL62" s="63"/>
      <c r="BM62" s="91"/>
      <c r="BN62" s="63"/>
      <c r="BO62" s="91"/>
      <c r="BP62" s="63"/>
      <c r="BQ62" s="91"/>
      <c r="BR62" s="63"/>
      <c r="BS62" s="91"/>
      <c r="BT62" s="63"/>
      <c r="BU62" s="91"/>
      <c r="BV62" s="464"/>
      <c r="BW62" s="281"/>
      <c r="BX62" s="464"/>
      <c r="BY62" s="281"/>
      <c r="BZ62" s="464"/>
      <c r="CA62" s="281"/>
      <c r="CB62" s="464"/>
      <c r="CC62" s="281"/>
      <c r="CD62" s="464"/>
      <c r="CE62" s="281"/>
      <c r="CF62" s="464"/>
      <c r="CG62" s="281"/>
      <c r="CH62" s="464"/>
      <c r="CI62" s="281"/>
      <c r="CJ62" s="464"/>
      <c r="CK62" s="281"/>
      <c r="CL62" s="464"/>
      <c r="CM62" s="281"/>
      <c r="CN62" s="464"/>
      <c r="CO62" s="281"/>
      <c r="CP62" s="464"/>
      <c r="CQ62" s="281"/>
      <c r="CR62" s="464"/>
      <c r="CS62" s="281"/>
      <c r="CT62" s="464"/>
      <c r="CU62" s="281"/>
      <c r="CV62" s="464"/>
      <c r="CW62" s="281"/>
      <c r="CX62" s="464"/>
      <c r="CY62" s="281"/>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row>
    <row r="63" spans="1:145" s="465" customFormat="1" ht="10.199999999999999">
      <c r="A63" s="63"/>
      <c r="B63" s="63"/>
      <c r="C63" s="91"/>
      <c r="D63" s="63"/>
      <c r="E63" s="91"/>
      <c r="F63" s="63"/>
      <c r="G63" s="91"/>
      <c r="H63" s="63"/>
      <c r="I63" s="91"/>
      <c r="J63" s="63"/>
      <c r="K63" s="91"/>
      <c r="L63" s="63"/>
      <c r="M63" s="91"/>
      <c r="N63" s="63"/>
      <c r="O63" s="91"/>
      <c r="P63" s="63"/>
      <c r="Q63" s="91"/>
      <c r="R63" s="63"/>
      <c r="S63" s="91"/>
      <c r="T63" s="63"/>
      <c r="U63" s="91"/>
      <c r="V63" s="63"/>
      <c r="W63" s="91"/>
      <c r="X63" s="63"/>
      <c r="Y63" s="91"/>
      <c r="Z63" s="63"/>
      <c r="AA63" s="91"/>
      <c r="AB63" s="63"/>
      <c r="AC63" s="91"/>
      <c r="AD63" s="63"/>
      <c r="AE63" s="91"/>
      <c r="AF63" s="63"/>
      <c r="AG63" s="91"/>
      <c r="AH63" s="63"/>
      <c r="AI63" s="91"/>
      <c r="AJ63" s="63"/>
      <c r="AK63" s="91"/>
      <c r="AL63" s="63"/>
      <c r="AM63" s="91"/>
      <c r="AN63" s="63"/>
      <c r="AO63" s="91"/>
      <c r="AP63" s="63"/>
      <c r="AQ63" s="91"/>
      <c r="AR63" s="63"/>
      <c r="AS63" s="91"/>
      <c r="AT63" s="63"/>
      <c r="AU63" s="91"/>
      <c r="AV63" s="63"/>
      <c r="AW63" s="91"/>
      <c r="AX63" s="63"/>
      <c r="AY63" s="91"/>
      <c r="AZ63" s="63"/>
      <c r="BA63" s="91"/>
      <c r="BB63" s="63"/>
      <c r="BC63" s="91"/>
      <c r="BD63" s="63"/>
      <c r="BE63" s="91"/>
      <c r="BF63" s="63"/>
      <c r="BG63" s="91"/>
      <c r="BH63" s="63"/>
      <c r="BI63" s="91"/>
      <c r="BJ63" s="63"/>
      <c r="BK63" s="91"/>
      <c r="BL63" s="63"/>
      <c r="BM63" s="91"/>
      <c r="BN63" s="63"/>
      <c r="BO63" s="91"/>
      <c r="BP63" s="63"/>
      <c r="BQ63" s="91"/>
      <c r="BR63" s="63"/>
      <c r="BS63" s="91"/>
      <c r="BT63" s="63"/>
      <c r="BU63" s="91"/>
      <c r="BV63" s="464"/>
      <c r="BW63" s="281"/>
      <c r="BX63" s="464"/>
      <c r="BY63" s="281"/>
      <c r="BZ63" s="464"/>
      <c r="CA63" s="281"/>
      <c r="CB63" s="464"/>
      <c r="CC63" s="281"/>
      <c r="CD63" s="464"/>
      <c r="CE63" s="281"/>
      <c r="CF63" s="464"/>
      <c r="CG63" s="281"/>
      <c r="CH63" s="464"/>
      <c r="CI63" s="281"/>
      <c r="CJ63" s="464"/>
      <c r="CK63" s="281"/>
      <c r="CL63" s="464"/>
      <c r="CM63" s="281"/>
      <c r="CN63" s="464"/>
      <c r="CO63" s="281"/>
      <c r="CP63" s="464"/>
      <c r="CQ63" s="281"/>
      <c r="CR63" s="464"/>
      <c r="CS63" s="281"/>
      <c r="CT63" s="464"/>
      <c r="CU63" s="281"/>
      <c r="CV63" s="464"/>
      <c r="CW63" s="281"/>
      <c r="CX63" s="464"/>
      <c r="CY63" s="281"/>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row>
    <row r="64" spans="1:145" s="465" customFormat="1" ht="10.199999999999999">
      <c r="A64" s="63"/>
      <c r="B64" s="63"/>
      <c r="C64" s="91"/>
      <c r="D64" s="63"/>
      <c r="E64" s="91"/>
      <c r="F64" s="63"/>
      <c r="G64" s="91"/>
      <c r="H64" s="63"/>
      <c r="I64" s="91"/>
      <c r="J64" s="63"/>
      <c r="K64" s="91"/>
      <c r="L64" s="63"/>
      <c r="M64" s="91"/>
      <c r="N64" s="63"/>
      <c r="O64" s="91"/>
      <c r="P64" s="63"/>
      <c r="Q64" s="91"/>
      <c r="R64" s="63"/>
      <c r="S64" s="91"/>
      <c r="T64" s="63"/>
      <c r="U64" s="91"/>
      <c r="V64" s="63"/>
      <c r="W64" s="91"/>
      <c r="X64" s="63"/>
      <c r="Y64" s="91"/>
      <c r="Z64" s="63"/>
      <c r="AA64" s="91"/>
      <c r="AB64" s="63"/>
      <c r="AC64" s="91"/>
      <c r="AD64" s="63"/>
      <c r="AE64" s="91"/>
      <c r="AF64" s="63"/>
      <c r="AG64" s="91"/>
      <c r="AH64" s="63"/>
      <c r="AI64" s="91"/>
      <c r="AJ64" s="63"/>
      <c r="AK64" s="91"/>
      <c r="AL64" s="63"/>
      <c r="AM64" s="91"/>
      <c r="AN64" s="63"/>
      <c r="AO64" s="91"/>
      <c r="AP64" s="63"/>
      <c r="AQ64" s="91"/>
      <c r="AR64" s="63"/>
      <c r="AS64" s="91"/>
      <c r="AT64" s="63"/>
      <c r="AU64" s="91"/>
      <c r="AV64" s="63"/>
      <c r="AW64" s="91"/>
      <c r="AX64" s="63"/>
      <c r="AY64" s="91"/>
      <c r="AZ64" s="63"/>
      <c r="BA64" s="91"/>
      <c r="BB64" s="63"/>
      <c r="BC64" s="91"/>
      <c r="BD64" s="63"/>
      <c r="BE64" s="91"/>
      <c r="BF64" s="63"/>
      <c r="BG64" s="91"/>
      <c r="BH64" s="63"/>
      <c r="BI64" s="91"/>
      <c r="BJ64" s="63"/>
      <c r="BK64" s="91"/>
      <c r="BL64" s="63"/>
      <c r="BM64" s="91"/>
      <c r="BN64" s="63"/>
      <c r="BO64" s="91"/>
      <c r="BP64" s="63"/>
      <c r="BQ64" s="91"/>
      <c r="BR64" s="63"/>
      <c r="BS64" s="91"/>
      <c r="BT64" s="63"/>
      <c r="BU64" s="91"/>
      <c r="BV64" s="464"/>
      <c r="BW64" s="281"/>
      <c r="BX64" s="464"/>
      <c r="BY64" s="281"/>
      <c r="BZ64" s="464"/>
      <c r="CA64" s="281"/>
      <c r="CB64" s="464"/>
      <c r="CC64" s="281"/>
      <c r="CD64" s="464"/>
      <c r="CE64" s="281"/>
      <c r="CF64" s="464"/>
      <c r="CG64" s="281"/>
      <c r="CH64" s="464"/>
      <c r="CI64" s="281"/>
      <c r="CJ64" s="464"/>
      <c r="CK64" s="281"/>
      <c r="CL64" s="464"/>
      <c r="CM64" s="281"/>
      <c r="CN64" s="464"/>
      <c r="CO64" s="281"/>
      <c r="CP64" s="464"/>
      <c r="CQ64" s="281"/>
      <c r="CR64" s="464"/>
      <c r="CS64" s="281"/>
      <c r="CT64" s="464"/>
      <c r="CU64" s="281"/>
      <c r="CV64" s="464"/>
      <c r="CW64" s="281"/>
      <c r="CX64" s="464"/>
      <c r="CY64" s="281"/>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row>
    <row r="65" spans="1:145" s="465" customFormat="1" ht="10.199999999999999">
      <c r="A65" s="63"/>
      <c r="B65" s="63"/>
      <c r="C65" s="91"/>
      <c r="D65" s="63"/>
      <c r="E65" s="91"/>
      <c r="F65" s="63"/>
      <c r="G65" s="91"/>
      <c r="H65" s="63"/>
      <c r="I65" s="91"/>
      <c r="J65" s="63"/>
      <c r="K65" s="91"/>
      <c r="L65" s="63"/>
      <c r="M65" s="91"/>
      <c r="N65" s="63"/>
      <c r="O65" s="91"/>
      <c r="P65" s="63"/>
      <c r="Q65" s="91"/>
      <c r="R65" s="63"/>
      <c r="S65" s="91"/>
      <c r="T65" s="63"/>
      <c r="U65" s="91"/>
      <c r="V65" s="63"/>
      <c r="W65" s="91"/>
      <c r="X65" s="63"/>
      <c r="Y65" s="91"/>
      <c r="Z65" s="63"/>
      <c r="AA65" s="91"/>
      <c r="AB65" s="63"/>
      <c r="AC65" s="91"/>
      <c r="AD65" s="63"/>
      <c r="AE65" s="91"/>
      <c r="AF65" s="63"/>
      <c r="AG65" s="91"/>
      <c r="AH65" s="63"/>
      <c r="AI65" s="91"/>
      <c r="AJ65" s="63"/>
      <c r="AK65" s="91"/>
      <c r="AL65" s="63"/>
      <c r="AM65" s="91"/>
      <c r="AN65" s="63"/>
      <c r="AO65" s="91"/>
      <c r="AP65" s="63"/>
      <c r="AQ65" s="91"/>
      <c r="AR65" s="63"/>
      <c r="AS65" s="91"/>
      <c r="AT65" s="63"/>
      <c r="AU65" s="91"/>
      <c r="AV65" s="63"/>
      <c r="AW65" s="91"/>
      <c r="AX65" s="63"/>
      <c r="AY65" s="91"/>
      <c r="AZ65" s="63"/>
      <c r="BA65" s="91"/>
      <c r="BB65" s="63"/>
      <c r="BC65" s="91"/>
      <c r="BD65" s="63"/>
      <c r="BE65" s="91"/>
      <c r="BF65" s="63"/>
      <c r="BG65" s="91"/>
      <c r="BH65" s="63"/>
      <c r="BI65" s="91"/>
      <c r="BJ65" s="63"/>
      <c r="BK65" s="91"/>
      <c r="BL65" s="63"/>
      <c r="BM65" s="91"/>
      <c r="BN65" s="63"/>
      <c r="BO65" s="91"/>
      <c r="BP65" s="63"/>
      <c r="BQ65" s="91"/>
      <c r="BR65" s="63"/>
      <c r="BS65" s="91"/>
      <c r="BT65" s="63"/>
      <c r="BU65" s="91"/>
      <c r="BV65" s="464"/>
      <c r="BW65" s="281"/>
      <c r="BX65" s="464"/>
      <c r="BY65" s="281"/>
      <c r="BZ65" s="464"/>
      <c r="CA65" s="281"/>
      <c r="CB65" s="464"/>
      <c r="CC65" s="281"/>
      <c r="CD65" s="464"/>
      <c r="CE65" s="281"/>
      <c r="CF65" s="464"/>
      <c r="CG65" s="281"/>
      <c r="CH65" s="464"/>
      <c r="CI65" s="281"/>
      <c r="CJ65" s="464"/>
      <c r="CK65" s="281"/>
      <c r="CL65" s="464"/>
      <c r="CM65" s="281"/>
      <c r="CN65" s="464"/>
      <c r="CO65" s="281"/>
      <c r="CP65" s="464"/>
      <c r="CQ65" s="281"/>
      <c r="CR65" s="464"/>
      <c r="CS65" s="281"/>
      <c r="CT65" s="464"/>
      <c r="CU65" s="281"/>
      <c r="CV65" s="464"/>
      <c r="CW65" s="281"/>
      <c r="CX65" s="464"/>
      <c r="CY65" s="281"/>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row>
    <row r="66" spans="1:145" s="465" customFormat="1">
      <c r="A66" s="63"/>
      <c r="B66" s="63"/>
      <c r="C66" s="91"/>
      <c r="D66" s="63"/>
      <c r="E66" s="91"/>
      <c r="F66" s="63"/>
      <c r="G66" s="91"/>
      <c r="H66" s="63"/>
      <c r="I66" s="91"/>
      <c r="J66" s="63"/>
      <c r="K66" s="91"/>
      <c r="L66" s="63"/>
      <c r="M66" s="91"/>
      <c r="N66" s="63"/>
      <c r="O66" s="91"/>
      <c r="P66" s="63"/>
      <c r="Q66" s="91"/>
      <c r="R66" s="63"/>
      <c r="S66" s="91"/>
      <c r="T66" s="63"/>
      <c r="U66" s="91"/>
      <c r="V66" s="63"/>
      <c r="W66" s="91"/>
      <c r="X66" s="63"/>
      <c r="Y66" s="91"/>
      <c r="Z66" s="63"/>
      <c r="AA66" s="91"/>
      <c r="AB66" s="63"/>
      <c r="AC66" s="91"/>
      <c r="AD66" s="63"/>
      <c r="AE66" s="91"/>
      <c r="AF66" s="63"/>
      <c r="AG66" s="91"/>
      <c r="AH66" s="63"/>
      <c r="AI66" s="91"/>
      <c r="AJ66" s="63"/>
      <c r="AK66" s="91"/>
      <c r="AL66" s="63"/>
      <c r="AM66" s="91"/>
      <c r="AN66" s="63"/>
      <c r="AO66" s="91"/>
      <c r="AP66" s="63"/>
      <c r="AQ66" s="91"/>
      <c r="AR66" s="63"/>
      <c r="AS66" s="91"/>
      <c r="AT66" s="63"/>
      <c r="AU66" s="91"/>
      <c r="AV66" s="63"/>
      <c r="AW66" s="91"/>
      <c r="AX66" s="63"/>
      <c r="AY66" s="91"/>
      <c r="AZ66" s="63"/>
      <c r="BA66" s="91"/>
      <c r="BB66" s="63"/>
      <c r="BC66" s="91"/>
      <c r="BD66" s="63"/>
      <c r="BE66" s="91"/>
      <c r="BF66" s="63"/>
      <c r="BG66" s="91"/>
      <c r="BH66" s="63"/>
      <c r="BI66" s="91"/>
      <c r="BJ66" s="63"/>
      <c r="BK66" s="91"/>
      <c r="BL66" s="63"/>
      <c r="BM66" s="91"/>
      <c r="BN66" s="63"/>
      <c r="BO66" s="91"/>
      <c r="BP66" s="63"/>
      <c r="BQ66" s="91"/>
      <c r="BR66" s="63"/>
      <c r="BS66" s="91"/>
      <c r="BT66" s="63"/>
      <c r="BU66" s="91"/>
      <c r="BV66" s="464"/>
      <c r="BW66" s="281"/>
      <c r="BX66" s="464"/>
      <c r="BY66" s="281"/>
      <c r="BZ66" s="464"/>
      <c r="CA66" s="281"/>
      <c r="CB66" s="464"/>
      <c r="CC66" s="281"/>
      <c r="CD66" s="464"/>
      <c r="CE66" s="281"/>
      <c r="CF66" s="464"/>
      <c r="CG66" s="281"/>
      <c r="CH66" s="464"/>
      <c r="CI66" s="281"/>
      <c r="CJ66" s="464"/>
      <c r="CK66" s="281"/>
      <c r="CL66" s="464"/>
      <c r="CM66" s="281"/>
      <c r="CN66" s="464"/>
      <c r="CO66" s="281"/>
      <c r="CP66" s="464"/>
      <c r="CQ66" s="281"/>
      <c r="CR66" s="464"/>
      <c r="CS66" s="281"/>
      <c r="CT66" s="464"/>
      <c r="CU66" s="281"/>
      <c r="CV66" s="464"/>
      <c r="CW66" s="281"/>
      <c r="CX66" s="464"/>
      <c r="CY66" s="281"/>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57"/>
      <c r="EO66" s="57"/>
    </row>
    <row r="67" spans="1:145" s="465" customFormat="1">
      <c r="A67" s="63"/>
      <c r="B67" s="63"/>
      <c r="C67" s="91"/>
      <c r="D67" s="63"/>
      <c r="E67" s="91"/>
      <c r="F67" s="63"/>
      <c r="G67" s="91"/>
      <c r="H67" s="63"/>
      <c r="I67" s="91"/>
      <c r="J67" s="63"/>
      <c r="K67" s="91"/>
      <c r="L67" s="63"/>
      <c r="M67" s="91"/>
      <c r="N67" s="63"/>
      <c r="O67" s="91"/>
      <c r="P67" s="63"/>
      <c r="Q67" s="91"/>
      <c r="R67" s="63"/>
      <c r="S67" s="91"/>
      <c r="T67" s="63"/>
      <c r="U67" s="91"/>
      <c r="V67" s="63"/>
      <c r="W67" s="91"/>
      <c r="X67" s="63"/>
      <c r="Y67" s="91"/>
      <c r="Z67" s="63"/>
      <c r="AA67" s="91"/>
      <c r="AB67" s="63"/>
      <c r="AC67" s="91"/>
      <c r="AD67" s="63"/>
      <c r="AE67" s="91"/>
      <c r="AF67" s="63"/>
      <c r="AG67" s="91"/>
      <c r="AH67" s="63"/>
      <c r="AI67" s="91"/>
      <c r="AJ67" s="63"/>
      <c r="AK67" s="91"/>
      <c r="AL67" s="63"/>
      <c r="AM67" s="91"/>
      <c r="AN67" s="63"/>
      <c r="AO67" s="91"/>
      <c r="AP67" s="63"/>
      <c r="AQ67" s="91"/>
      <c r="AR67" s="63"/>
      <c r="AS67" s="91"/>
      <c r="AT67" s="63"/>
      <c r="AU67" s="91"/>
      <c r="AV67" s="63"/>
      <c r="AW67" s="91"/>
      <c r="AX67" s="63"/>
      <c r="AY67" s="91"/>
      <c r="AZ67" s="63"/>
      <c r="BA67" s="91"/>
      <c r="BB67" s="63"/>
      <c r="BC67" s="91"/>
      <c r="BD67" s="63"/>
      <c r="BE67" s="91"/>
      <c r="BF67" s="63"/>
      <c r="BG67" s="91"/>
      <c r="BH67" s="63"/>
      <c r="BI67" s="91"/>
      <c r="BJ67" s="63"/>
      <c r="BK67" s="91"/>
      <c r="BL67" s="63"/>
      <c r="BM67" s="91"/>
      <c r="BN67" s="63"/>
      <c r="BO67" s="91"/>
      <c r="BP67" s="63"/>
      <c r="BQ67" s="91"/>
      <c r="BR67" s="63"/>
      <c r="BS67" s="91"/>
      <c r="BT67" s="63"/>
      <c r="BU67" s="91"/>
      <c r="BV67" s="464"/>
      <c r="BW67" s="281"/>
      <c r="BX67" s="464"/>
      <c r="BY67" s="281"/>
      <c r="BZ67" s="464"/>
      <c r="CA67" s="281"/>
      <c r="CB67" s="464"/>
      <c r="CC67" s="281"/>
      <c r="CD67" s="464"/>
      <c r="CE67" s="281"/>
      <c r="CF67" s="464"/>
      <c r="CG67" s="281"/>
      <c r="CH67" s="464"/>
      <c r="CI67" s="281"/>
      <c r="CJ67" s="464"/>
      <c r="CK67" s="281"/>
      <c r="CL67" s="464"/>
      <c r="CM67" s="281"/>
      <c r="CN67" s="464"/>
      <c r="CO67" s="281"/>
      <c r="CP67" s="464"/>
      <c r="CQ67" s="281"/>
      <c r="CR67" s="464"/>
      <c r="CS67" s="281"/>
      <c r="CT67" s="464"/>
      <c r="CU67" s="281"/>
      <c r="CV67" s="464"/>
      <c r="CW67" s="281"/>
      <c r="CX67" s="464"/>
      <c r="CY67" s="281"/>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57"/>
      <c r="EO67" s="57"/>
    </row>
    <row r="68" spans="1:145" s="465" customFormat="1">
      <c r="A68" s="63"/>
      <c r="B68" s="63"/>
      <c r="C68" s="91"/>
      <c r="D68" s="63"/>
      <c r="E68" s="91"/>
      <c r="F68" s="63"/>
      <c r="G68" s="91"/>
      <c r="H68" s="63"/>
      <c r="I68" s="91"/>
      <c r="J68" s="63"/>
      <c r="K68" s="91"/>
      <c r="L68" s="63"/>
      <c r="M68" s="91"/>
      <c r="N68" s="63"/>
      <c r="O68" s="91"/>
      <c r="P68" s="63"/>
      <c r="Q68" s="91"/>
      <c r="R68" s="63"/>
      <c r="S68" s="91"/>
      <c r="T68" s="63"/>
      <c r="U68" s="91"/>
      <c r="V68" s="63"/>
      <c r="W68" s="91"/>
      <c r="X68" s="63"/>
      <c r="Y68" s="91"/>
      <c r="Z68" s="63"/>
      <c r="AA68" s="91"/>
      <c r="AB68" s="63"/>
      <c r="AC68" s="91"/>
      <c r="AD68" s="63"/>
      <c r="AE68" s="91"/>
      <c r="AF68" s="63"/>
      <c r="AG68" s="91"/>
      <c r="AH68" s="63"/>
      <c r="AI68" s="91"/>
      <c r="AJ68" s="63"/>
      <c r="AK68" s="91"/>
      <c r="AL68" s="63"/>
      <c r="AM68" s="91"/>
      <c r="AN68" s="63"/>
      <c r="AO68" s="91"/>
      <c r="AP68" s="63"/>
      <c r="AQ68" s="91"/>
      <c r="AR68" s="63"/>
      <c r="AS68" s="91"/>
      <c r="AT68" s="63"/>
      <c r="AU68" s="91"/>
      <c r="AV68" s="63"/>
      <c r="AW68" s="91"/>
      <c r="AX68" s="63"/>
      <c r="AY68" s="91"/>
      <c r="AZ68" s="63"/>
      <c r="BA68" s="91"/>
      <c r="BB68" s="63"/>
      <c r="BC68" s="91"/>
      <c r="BD68" s="63"/>
      <c r="BE68" s="91"/>
      <c r="BF68" s="63"/>
      <c r="BG68" s="91"/>
      <c r="BH68" s="63"/>
      <c r="BI68" s="91"/>
      <c r="BJ68" s="63"/>
      <c r="BK68" s="91"/>
      <c r="BL68" s="63"/>
      <c r="BM68" s="91"/>
      <c r="BN68" s="63"/>
      <c r="BO68" s="91"/>
      <c r="BP68" s="63"/>
      <c r="BQ68" s="91"/>
      <c r="BR68" s="63"/>
      <c r="BS68" s="91"/>
      <c r="BT68" s="63"/>
      <c r="BU68" s="91"/>
      <c r="BV68" s="464"/>
      <c r="BW68" s="281"/>
      <c r="BX68" s="464"/>
      <c r="BY68" s="281"/>
      <c r="BZ68" s="464"/>
      <c r="CA68" s="281"/>
      <c r="CB68" s="464"/>
      <c r="CC68" s="281"/>
      <c r="CD68" s="464"/>
      <c r="CE68" s="281"/>
      <c r="CF68" s="464"/>
      <c r="CG68" s="281"/>
      <c r="CH68" s="464"/>
      <c r="CI68" s="281"/>
      <c r="CJ68" s="464"/>
      <c r="CK68" s="281"/>
      <c r="CL68" s="464"/>
      <c r="CM68" s="281"/>
      <c r="CN68" s="464"/>
      <c r="CO68" s="281"/>
      <c r="CP68" s="464"/>
      <c r="CQ68" s="281"/>
      <c r="CR68" s="464"/>
      <c r="CS68" s="280"/>
      <c r="CT68" s="464"/>
      <c r="CU68" s="280"/>
      <c r="CV68" s="464"/>
      <c r="CW68" s="280"/>
      <c r="CX68" s="464"/>
      <c r="CY68" s="280"/>
      <c r="CZ68" s="464"/>
      <c r="DA68" s="57"/>
      <c r="DB68" s="464"/>
      <c r="DC68" s="57"/>
      <c r="DD68" s="464"/>
      <c r="DE68" s="57"/>
      <c r="DF68" s="464"/>
      <c r="DG68" s="57"/>
      <c r="DH68" s="464"/>
      <c r="DI68" s="57"/>
      <c r="DJ68" s="464"/>
      <c r="DK68" s="57"/>
      <c r="DL68" s="464"/>
      <c r="DM68" s="57"/>
      <c r="DN68" s="464"/>
      <c r="DO68" s="57"/>
      <c r="DP68" s="464"/>
      <c r="DQ68" s="57"/>
      <c r="DR68" s="464"/>
      <c r="DS68" s="57"/>
      <c r="DT68" s="464"/>
      <c r="DU68" s="57"/>
      <c r="DV68" s="464"/>
      <c r="DW68" s="57"/>
      <c r="DX68" s="464"/>
      <c r="DY68" s="57"/>
      <c r="DZ68" s="464"/>
      <c r="EA68" s="57"/>
      <c r="EB68" s="464"/>
      <c r="EC68" s="57"/>
      <c r="ED68" s="464"/>
      <c r="EE68" s="57"/>
      <c r="EF68" s="57"/>
      <c r="EG68" s="57"/>
      <c r="EH68" s="57"/>
      <c r="EI68" s="57"/>
      <c r="EJ68" s="57"/>
      <c r="EK68" s="57"/>
      <c r="EL68" s="57"/>
      <c r="EM68" s="57"/>
      <c r="EN68" s="57"/>
      <c r="EO68" s="57"/>
    </row>
    <row r="69" spans="1:145" s="465" customFormat="1">
      <c r="A69" s="63"/>
      <c r="B69" s="63"/>
      <c r="C69" s="91"/>
      <c r="D69" s="63"/>
      <c r="E69" s="91"/>
      <c r="F69" s="63"/>
      <c r="G69" s="91"/>
      <c r="H69" s="63"/>
      <c r="I69" s="91"/>
      <c r="J69" s="63"/>
      <c r="K69" s="91"/>
      <c r="L69" s="63"/>
      <c r="M69" s="91"/>
      <c r="N69" s="63"/>
      <c r="O69" s="91"/>
      <c r="P69" s="63"/>
      <c r="Q69" s="91"/>
      <c r="R69" s="63"/>
      <c r="S69" s="91"/>
      <c r="T69" s="63"/>
      <c r="U69" s="91"/>
      <c r="V69" s="63"/>
      <c r="W69" s="91"/>
      <c r="X69" s="63"/>
      <c r="Y69" s="91"/>
      <c r="Z69" s="63"/>
      <c r="AA69" s="91"/>
      <c r="AB69" s="63"/>
      <c r="AC69" s="91"/>
      <c r="AD69" s="63"/>
      <c r="AE69" s="91"/>
      <c r="AF69" s="63"/>
      <c r="AG69" s="91"/>
      <c r="AH69" s="63"/>
      <c r="AI69" s="91"/>
      <c r="AJ69" s="63"/>
      <c r="AK69" s="91"/>
      <c r="AL69" s="63"/>
      <c r="AM69" s="91"/>
      <c r="AN69" s="63"/>
      <c r="AO69" s="91"/>
      <c r="AP69" s="63"/>
      <c r="AQ69" s="91"/>
      <c r="AR69" s="63"/>
      <c r="AS69" s="91"/>
      <c r="AT69" s="63"/>
      <c r="AU69" s="91"/>
      <c r="AV69" s="63"/>
      <c r="AW69" s="91"/>
      <c r="AX69" s="63"/>
      <c r="AY69" s="91"/>
      <c r="AZ69" s="63"/>
      <c r="BA69" s="91"/>
      <c r="BB69" s="63"/>
      <c r="BC69" s="91"/>
      <c r="BD69" s="63"/>
      <c r="BE69" s="91"/>
      <c r="BF69" s="63"/>
      <c r="BG69" s="91"/>
      <c r="BH69" s="63"/>
      <c r="BI69" s="91"/>
      <c r="BJ69" s="63"/>
      <c r="BK69" s="91"/>
      <c r="BL69" s="63"/>
      <c r="BM69" s="91"/>
      <c r="BN69" s="63"/>
      <c r="BO69" s="91"/>
      <c r="BP69" s="63"/>
      <c r="BQ69" s="91"/>
      <c r="BR69" s="63"/>
      <c r="BS69" s="91"/>
      <c r="BT69" s="63"/>
      <c r="BU69" s="91"/>
      <c r="BV69" s="464"/>
      <c r="BW69" s="281"/>
      <c r="BX69" s="464"/>
      <c r="BY69" s="281"/>
      <c r="BZ69" s="464"/>
      <c r="CA69" s="281"/>
      <c r="CB69" s="464"/>
      <c r="CC69" s="281"/>
      <c r="CD69" s="464"/>
      <c r="CE69" s="281"/>
      <c r="CF69" s="464"/>
      <c r="CG69" s="281"/>
      <c r="CH69" s="464"/>
      <c r="CI69" s="281"/>
      <c r="CJ69" s="464"/>
      <c r="CK69" s="281"/>
      <c r="CL69" s="464"/>
      <c r="CM69" s="281"/>
      <c r="CN69" s="464"/>
      <c r="CO69" s="281"/>
      <c r="CP69" s="464"/>
      <c r="CQ69" s="281"/>
      <c r="CR69" s="464"/>
      <c r="CS69" s="280"/>
      <c r="CT69" s="464"/>
      <c r="CU69" s="280"/>
      <c r="CV69" s="464"/>
      <c r="CW69" s="280"/>
      <c r="CX69" s="464"/>
      <c r="CY69" s="280"/>
      <c r="CZ69" s="464"/>
      <c r="DA69" s="57"/>
      <c r="DB69" s="464"/>
      <c r="DC69" s="57"/>
      <c r="DD69" s="464"/>
      <c r="DE69" s="57"/>
      <c r="DF69" s="464"/>
      <c r="DG69" s="57"/>
      <c r="DH69" s="464"/>
      <c r="DI69" s="57"/>
      <c r="DJ69" s="464"/>
      <c r="DK69" s="57"/>
      <c r="DL69" s="464"/>
      <c r="DM69" s="57"/>
      <c r="DN69" s="464"/>
      <c r="DO69" s="57"/>
      <c r="DP69" s="464"/>
      <c r="DQ69" s="57"/>
      <c r="DR69" s="464"/>
      <c r="DS69" s="57"/>
      <c r="DT69" s="464"/>
      <c r="DU69" s="57"/>
      <c r="DV69" s="464"/>
      <c r="DW69" s="57"/>
      <c r="DX69" s="464"/>
      <c r="DY69" s="57"/>
      <c r="DZ69" s="464"/>
      <c r="EA69" s="57"/>
      <c r="EB69" s="464"/>
      <c r="EC69" s="57"/>
      <c r="ED69" s="464"/>
      <c r="EE69" s="57"/>
      <c r="EF69" s="57"/>
      <c r="EG69" s="57"/>
      <c r="EH69" s="57"/>
      <c r="EI69" s="57"/>
      <c r="EJ69" s="57"/>
      <c r="EK69" s="57"/>
      <c r="EL69" s="57"/>
      <c r="EM69" s="57"/>
      <c r="EN69" s="57"/>
      <c r="EO69" s="57"/>
    </row>
    <row r="70" spans="1:145" s="465" customFormat="1">
      <c r="A70" s="63"/>
      <c r="B70" s="63"/>
      <c r="C70" s="91"/>
      <c r="D70" s="63"/>
      <c r="E70" s="91"/>
      <c r="F70" s="63"/>
      <c r="G70" s="91"/>
      <c r="H70" s="63"/>
      <c r="I70" s="91"/>
      <c r="J70" s="63"/>
      <c r="K70" s="91"/>
      <c r="L70" s="63"/>
      <c r="M70" s="91"/>
      <c r="N70" s="63"/>
      <c r="O70" s="91"/>
      <c r="P70" s="63"/>
      <c r="Q70" s="91"/>
      <c r="R70" s="63"/>
      <c r="S70" s="91"/>
      <c r="T70" s="63"/>
      <c r="U70" s="91"/>
      <c r="V70" s="63"/>
      <c r="W70" s="91"/>
      <c r="X70" s="63"/>
      <c r="Y70" s="91"/>
      <c r="Z70" s="63"/>
      <c r="AA70" s="91"/>
      <c r="AB70" s="63"/>
      <c r="AC70" s="91"/>
      <c r="AD70" s="63"/>
      <c r="AE70" s="91"/>
      <c r="AF70" s="63"/>
      <c r="AG70" s="91"/>
      <c r="AH70" s="63"/>
      <c r="AI70" s="91"/>
      <c r="AJ70" s="63"/>
      <c r="AK70" s="91"/>
      <c r="AL70" s="63"/>
      <c r="AM70" s="91"/>
      <c r="AN70" s="63"/>
      <c r="AO70" s="91"/>
      <c r="AP70" s="63"/>
      <c r="AQ70" s="91"/>
      <c r="AR70" s="63"/>
      <c r="AS70" s="91"/>
      <c r="AT70" s="63"/>
      <c r="AU70" s="91"/>
      <c r="AV70" s="63"/>
      <c r="AW70" s="91"/>
      <c r="AX70" s="63"/>
      <c r="AY70" s="91"/>
      <c r="AZ70" s="63"/>
      <c r="BA70" s="91"/>
      <c r="BB70" s="63"/>
      <c r="BC70" s="91"/>
      <c r="BD70" s="63"/>
      <c r="BE70" s="91"/>
      <c r="BF70" s="63"/>
      <c r="BG70" s="91"/>
      <c r="BH70" s="63"/>
      <c r="BI70" s="91"/>
      <c r="BJ70" s="63"/>
      <c r="BK70" s="91"/>
      <c r="BL70" s="63"/>
      <c r="BM70" s="91"/>
      <c r="BN70" s="63"/>
      <c r="BO70" s="91"/>
      <c r="BP70" s="63"/>
      <c r="BQ70" s="91"/>
      <c r="BR70" s="63"/>
      <c r="BS70" s="91"/>
      <c r="BT70" s="63"/>
      <c r="BU70" s="91"/>
      <c r="BV70" s="464"/>
      <c r="BW70" s="281"/>
      <c r="BX70" s="464"/>
      <c r="BY70" s="281"/>
      <c r="BZ70" s="464"/>
      <c r="CA70" s="281"/>
      <c r="CB70" s="464"/>
      <c r="CC70" s="281"/>
      <c r="CD70" s="464"/>
      <c r="CE70" s="281"/>
      <c r="CF70" s="464"/>
      <c r="CG70" s="281"/>
      <c r="CH70" s="464"/>
      <c r="CI70" s="281"/>
      <c r="CJ70" s="464"/>
      <c r="CK70" s="281"/>
      <c r="CL70" s="464"/>
      <c r="CM70" s="281"/>
      <c r="CN70" s="464"/>
      <c r="CO70" s="281"/>
      <c r="CP70" s="464"/>
      <c r="CQ70" s="281"/>
      <c r="CR70" s="464"/>
      <c r="CS70" s="280"/>
      <c r="CT70" s="464"/>
      <c r="CU70" s="280"/>
      <c r="CV70" s="464"/>
      <c r="CW70" s="280"/>
      <c r="CX70" s="464"/>
      <c r="CY70" s="280"/>
      <c r="CZ70" s="464"/>
      <c r="DA70" s="57"/>
      <c r="DB70" s="464"/>
      <c r="DC70" s="57"/>
      <c r="DD70" s="464"/>
      <c r="DE70" s="57"/>
      <c r="DF70" s="464"/>
      <c r="DG70" s="57"/>
      <c r="DH70" s="464"/>
      <c r="DI70" s="57"/>
      <c r="DJ70" s="464"/>
      <c r="DK70" s="57"/>
      <c r="DL70" s="464"/>
      <c r="DM70" s="57"/>
      <c r="DN70" s="464"/>
      <c r="DO70" s="57"/>
      <c r="DP70" s="464"/>
      <c r="DQ70" s="57"/>
      <c r="DR70" s="464"/>
      <c r="DS70" s="57"/>
      <c r="DT70" s="464"/>
      <c r="DU70" s="57"/>
      <c r="DV70" s="464"/>
      <c r="DW70" s="57"/>
      <c r="DX70" s="464"/>
      <c r="DY70" s="57"/>
      <c r="DZ70" s="464"/>
      <c r="EA70" s="57"/>
      <c r="EB70" s="464"/>
      <c r="EC70" s="57"/>
      <c r="ED70" s="464"/>
      <c r="EE70" s="57"/>
      <c r="EF70" s="57"/>
      <c r="EG70" s="57"/>
      <c r="EH70" s="57"/>
      <c r="EI70" s="57"/>
      <c r="EJ70" s="57"/>
      <c r="EK70" s="57"/>
      <c r="EL70" s="57"/>
      <c r="EM70" s="57"/>
      <c r="EN70" s="57"/>
      <c r="EO70" s="57"/>
    </row>
    <row r="71" spans="1:145" s="465" customFormat="1">
      <c r="A71" s="63"/>
      <c r="B71" s="63"/>
      <c r="C71" s="91"/>
      <c r="D71" s="63"/>
      <c r="E71" s="91"/>
      <c r="F71" s="63"/>
      <c r="G71" s="91"/>
      <c r="H71" s="63"/>
      <c r="I71" s="91"/>
      <c r="J71" s="63"/>
      <c r="K71" s="91"/>
      <c r="L71" s="63"/>
      <c r="M71" s="91"/>
      <c r="N71" s="63"/>
      <c r="O71" s="91"/>
      <c r="P71" s="63"/>
      <c r="Q71" s="91"/>
      <c r="R71" s="63"/>
      <c r="S71" s="91"/>
      <c r="T71" s="63"/>
      <c r="U71" s="91"/>
      <c r="V71" s="63"/>
      <c r="W71" s="91"/>
      <c r="X71" s="63"/>
      <c r="Y71" s="91"/>
      <c r="Z71" s="63"/>
      <c r="AA71" s="91"/>
      <c r="AB71" s="63"/>
      <c r="AC71" s="91"/>
      <c r="AD71" s="63"/>
      <c r="AE71" s="91"/>
      <c r="AF71" s="63"/>
      <c r="AG71" s="91"/>
      <c r="AH71" s="63"/>
      <c r="AI71" s="91"/>
      <c r="AJ71" s="63"/>
      <c r="AK71" s="91"/>
      <c r="AL71" s="63"/>
      <c r="AM71" s="91"/>
      <c r="AN71" s="63"/>
      <c r="AO71" s="91"/>
      <c r="AP71" s="63"/>
      <c r="AQ71" s="91"/>
      <c r="AR71" s="63"/>
      <c r="AS71" s="91"/>
      <c r="AT71" s="63"/>
      <c r="AU71" s="91"/>
      <c r="AV71" s="63"/>
      <c r="AW71" s="91"/>
      <c r="AX71" s="63"/>
      <c r="AY71" s="91"/>
      <c r="AZ71" s="63"/>
      <c r="BA71" s="91"/>
      <c r="BB71" s="63"/>
      <c r="BC71" s="91"/>
      <c r="BD71" s="63"/>
      <c r="BE71" s="91"/>
      <c r="BF71" s="63"/>
      <c r="BG71" s="91"/>
      <c r="BH71" s="63"/>
      <c r="BI71" s="91"/>
      <c r="BJ71" s="63"/>
      <c r="BK71" s="91"/>
      <c r="BL71" s="63"/>
      <c r="BM71" s="91"/>
      <c r="BN71" s="63"/>
      <c r="BO71" s="91"/>
      <c r="BP71" s="63"/>
      <c r="BQ71" s="91"/>
      <c r="BR71" s="63"/>
      <c r="BS71" s="91"/>
      <c r="BT71" s="63"/>
      <c r="BU71" s="91"/>
      <c r="BV71" s="464"/>
      <c r="BW71" s="281"/>
      <c r="BX71" s="464"/>
      <c r="BY71" s="281"/>
      <c r="BZ71" s="464"/>
      <c r="CA71" s="281"/>
      <c r="CB71" s="464"/>
      <c r="CC71" s="281"/>
      <c r="CD71" s="464"/>
      <c r="CE71" s="281"/>
      <c r="CF71" s="464"/>
      <c r="CG71" s="281"/>
      <c r="CH71" s="464"/>
      <c r="CI71" s="281"/>
      <c r="CJ71" s="464"/>
      <c r="CK71" s="281"/>
      <c r="CL71" s="464"/>
      <c r="CM71" s="281"/>
      <c r="CN71" s="464"/>
      <c r="CO71" s="281"/>
      <c r="CP71" s="464"/>
      <c r="CQ71" s="281"/>
      <c r="CR71" s="464"/>
      <c r="CS71" s="280"/>
      <c r="CT71" s="464"/>
      <c r="CU71" s="280"/>
      <c r="CV71" s="464"/>
      <c r="CW71" s="280"/>
      <c r="CX71" s="464"/>
      <c r="CY71" s="280"/>
      <c r="CZ71" s="464"/>
      <c r="DA71" s="57"/>
      <c r="DB71" s="464"/>
      <c r="DC71" s="57"/>
      <c r="DD71" s="464"/>
      <c r="DE71" s="57"/>
      <c r="DF71" s="464"/>
      <c r="DG71" s="57"/>
      <c r="DH71" s="464"/>
      <c r="DI71" s="57"/>
      <c r="DJ71" s="464"/>
      <c r="DK71" s="57"/>
      <c r="DL71" s="464"/>
      <c r="DM71" s="57"/>
      <c r="DN71" s="464"/>
      <c r="DO71" s="57"/>
      <c r="DP71" s="464"/>
      <c r="DQ71" s="57"/>
      <c r="DR71" s="464"/>
      <c r="DS71" s="57"/>
      <c r="DT71" s="464"/>
      <c r="DU71" s="57"/>
      <c r="DV71" s="464"/>
      <c r="DW71" s="57"/>
      <c r="DX71" s="464"/>
      <c r="DY71" s="57"/>
      <c r="DZ71" s="464"/>
      <c r="EA71" s="57"/>
      <c r="EB71" s="464"/>
      <c r="EC71" s="57"/>
      <c r="ED71" s="464"/>
      <c r="EE71" s="57"/>
      <c r="EF71" s="57"/>
      <c r="EG71" s="57"/>
      <c r="EH71" s="57"/>
      <c r="EI71" s="57"/>
      <c r="EJ71" s="57"/>
      <c r="EK71" s="57"/>
      <c r="EL71" s="57"/>
      <c r="EM71" s="57"/>
      <c r="EN71" s="57"/>
      <c r="EO71" s="57"/>
    </row>
    <row r="72" spans="1:145" s="465" customFormat="1">
      <c r="A72" s="63"/>
      <c r="B72" s="63"/>
      <c r="C72" s="91"/>
      <c r="D72" s="63"/>
      <c r="E72" s="91"/>
      <c r="F72" s="63"/>
      <c r="G72" s="91"/>
      <c r="H72" s="63"/>
      <c r="I72" s="91"/>
      <c r="J72" s="63"/>
      <c r="K72" s="91"/>
      <c r="L72" s="63"/>
      <c r="M72" s="91"/>
      <c r="N72" s="63"/>
      <c r="O72" s="91"/>
      <c r="P72" s="63"/>
      <c r="Q72" s="91"/>
      <c r="R72" s="63"/>
      <c r="S72" s="91"/>
      <c r="T72" s="63"/>
      <c r="U72" s="91"/>
      <c r="V72" s="63"/>
      <c r="W72" s="91"/>
      <c r="X72" s="63"/>
      <c r="Y72" s="91"/>
      <c r="Z72" s="63"/>
      <c r="AA72" s="91"/>
      <c r="AB72" s="63"/>
      <c r="AC72" s="91"/>
      <c r="AD72" s="63"/>
      <c r="AE72" s="91"/>
      <c r="AF72" s="63"/>
      <c r="AG72" s="91"/>
      <c r="AH72" s="63"/>
      <c r="AI72" s="91"/>
      <c r="AJ72" s="63"/>
      <c r="AK72" s="91"/>
      <c r="AL72" s="63"/>
      <c r="AM72" s="91"/>
      <c r="AN72" s="63"/>
      <c r="AO72" s="91"/>
      <c r="AP72" s="63"/>
      <c r="AQ72" s="91"/>
      <c r="AR72" s="63"/>
      <c r="AS72" s="91"/>
      <c r="AT72" s="63"/>
      <c r="AU72" s="91"/>
      <c r="AV72" s="63"/>
      <c r="AW72" s="91"/>
      <c r="AX72" s="63"/>
      <c r="AY72" s="91"/>
      <c r="AZ72" s="63"/>
      <c r="BA72" s="91"/>
      <c r="BB72" s="63"/>
      <c r="BC72" s="91"/>
      <c r="BD72" s="63"/>
      <c r="BE72" s="91"/>
      <c r="BF72" s="63"/>
      <c r="BG72" s="91"/>
      <c r="BH72" s="63"/>
      <c r="BI72" s="91"/>
      <c r="BJ72" s="63"/>
      <c r="BK72" s="91"/>
      <c r="BL72" s="63"/>
      <c r="BM72" s="91"/>
      <c r="BN72" s="63"/>
      <c r="BO72" s="91"/>
      <c r="BP72" s="63"/>
      <c r="BQ72" s="91"/>
      <c r="BR72" s="63"/>
      <c r="BS72" s="91"/>
      <c r="BT72" s="63"/>
      <c r="BU72" s="91"/>
      <c r="BV72" s="464"/>
      <c r="BW72" s="281"/>
      <c r="BX72" s="464"/>
      <c r="BY72" s="281"/>
      <c r="BZ72" s="464"/>
      <c r="CA72" s="281"/>
      <c r="CB72" s="464"/>
      <c r="CC72" s="281"/>
      <c r="CD72" s="464"/>
      <c r="CE72" s="281"/>
      <c r="CF72" s="464"/>
      <c r="CG72" s="281"/>
      <c r="CH72" s="464"/>
      <c r="CI72" s="281"/>
      <c r="CJ72" s="464"/>
      <c r="CK72" s="281"/>
      <c r="CL72" s="464"/>
      <c r="CM72" s="281"/>
      <c r="CN72" s="464"/>
      <c r="CO72" s="281"/>
      <c r="CP72" s="464"/>
      <c r="CQ72" s="281"/>
      <c r="CR72" s="464"/>
      <c r="CS72" s="280"/>
      <c r="CT72" s="464"/>
      <c r="CU72" s="280"/>
      <c r="CV72" s="464"/>
      <c r="CW72" s="280"/>
      <c r="CX72" s="464"/>
      <c r="CY72" s="280"/>
      <c r="CZ72" s="464"/>
      <c r="DA72" s="57"/>
      <c r="DB72" s="464"/>
      <c r="DC72" s="57"/>
      <c r="DD72" s="464"/>
      <c r="DE72" s="57"/>
      <c r="DF72" s="464"/>
      <c r="DG72" s="57"/>
      <c r="DH72" s="464"/>
      <c r="DI72" s="57"/>
      <c r="DJ72" s="464"/>
      <c r="DK72" s="57"/>
      <c r="DL72" s="464"/>
      <c r="DM72" s="57"/>
      <c r="DN72" s="464"/>
      <c r="DO72" s="57"/>
      <c r="DP72" s="464"/>
      <c r="DQ72" s="57"/>
      <c r="DR72" s="464"/>
      <c r="DS72" s="57"/>
      <c r="DT72" s="464"/>
      <c r="DU72" s="57"/>
      <c r="DV72" s="464"/>
      <c r="DW72" s="57"/>
      <c r="DX72" s="464"/>
      <c r="DY72" s="57"/>
      <c r="DZ72" s="464"/>
      <c r="EA72" s="57"/>
      <c r="EB72" s="464"/>
      <c r="EC72" s="57"/>
      <c r="ED72" s="464"/>
      <c r="EE72" s="57"/>
      <c r="EF72" s="57"/>
      <c r="EG72" s="57"/>
      <c r="EH72" s="57"/>
      <c r="EI72" s="57"/>
      <c r="EJ72" s="57"/>
      <c r="EK72" s="57"/>
      <c r="EL72" s="57"/>
      <c r="EM72" s="57"/>
      <c r="EN72" s="57"/>
      <c r="EO72" s="57"/>
    </row>
    <row r="73" spans="1:145" s="465" customFormat="1">
      <c r="A73" s="63"/>
      <c r="B73" s="63"/>
      <c r="C73" s="91"/>
      <c r="D73" s="63"/>
      <c r="E73" s="91"/>
      <c r="F73" s="63"/>
      <c r="G73" s="91"/>
      <c r="H73" s="63"/>
      <c r="I73" s="91"/>
      <c r="J73" s="63"/>
      <c r="K73" s="91"/>
      <c r="L73" s="63"/>
      <c r="M73" s="91"/>
      <c r="N73" s="63"/>
      <c r="O73" s="91"/>
      <c r="P73" s="63"/>
      <c r="Q73" s="91"/>
      <c r="R73" s="63"/>
      <c r="S73" s="91"/>
      <c r="T73" s="63"/>
      <c r="U73" s="91"/>
      <c r="V73" s="63"/>
      <c r="W73" s="91"/>
      <c r="X73" s="63"/>
      <c r="Y73" s="91"/>
      <c r="Z73" s="63"/>
      <c r="AA73" s="91"/>
      <c r="AB73" s="63"/>
      <c r="AC73" s="91"/>
      <c r="AD73" s="63"/>
      <c r="AE73" s="91"/>
      <c r="AF73" s="63"/>
      <c r="AG73" s="91"/>
      <c r="AH73" s="63"/>
      <c r="AI73" s="91"/>
      <c r="AJ73" s="63"/>
      <c r="AK73" s="91"/>
      <c r="AL73" s="63"/>
      <c r="AM73" s="91"/>
      <c r="AN73" s="63"/>
      <c r="AO73" s="91"/>
      <c r="AP73" s="63"/>
      <c r="AQ73" s="91"/>
      <c r="AR73" s="63"/>
      <c r="AS73" s="91"/>
      <c r="AT73" s="63"/>
      <c r="AU73" s="91"/>
      <c r="AV73" s="63"/>
      <c r="AW73" s="91"/>
      <c r="AX73" s="63"/>
      <c r="AY73" s="91"/>
      <c r="AZ73" s="63"/>
      <c r="BA73" s="91"/>
      <c r="BB73" s="63"/>
      <c r="BC73" s="91"/>
      <c r="BD73" s="63"/>
      <c r="BE73" s="91"/>
      <c r="BF73" s="63"/>
      <c r="BG73" s="91"/>
      <c r="BH73" s="63"/>
      <c r="BI73" s="91"/>
      <c r="BJ73" s="63"/>
      <c r="BK73" s="91"/>
      <c r="BL73" s="63"/>
      <c r="BM73" s="91"/>
      <c r="BN73" s="63"/>
      <c r="BO73" s="91"/>
      <c r="BP73" s="63"/>
      <c r="BQ73" s="91"/>
      <c r="BR73" s="63"/>
      <c r="BS73" s="91"/>
      <c r="BT73" s="63"/>
      <c r="BU73" s="91"/>
      <c r="BV73" s="464"/>
      <c r="BW73" s="281"/>
      <c r="BX73" s="464"/>
      <c r="BY73" s="281"/>
      <c r="BZ73" s="464"/>
      <c r="CA73" s="281"/>
      <c r="CB73" s="464"/>
      <c r="CC73" s="281"/>
      <c r="CD73" s="464"/>
      <c r="CE73" s="281"/>
      <c r="CF73" s="464"/>
      <c r="CG73" s="281"/>
      <c r="CH73" s="464"/>
      <c r="CI73" s="281"/>
      <c r="CJ73" s="464"/>
      <c r="CK73" s="281"/>
      <c r="CL73" s="464"/>
      <c r="CM73" s="281"/>
      <c r="CN73" s="464"/>
      <c r="CO73" s="281"/>
      <c r="CP73" s="464"/>
      <c r="CQ73" s="281"/>
      <c r="CR73" s="464"/>
      <c r="CS73" s="280"/>
      <c r="CT73" s="464"/>
      <c r="CU73" s="280"/>
      <c r="CV73" s="464"/>
      <c r="CW73" s="280"/>
      <c r="CX73" s="464"/>
      <c r="CY73" s="280"/>
      <c r="CZ73" s="464"/>
      <c r="DA73" s="57"/>
      <c r="DB73" s="464"/>
      <c r="DC73" s="57"/>
      <c r="DD73" s="464"/>
      <c r="DE73" s="57"/>
      <c r="DF73" s="464"/>
      <c r="DG73" s="57"/>
      <c r="DH73" s="464"/>
      <c r="DI73" s="57"/>
      <c r="DJ73" s="464"/>
      <c r="DK73" s="57"/>
      <c r="DL73" s="464"/>
      <c r="DM73" s="57"/>
      <c r="DN73" s="464"/>
      <c r="DO73" s="57"/>
      <c r="DP73" s="464"/>
      <c r="DQ73" s="57"/>
      <c r="DR73" s="464"/>
      <c r="DS73" s="57"/>
      <c r="DT73" s="464"/>
      <c r="DU73" s="57"/>
      <c r="DV73" s="464"/>
      <c r="DW73" s="57"/>
      <c r="DX73" s="464"/>
      <c r="DY73" s="57"/>
      <c r="DZ73" s="464"/>
      <c r="EA73" s="57"/>
      <c r="EB73" s="464"/>
      <c r="EC73" s="57"/>
      <c r="ED73" s="464"/>
      <c r="EE73" s="57"/>
      <c r="EF73" s="57"/>
      <c r="EG73" s="57"/>
      <c r="EH73" s="57"/>
      <c r="EI73" s="57"/>
      <c r="EJ73" s="57"/>
      <c r="EK73" s="57"/>
      <c r="EL73" s="57"/>
      <c r="EM73" s="57"/>
      <c r="EN73" s="57"/>
      <c r="EO73" s="57"/>
    </row>
    <row r="74" spans="1:145" s="465" customFormat="1">
      <c r="A74" s="63"/>
      <c r="B74" s="63"/>
      <c r="C74" s="91"/>
      <c r="D74" s="63"/>
      <c r="E74" s="91"/>
      <c r="F74" s="63"/>
      <c r="G74" s="91"/>
      <c r="H74" s="63"/>
      <c r="I74" s="91"/>
      <c r="J74" s="63"/>
      <c r="K74" s="91"/>
      <c r="L74" s="63"/>
      <c r="M74" s="91"/>
      <c r="N74" s="63"/>
      <c r="O74" s="91"/>
      <c r="P74" s="63"/>
      <c r="Q74" s="91"/>
      <c r="R74" s="63"/>
      <c r="S74" s="91"/>
      <c r="T74" s="63"/>
      <c r="U74" s="91"/>
      <c r="V74" s="63"/>
      <c r="W74" s="91"/>
      <c r="X74" s="63"/>
      <c r="Y74" s="91"/>
      <c r="Z74" s="63"/>
      <c r="AA74" s="91"/>
      <c r="AB74" s="63"/>
      <c r="AC74" s="91"/>
      <c r="AD74" s="63"/>
      <c r="AE74" s="91"/>
      <c r="AF74" s="63"/>
      <c r="AG74" s="91"/>
      <c r="AH74" s="63"/>
      <c r="AI74" s="91"/>
      <c r="AJ74" s="63"/>
      <c r="AK74" s="91"/>
      <c r="AL74" s="63"/>
      <c r="AM74" s="91"/>
      <c r="AN74" s="63"/>
      <c r="AO74" s="91"/>
      <c r="AP74" s="63"/>
      <c r="AQ74" s="91"/>
      <c r="AR74" s="63"/>
      <c r="AS74" s="91"/>
      <c r="AT74" s="63"/>
      <c r="AU74" s="91"/>
      <c r="AV74" s="63"/>
      <c r="AW74" s="91"/>
      <c r="AX74" s="63"/>
      <c r="AY74" s="91"/>
      <c r="AZ74" s="63"/>
      <c r="BA74" s="91"/>
      <c r="BB74" s="63"/>
      <c r="BC74" s="91"/>
      <c r="BD74" s="63"/>
      <c r="BE74" s="91"/>
      <c r="BF74" s="63"/>
      <c r="BG74" s="91"/>
      <c r="BH74" s="63"/>
      <c r="BI74" s="91"/>
      <c r="BJ74" s="63"/>
      <c r="BK74" s="91"/>
      <c r="BL74" s="63"/>
      <c r="BM74" s="91"/>
      <c r="BN74" s="63"/>
      <c r="BO74" s="91"/>
      <c r="BP74" s="63"/>
      <c r="BQ74" s="91"/>
      <c r="BR74" s="63"/>
      <c r="BS74" s="91"/>
      <c r="BT74" s="63"/>
      <c r="BU74" s="91"/>
      <c r="BV74" s="464"/>
      <c r="BW74" s="281"/>
      <c r="BX74" s="464"/>
      <c r="BY74" s="281"/>
      <c r="BZ74" s="464"/>
      <c r="CA74" s="281"/>
      <c r="CB74" s="464"/>
      <c r="CC74" s="281"/>
      <c r="CD74" s="464"/>
      <c r="CE74" s="281"/>
      <c r="CF74" s="464"/>
      <c r="CG74" s="281"/>
      <c r="CH74" s="464"/>
      <c r="CI74" s="281"/>
      <c r="CJ74" s="464"/>
      <c r="CK74" s="281"/>
      <c r="CL74" s="464"/>
      <c r="CM74" s="281"/>
      <c r="CN74" s="464"/>
      <c r="CO74" s="281"/>
      <c r="CP74" s="464"/>
      <c r="CQ74" s="281"/>
      <c r="CR74" s="464"/>
      <c r="CS74" s="280"/>
      <c r="CT74" s="464"/>
      <c r="CU74" s="280"/>
      <c r="CV74" s="464"/>
      <c r="CW74" s="280"/>
      <c r="CX74" s="464"/>
      <c r="CY74" s="280"/>
      <c r="CZ74" s="464"/>
      <c r="DA74" s="57"/>
      <c r="DB74" s="464"/>
      <c r="DC74" s="57"/>
      <c r="DD74" s="464"/>
      <c r="DE74" s="57"/>
      <c r="DF74" s="464"/>
      <c r="DG74" s="57"/>
      <c r="DH74" s="464"/>
      <c r="DI74" s="57"/>
      <c r="DJ74" s="464"/>
      <c r="DK74" s="57"/>
      <c r="DL74" s="464"/>
      <c r="DM74" s="57"/>
      <c r="DN74" s="464"/>
      <c r="DO74" s="57"/>
      <c r="DP74" s="464"/>
      <c r="DQ74" s="57"/>
      <c r="DR74" s="464"/>
      <c r="DS74" s="57"/>
      <c r="DT74" s="464"/>
      <c r="DU74" s="57"/>
      <c r="DV74" s="464"/>
      <c r="DW74" s="57"/>
      <c r="DX74" s="464"/>
      <c r="DY74" s="57"/>
      <c r="DZ74" s="464"/>
      <c r="EA74" s="57"/>
      <c r="EB74" s="464"/>
      <c r="EC74" s="57"/>
      <c r="ED74" s="464"/>
      <c r="EE74" s="57"/>
      <c r="EF74" s="57"/>
      <c r="EG74" s="57"/>
      <c r="EH74" s="57"/>
      <c r="EI74" s="57"/>
      <c r="EJ74" s="57"/>
      <c r="EK74" s="57"/>
      <c r="EL74" s="57"/>
      <c r="EM74" s="57"/>
      <c r="EN74" s="57"/>
      <c r="EO74" s="57"/>
    </row>
    <row r="75" spans="1:145" s="465" customFormat="1">
      <c r="A75" s="63"/>
      <c r="B75" s="63"/>
      <c r="C75" s="91"/>
      <c r="D75" s="63"/>
      <c r="E75" s="91"/>
      <c r="F75" s="63"/>
      <c r="G75" s="91"/>
      <c r="H75" s="63"/>
      <c r="I75" s="91"/>
      <c r="J75" s="63"/>
      <c r="K75" s="91"/>
      <c r="L75" s="63"/>
      <c r="M75" s="91"/>
      <c r="N75" s="63"/>
      <c r="O75" s="91"/>
      <c r="P75" s="63"/>
      <c r="Q75" s="91"/>
      <c r="R75" s="63"/>
      <c r="S75" s="91"/>
      <c r="T75" s="63"/>
      <c r="U75" s="91"/>
      <c r="V75" s="63"/>
      <c r="W75" s="91"/>
      <c r="X75" s="63"/>
      <c r="Y75" s="91"/>
      <c r="Z75" s="63"/>
      <c r="AA75" s="91"/>
      <c r="AB75" s="63"/>
      <c r="AC75" s="91"/>
      <c r="AD75" s="63"/>
      <c r="AE75" s="91"/>
      <c r="AF75" s="63"/>
      <c r="AG75" s="91"/>
      <c r="AH75" s="63"/>
      <c r="AI75" s="91"/>
      <c r="AJ75" s="63"/>
      <c r="AK75" s="91"/>
      <c r="AL75" s="63"/>
      <c r="AM75" s="91"/>
      <c r="AN75" s="63"/>
      <c r="AO75" s="91"/>
      <c r="AP75" s="63"/>
      <c r="AQ75" s="91"/>
      <c r="AR75" s="63"/>
      <c r="AS75" s="91"/>
      <c r="AT75" s="63"/>
      <c r="AU75" s="91"/>
      <c r="AV75" s="63"/>
      <c r="AW75" s="91"/>
      <c r="AX75" s="63"/>
      <c r="AY75" s="91"/>
      <c r="AZ75" s="63"/>
      <c r="BA75" s="91"/>
      <c r="BB75" s="63"/>
      <c r="BC75" s="91"/>
      <c r="BD75" s="63"/>
      <c r="BE75" s="91"/>
      <c r="BF75" s="63"/>
      <c r="BG75" s="91"/>
      <c r="BH75" s="63"/>
      <c r="BI75" s="91"/>
      <c r="BJ75" s="63"/>
      <c r="BK75" s="91"/>
      <c r="BL75" s="63"/>
      <c r="BM75" s="91"/>
      <c r="BN75" s="63"/>
      <c r="BO75" s="91"/>
      <c r="BP75" s="63"/>
      <c r="BQ75" s="91"/>
      <c r="BR75" s="63"/>
      <c r="BS75" s="91"/>
      <c r="BT75" s="63"/>
      <c r="BU75" s="91"/>
      <c r="BV75" s="464"/>
      <c r="BW75" s="281"/>
      <c r="BX75" s="464"/>
      <c r="BY75" s="281"/>
      <c r="BZ75" s="464"/>
      <c r="CA75" s="281"/>
      <c r="CB75" s="464"/>
      <c r="CC75" s="281"/>
      <c r="CD75" s="464"/>
      <c r="CE75" s="281"/>
      <c r="CF75" s="464"/>
      <c r="CG75" s="281"/>
      <c r="CH75" s="464"/>
      <c r="CI75" s="281"/>
      <c r="CJ75" s="464"/>
      <c r="CK75" s="281"/>
      <c r="CL75" s="464"/>
      <c r="CM75" s="281"/>
      <c r="CN75" s="464"/>
      <c r="CO75" s="281"/>
      <c r="CP75" s="464"/>
      <c r="CQ75" s="281"/>
      <c r="CR75" s="464"/>
      <c r="CS75" s="280"/>
      <c r="CT75" s="464"/>
      <c r="CU75" s="280"/>
      <c r="CV75" s="464"/>
      <c r="CW75" s="280"/>
      <c r="CX75" s="464"/>
      <c r="CY75" s="280"/>
      <c r="CZ75" s="464"/>
      <c r="DA75" s="57"/>
      <c r="DB75" s="464"/>
      <c r="DC75" s="57"/>
      <c r="DD75" s="464"/>
      <c r="DE75" s="57"/>
      <c r="DF75" s="464"/>
      <c r="DG75" s="57"/>
      <c r="DH75" s="464"/>
      <c r="DI75" s="57"/>
      <c r="DJ75" s="464"/>
      <c r="DK75" s="57"/>
      <c r="DL75" s="464"/>
      <c r="DM75" s="57"/>
      <c r="DN75" s="464"/>
      <c r="DO75" s="57"/>
      <c r="DP75" s="464"/>
      <c r="DQ75" s="57"/>
      <c r="DR75" s="464"/>
      <c r="DS75" s="57"/>
      <c r="DT75" s="464"/>
      <c r="DU75" s="57"/>
      <c r="DV75" s="464"/>
      <c r="DW75" s="57"/>
      <c r="DX75" s="464"/>
      <c r="DY75" s="57"/>
      <c r="DZ75" s="464"/>
      <c r="EA75" s="57"/>
      <c r="EB75" s="464"/>
      <c r="EC75" s="57"/>
      <c r="ED75" s="464"/>
      <c r="EE75" s="57"/>
      <c r="EF75" s="57"/>
      <c r="EG75" s="57"/>
      <c r="EH75" s="57"/>
      <c r="EI75" s="57"/>
      <c r="EJ75" s="57"/>
      <c r="EK75" s="57"/>
      <c r="EL75" s="57"/>
      <c r="EM75" s="57"/>
      <c r="EN75" s="57"/>
      <c r="EO75" s="57"/>
    </row>
    <row r="76" spans="1:145" s="465" customFormat="1">
      <c r="A76" s="63"/>
      <c r="B76" s="63"/>
      <c r="C76" s="91"/>
      <c r="D76" s="63"/>
      <c r="E76" s="91"/>
      <c r="F76" s="63"/>
      <c r="G76" s="91"/>
      <c r="H76" s="63"/>
      <c r="I76" s="91"/>
      <c r="J76" s="63"/>
      <c r="K76" s="91"/>
      <c r="L76" s="63"/>
      <c r="M76" s="91"/>
      <c r="N76" s="63"/>
      <c r="O76" s="91"/>
      <c r="P76" s="63"/>
      <c r="Q76" s="91"/>
      <c r="R76" s="63"/>
      <c r="S76" s="91"/>
      <c r="T76" s="63"/>
      <c r="U76" s="91"/>
      <c r="V76" s="63"/>
      <c r="W76" s="91"/>
      <c r="X76" s="63"/>
      <c r="Y76" s="91"/>
      <c r="Z76" s="63"/>
      <c r="AA76" s="91"/>
      <c r="AB76" s="63"/>
      <c r="AC76" s="91"/>
      <c r="AD76" s="63"/>
      <c r="AE76" s="91"/>
      <c r="AF76" s="63"/>
      <c r="AG76" s="91"/>
      <c r="AH76" s="63"/>
      <c r="AI76" s="91"/>
      <c r="AJ76" s="63"/>
      <c r="AK76" s="91"/>
      <c r="AL76" s="63"/>
      <c r="AM76" s="91"/>
      <c r="AN76" s="63"/>
      <c r="AO76" s="91"/>
      <c r="AP76" s="63"/>
      <c r="AQ76" s="91"/>
      <c r="AR76" s="63"/>
      <c r="AS76" s="91"/>
      <c r="AT76" s="63"/>
      <c r="AU76" s="91"/>
      <c r="AV76" s="63"/>
      <c r="AW76" s="91"/>
      <c r="AX76" s="63"/>
      <c r="AY76" s="91"/>
      <c r="AZ76" s="63"/>
      <c r="BA76" s="91"/>
      <c r="BB76" s="63"/>
      <c r="BC76" s="91"/>
      <c r="BD76" s="63"/>
      <c r="BE76" s="91"/>
      <c r="BF76" s="63"/>
      <c r="BG76" s="91"/>
      <c r="BH76" s="63"/>
      <c r="BI76" s="91"/>
      <c r="BJ76" s="63"/>
      <c r="BK76" s="91"/>
      <c r="BL76" s="63"/>
      <c r="BM76" s="91"/>
      <c r="BN76" s="63"/>
      <c r="BO76" s="91"/>
      <c r="BP76" s="63"/>
      <c r="BQ76" s="91"/>
      <c r="BR76" s="63"/>
      <c r="BS76" s="91"/>
      <c r="BT76" s="63"/>
      <c r="BU76" s="91"/>
      <c r="BV76" s="464"/>
      <c r="BW76" s="281"/>
      <c r="BX76" s="464"/>
      <c r="BY76" s="281"/>
      <c r="BZ76" s="464"/>
      <c r="CA76" s="281"/>
      <c r="CB76" s="464"/>
      <c r="CC76" s="281"/>
      <c r="CD76" s="464"/>
      <c r="CE76" s="281"/>
      <c r="CF76" s="464"/>
      <c r="CG76" s="281"/>
      <c r="CH76" s="464"/>
      <c r="CI76" s="281"/>
      <c r="CJ76" s="464"/>
      <c r="CK76" s="281"/>
      <c r="CL76" s="464"/>
      <c r="CM76" s="281"/>
      <c r="CN76" s="464"/>
      <c r="CO76" s="281"/>
      <c r="CP76" s="464"/>
      <c r="CQ76" s="281"/>
      <c r="CR76" s="464"/>
      <c r="CS76" s="280"/>
      <c r="CT76" s="464"/>
      <c r="CU76" s="280"/>
      <c r="CV76" s="464"/>
      <c r="CW76" s="280"/>
      <c r="CX76" s="464"/>
      <c r="CY76" s="280"/>
      <c r="CZ76" s="464"/>
      <c r="DA76" s="57"/>
      <c r="DB76" s="464"/>
      <c r="DC76" s="57"/>
      <c r="DD76" s="464"/>
      <c r="DE76" s="57"/>
      <c r="DF76" s="464"/>
      <c r="DG76" s="57"/>
      <c r="DH76" s="464"/>
      <c r="DI76" s="57"/>
      <c r="DJ76" s="464"/>
      <c r="DK76" s="57"/>
      <c r="DL76" s="464"/>
      <c r="DM76" s="57"/>
      <c r="DN76" s="464"/>
      <c r="DO76" s="57"/>
      <c r="DP76" s="464"/>
      <c r="DQ76" s="57"/>
      <c r="DR76" s="464"/>
      <c r="DS76" s="57"/>
      <c r="DT76" s="464"/>
      <c r="DU76" s="57"/>
      <c r="DV76" s="464"/>
      <c r="DW76" s="57"/>
      <c r="DX76" s="464"/>
      <c r="DY76" s="57"/>
      <c r="DZ76" s="464"/>
      <c r="EA76" s="57"/>
      <c r="EB76" s="464"/>
      <c r="EC76" s="57"/>
      <c r="ED76" s="464"/>
      <c r="EE76" s="57"/>
      <c r="EF76" s="57"/>
      <c r="EG76" s="57"/>
      <c r="EH76" s="57"/>
      <c r="EI76" s="57"/>
      <c r="EJ76" s="57"/>
      <c r="EK76" s="57"/>
      <c r="EL76" s="57"/>
      <c r="EM76" s="57"/>
      <c r="EN76" s="57"/>
      <c r="EO76" s="57"/>
    </row>
    <row r="77" spans="1:145" s="465" customFormat="1">
      <c r="A77" s="63"/>
      <c r="B77" s="63"/>
      <c r="C77" s="91"/>
      <c r="D77" s="63"/>
      <c r="E77" s="91"/>
      <c r="F77" s="63"/>
      <c r="G77" s="91"/>
      <c r="H77" s="63"/>
      <c r="I77" s="91"/>
      <c r="J77" s="63"/>
      <c r="K77" s="91"/>
      <c r="L77" s="63"/>
      <c r="M77" s="91"/>
      <c r="N77" s="63"/>
      <c r="O77" s="91"/>
      <c r="P77" s="63"/>
      <c r="Q77" s="91"/>
      <c r="R77" s="63"/>
      <c r="S77" s="91"/>
      <c r="T77" s="63"/>
      <c r="U77" s="91"/>
      <c r="V77" s="63"/>
      <c r="W77" s="91"/>
      <c r="X77" s="63"/>
      <c r="Y77" s="91"/>
      <c r="Z77" s="63"/>
      <c r="AA77" s="91"/>
      <c r="AB77" s="63"/>
      <c r="AC77" s="91"/>
      <c r="AD77" s="63"/>
      <c r="AE77" s="91"/>
      <c r="AF77" s="63"/>
      <c r="AG77" s="91"/>
      <c r="AH77" s="63"/>
      <c r="AI77" s="91"/>
      <c r="AJ77" s="63"/>
      <c r="AK77" s="91"/>
      <c r="AL77" s="63"/>
      <c r="AM77" s="91"/>
      <c r="AN77" s="63"/>
      <c r="AO77" s="91"/>
      <c r="AP77" s="63"/>
      <c r="AQ77" s="91"/>
      <c r="AR77" s="63"/>
      <c r="AS77" s="91"/>
      <c r="AT77" s="63"/>
      <c r="AU77" s="91"/>
      <c r="AV77" s="63"/>
      <c r="AW77" s="91"/>
      <c r="AX77" s="63"/>
      <c r="AY77" s="91"/>
      <c r="AZ77" s="63"/>
      <c r="BA77" s="91"/>
      <c r="BB77" s="63"/>
      <c r="BC77" s="91"/>
      <c r="BD77" s="63"/>
      <c r="BE77" s="91"/>
      <c r="BF77" s="63"/>
      <c r="BG77" s="91"/>
      <c r="BH77" s="63"/>
      <c r="BI77" s="91"/>
      <c r="BJ77" s="63"/>
      <c r="BK77" s="91"/>
      <c r="BL77" s="63"/>
      <c r="BM77" s="91"/>
      <c r="BN77" s="63"/>
      <c r="BO77" s="91"/>
      <c r="BP77" s="63"/>
      <c r="BQ77" s="91"/>
      <c r="BR77" s="63"/>
      <c r="BS77" s="91"/>
      <c r="BT77" s="63"/>
      <c r="BU77" s="91"/>
      <c r="BV77" s="464"/>
      <c r="BW77" s="281"/>
      <c r="BX77" s="464"/>
      <c r="BY77" s="281"/>
      <c r="BZ77" s="464"/>
      <c r="CA77" s="281"/>
      <c r="CB77" s="464"/>
      <c r="CC77" s="281"/>
      <c r="CD77" s="464"/>
      <c r="CE77" s="281"/>
      <c r="CF77" s="464"/>
      <c r="CG77" s="281"/>
      <c r="CH77" s="464"/>
      <c r="CI77" s="281"/>
      <c r="CJ77" s="464"/>
      <c r="CK77" s="281"/>
      <c r="CL77" s="464"/>
      <c r="CM77" s="281"/>
      <c r="CN77" s="464"/>
      <c r="CO77" s="281"/>
      <c r="CP77" s="464"/>
      <c r="CQ77" s="281"/>
      <c r="CR77" s="464"/>
      <c r="CS77" s="280"/>
      <c r="CT77" s="464"/>
      <c r="CU77" s="280"/>
      <c r="CV77" s="464"/>
      <c r="CW77" s="280"/>
      <c r="CX77" s="464"/>
      <c r="CY77" s="280"/>
      <c r="CZ77" s="464"/>
      <c r="DA77" s="57"/>
      <c r="DB77" s="464"/>
      <c r="DC77" s="57"/>
      <c r="DD77" s="464"/>
      <c r="DE77" s="57"/>
      <c r="DF77" s="464"/>
      <c r="DG77" s="57"/>
      <c r="DH77" s="464"/>
      <c r="DI77" s="57"/>
      <c r="DJ77" s="464"/>
      <c r="DK77" s="57"/>
      <c r="DL77" s="464"/>
      <c r="DM77" s="57"/>
      <c r="DN77" s="464"/>
      <c r="DO77" s="57"/>
      <c r="DP77" s="464"/>
      <c r="DQ77" s="57"/>
      <c r="DR77" s="464"/>
      <c r="DS77" s="57"/>
      <c r="DT77" s="464"/>
      <c r="DU77" s="57"/>
      <c r="DV77" s="464"/>
      <c r="DW77" s="57"/>
      <c r="DX77" s="464"/>
      <c r="DY77" s="57"/>
      <c r="DZ77" s="464"/>
      <c r="EA77" s="57"/>
      <c r="EB77" s="464"/>
      <c r="EC77" s="57"/>
      <c r="ED77" s="464"/>
      <c r="EE77" s="57"/>
      <c r="EF77" s="57"/>
      <c r="EG77" s="57"/>
      <c r="EH77" s="57"/>
      <c r="EI77" s="57"/>
      <c r="EJ77" s="57"/>
      <c r="EK77" s="57"/>
      <c r="EL77" s="57"/>
      <c r="EM77" s="57"/>
      <c r="EN77" s="57"/>
      <c r="EO77" s="57"/>
    </row>
  </sheetData>
  <mergeCells count="68">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ED7:EE7"/>
    <mergeCell ref="EN7:EO7"/>
    <mergeCell ref="DR7:DS7"/>
    <mergeCell ref="DT7:DU7"/>
    <mergeCell ref="DV7:DW7"/>
    <mergeCell ref="DX7:DY7"/>
    <mergeCell ref="DZ7:EA7"/>
    <mergeCell ref="EB7:EC7"/>
  </mergeCells>
  <hyperlinks>
    <hyperlink ref="EO6" location="'Index - Descontinued'!A1" display="Index" xr:uid="{D82F60CB-40D9-4352-AD05-DDB342A96664}"/>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6DE1-0BA5-4FAC-83B3-A0B9B6282DBF}">
  <sheetPr>
    <tabColor rgb="FFC00000"/>
  </sheetPr>
  <dimension ref="A1:HU93"/>
  <sheetViews>
    <sheetView showGridLines="0" zoomScaleNormal="100" workbookViewId="0">
      <pane xSplit="1" ySplit="9" topLeftCell="P10" activePane="bottomRight" state="frozen"/>
      <selection pane="topRight"/>
      <selection pane="bottomLeft"/>
      <selection pane="bottomRight"/>
    </sheetView>
  </sheetViews>
  <sheetFormatPr defaultColWidth="11" defaultRowHeight="13.2"/>
  <cols>
    <col min="1" max="1" width="36.44140625" style="63" customWidth="1"/>
    <col min="2" max="22" width="11" style="57"/>
    <col min="23" max="23" width="12" style="47" bestFit="1" customWidth="1"/>
    <col min="24" max="16384" width="11" style="47"/>
  </cols>
  <sheetData>
    <row r="1" spans="1:229" s="25" customFormat="1" ht="15" customHeight="1">
      <c r="A1" s="18"/>
      <c r="B1" s="64"/>
      <c r="C1" s="64"/>
      <c r="D1" s="64"/>
      <c r="E1" s="64"/>
      <c r="F1" s="64"/>
      <c r="G1" s="64"/>
      <c r="H1" s="64"/>
      <c r="I1" s="64"/>
      <c r="J1" s="64"/>
      <c r="K1" s="64"/>
      <c r="L1" s="64"/>
      <c r="M1" s="64"/>
      <c r="N1" s="64"/>
      <c r="O1" s="64"/>
      <c r="P1" s="64"/>
      <c r="Q1" s="64"/>
      <c r="R1" s="64"/>
      <c r="S1" s="64"/>
      <c r="T1" s="64"/>
      <c r="U1" s="64"/>
      <c r="V1" s="64"/>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1"/>
      <c r="BE1" s="20"/>
      <c r="BF1" s="21"/>
      <c r="BG1" s="20"/>
      <c r="BH1" s="21"/>
      <c r="BI1" s="20"/>
      <c r="BJ1" s="21"/>
      <c r="BK1" s="20"/>
      <c r="BL1" s="21"/>
      <c r="BM1" s="20"/>
      <c r="BN1" s="21"/>
      <c r="BO1" s="20"/>
      <c r="BP1" s="21"/>
      <c r="BQ1" s="20"/>
      <c r="BR1" s="21"/>
      <c r="BS1" s="20"/>
      <c r="BT1" s="21"/>
      <c r="BU1" s="20"/>
      <c r="BV1" s="21"/>
      <c r="BW1" s="20"/>
      <c r="BX1" s="21"/>
      <c r="BY1" s="20"/>
      <c r="BZ1" s="21"/>
      <c r="CA1" s="20"/>
      <c r="CB1" s="21"/>
      <c r="CC1" s="20"/>
      <c r="CD1" s="21"/>
      <c r="CE1" s="20"/>
      <c r="CF1" s="21"/>
      <c r="CG1" s="20"/>
      <c r="CH1" s="21"/>
      <c r="CI1" s="20"/>
      <c r="CJ1" s="21"/>
      <c r="CK1" s="22"/>
      <c r="CL1" s="22"/>
      <c r="CM1" s="20"/>
      <c r="CN1" s="21"/>
      <c r="CO1" s="23"/>
      <c r="CP1" s="23"/>
      <c r="CQ1" s="23"/>
      <c r="CR1" s="23"/>
      <c r="CS1" s="23"/>
      <c r="CT1" s="21"/>
      <c r="CU1" s="23"/>
      <c r="CV1" s="21"/>
      <c r="CW1" s="23"/>
      <c r="CX1" s="23"/>
      <c r="CY1" s="23"/>
      <c r="CZ1" s="24"/>
      <c r="DA1" s="24"/>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2"/>
      <c r="EQ1" s="22"/>
      <c r="ER1" s="20"/>
      <c r="ES1" s="21"/>
      <c r="ET1" s="23"/>
      <c r="EU1" s="23"/>
      <c r="EV1" s="23"/>
      <c r="EW1" s="23"/>
      <c r="EX1" s="23"/>
      <c r="EY1" s="21"/>
      <c r="EZ1" s="23"/>
      <c r="FA1" s="21"/>
      <c r="FB1" s="23"/>
      <c r="FC1" s="23"/>
      <c r="FD1" s="23"/>
      <c r="FE1" s="24"/>
      <c r="FF1" s="24"/>
      <c r="FG1" s="20"/>
      <c r="FH1" s="21"/>
      <c r="FI1" s="20"/>
      <c r="FJ1" s="21"/>
      <c r="FK1" s="20"/>
      <c r="FL1" s="21"/>
      <c r="FM1" s="20"/>
      <c r="FN1" s="21"/>
      <c r="FO1" s="20"/>
      <c r="FP1" s="21"/>
      <c r="FQ1" s="20"/>
      <c r="FR1" s="21"/>
      <c r="FS1" s="20"/>
      <c r="FT1" s="21"/>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2"/>
      <c r="GV1" s="22"/>
      <c r="GW1" s="20"/>
      <c r="GX1" s="21"/>
      <c r="GY1" s="23"/>
      <c r="GZ1" s="23"/>
      <c r="HA1" s="23"/>
      <c r="HB1" s="23"/>
      <c r="HC1" s="23"/>
      <c r="HD1" s="21"/>
      <c r="HE1" s="23"/>
      <c r="HF1" s="21"/>
      <c r="HG1" s="23"/>
      <c r="HH1" s="23"/>
      <c r="HI1" s="23"/>
      <c r="HJ1" s="24"/>
      <c r="HK1" s="24"/>
      <c r="HL1" s="20"/>
      <c r="HM1" s="21"/>
      <c r="HN1" s="20"/>
      <c r="HO1" s="21"/>
      <c r="HP1" s="20"/>
      <c r="HQ1" s="21"/>
      <c r="HR1" s="20"/>
      <c r="HS1" s="21"/>
      <c r="HT1" s="20"/>
      <c r="HU1" s="21"/>
    </row>
    <row r="2" spans="1:229" s="25" customFormat="1" ht="15" customHeight="1">
      <c r="A2" s="18"/>
      <c r="B2" s="64"/>
      <c r="C2" s="64"/>
      <c r="D2" s="64"/>
      <c r="E2" s="64"/>
      <c r="F2" s="64"/>
      <c r="G2" s="64"/>
      <c r="H2" s="64"/>
      <c r="I2" s="64"/>
      <c r="J2" s="64"/>
      <c r="K2" s="64"/>
      <c r="L2" s="64"/>
      <c r="M2" s="64"/>
      <c r="N2" s="64"/>
      <c r="O2" s="64"/>
      <c r="P2" s="64"/>
      <c r="Q2" s="64"/>
      <c r="R2" s="64"/>
      <c r="S2" s="64"/>
      <c r="T2" s="64"/>
      <c r="U2" s="64"/>
      <c r="V2" s="64"/>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1"/>
      <c r="BE2" s="20"/>
      <c r="BF2" s="21"/>
      <c r="BG2" s="20"/>
      <c r="BH2" s="21"/>
      <c r="BI2" s="20"/>
      <c r="BJ2" s="21"/>
      <c r="BK2" s="20"/>
      <c r="BL2" s="21"/>
      <c r="BM2" s="20"/>
      <c r="BN2" s="21"/>
      <c r="BO2" s="20"/>
      <c r="BP2" s="21"/>
      <c r="BQ2" s="20"/>
      <c r="BR2" s="21"/>
      <c r="BS2" s="20"/>
      <c r="BT2" s="21"/>
      <c r="BU2" s="20"/>
      <c r="BV2" s="21"/>
      <c r="BW2" s="20"/>
      <c r="BX2" s="21"/>
      <c r="BY2" s="20"/>
      <c r="BZ2" s="21"/>
      <c r="CA2" s="20"/>
      <c r="CB2" s="21"/>
      <c r="CC2" s="20"/>
      <c r="CD2" s="21"/>
      <c r="CE2" s="20"/>
      <c r="CF2" s="21"/>
      <c r="CG2" s="20"/>
      <c r="CH2" s="21"/>
      <c r="CI2" s="20"/>
      <c r="CJ2" s="21"/>
      <c r="CK2" s="22"/>
      <c r="CL2" s="22"/>
      <c r="CM2" s="20"/>
      <c r="CN2" s="21"/>
      <c r="CO2" s="23"/>
      <c r="CP2" s="23"/>
      <c r="CQ2" s="23"/>
      <c r="CR2" s="23"/>
      <c r="CS2" s="23"/>
      <c r="CT2" s="21"/>
      <c r="CU2" s="23"/>
      <c r="CV2" s="21"/>
      <c r="CW2" s="23"/>
      <c r="CX2" s="23"/>
      <c r="CY2" s="23"/>
      <c r="CZ2" s="24"/>
      <c r="DA2" s="24"/>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2"/>
      <c r="EQ2" s="22"/>
      <c r="ER2" s="20"/>
      <c r="ES2" s="21"/>
      <c r="ET2" s="23"/>
      <c r="EU2" s="23"/>
      <c r="EV2" s="23"/>
      <c r="EW2" s="23"/>
      <c r="EX2" s="23"/>
      <c r="EY2" s="21"/>
      <c r="EZ2" s="23"/>
      <c r="FA2" s="21"/>
      <c r="FB2" s="23"/>
      <c r="FC2" s="23"/>
      <c r="FD2" s="23"/>
      <c r="FE2" s="24"/>
      <c r="FF2" s="24"/>
      <c r="FG2" s="20"/>
      <c r="FH2" s="21"/>
      <c r="FI2" s="20"/>
      <c r="FJ2" s="21"/>
      <c r="FK2" s="20"/>
      <c r="FL2" s="21"/>
      <c r="FM2" s="20"/>
      <c r="FN2" s="21"/>
      <c r="FO2" s="20"/>
      <c r="FP2" s="21"/>
      <c r="FQ2" s="20"/>
      <c r="FR2" s="21"/>
      <c r="FS2" s="20"/>
      <c r="FT2" s="21"/>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2"/>
      <c r="GV2" s="22"/>
      <c r="GW2" s="20"/>
      <c r="GX2" s="21"/>
      <c r="GY2" s="23"/>
      <c r="GZ2" s="23"/>
      <c r="HA2" s="23"/>
      <c r="HB2" s="23"/>
      <c r="HC2" s="23"/>
      <c r="HD2" s="21"/>
      <c r="HE2" s="23"/>
      <c r="HF2" s="21"/>
      <c r="HG2" s="23"/>
      <c r="HH2" s="23"/>
      <c r="HI2" s="23"/>
      <c r="HJ2" s="24"/>
      <c r="HK2" s="24"/>
      <c r="HL2" s="20"/>
      <c r="HM2" s="21"/>
      <c r="HN2" s="20"/>
      <c r="HO2" s="21"/>
      <c r="HP2" s="20"/>
      <c r="HQ2" s="21"/>
      <c r="HR2" s="20"/>
      <c r="HS2" s="21"/>
      <c r="HT2" s="20"/>
      <c r="HU2" s="21"/>
    </row>
    <row r="3" spans="1:229" s="25" customFormat="1" ht="15" customHeight="1">
      <c r="A3" s="18"/>
      <c r="B3" s="64"/>
      <c r="C3" s="64"/>
      <c r="D3" s="64"/>
      <c r="E3" s="64"/>
      <c r="F3" s="64"/>
      <c r="G3" s="64"/>
      <c r="H3" s="64"/>
      <c r="I3" s="64"/>
      <c r="J3" s="64"/>
      <c r="K3" s="64"/>
      <c r="L3" s="64"/>
      <c r="M3" s="64"/>
      <c r="N3" s="64"/>
      <c r="O3" s="64"/>
      <c r="P3" s="64"/>
      <c r="Q3" s="64"/>
      <c r="R3" s="64"/>
      <c r="S3" s="64"/>
      <c r="T3" s="64"/>
      <c r="U3" s="64"/>
      <c r="V3" s="64"/>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1"/>
      <c r="BE3" s="20"/>
      <c r="BF3" s="21"/>
      <c r="BG3" s="20"/>
      <c r="BH3" s="21"/>
      <c r="BI3" s="20"/>
      <c r="BJ3" s="21"/>
      <c r="BK3" s="20"/>
      <c r="BL3" s="21"/>
      <c r="BM3" s="20"/>
      <c r="BN3" s="21"/>
      <c r="BO3" s="20"/>
      <c r="BP3" s="21"/>
      <c r="BQ3" s="20"/>
      <c r="BR3" s="21"/>
      <c r="BS3" s="20"/>
      <c r="BT3" s="21"/>
      <c r="BU3" s="20"/>
      <c r="BV3" s="21"/>
      <c r="BW3" s="20"/>
      <c r="BX3" s="21"/>
      <c r="BY3" s="20"/>
      <c r="BZ3" s="21"/>
      <c r="CA3" s="20"/>
      <c r="CB3" s="21"/>
      <c r="CC3" s="20"/>
      <c r="CD3" s="21"/>
      <c r="CE3" s="20"/>
      <c r="CF3" s="21"/>
      <c r="CG3" s="20"/>
      <c r="CH3" s="21"/>
      <c r="CI3" s="20"/>
      <c r="CJ3" s="21"/>
      <c r="CK3" s="22"/>
      <c r="CL3" s="22"/>
      <c r="CM3" s="20"/>
      <c r="CN3" s="21"/>
      <c r="CO3" s="23"/>
      <c r="CP3" s="23"/>
      <c r="CQ3" s="23"/>
      <c r="CR3" s="23"/>
      <c r="CS3" s="23"/>
      <c r="CT3" s="21"/>
      <c r="CU3" s="23"/>
      <c r="CV3" s="21"/>
      <c r="CW3" s="23"/>
      <c r="CX3" s="23"/>
      <c r="CY3" s="23"/>
      <c r="CZ3" s="24"/>
      <c r="DA3" s="24"/>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2"/>
      <c r="EQ3" s="22"/>
      <c r="ER3" s="20"/>
      <c r="ES3" s="21"/>
      <c r="ET3" s="23"/>
      <c r="EU3" s="23"/>
      <c r="EV3" s="23"/>
      <c r="EW3" s="23"/>
      <c r="EX3" s="23"/>
      <c r="EY3" s="21"/>
      <c r="EZ3" s="23"/>
      <c r="FA3" s="21"/>
      <c r="FB3" s="23"/>
      <c r="FC3" s="23"/>
      <c r="FD3" s="23"/>
      <c r="FE3" s="24"/>
      <c r="FF3" s="24"/>
      <c r="FG3" s="20"/>
      <c r="FH3" s="21"/>
      <c r="FI3" s="20"/>
      <c r="FJ3" s="21"/>
      <c r="FK3" s="20"/>
      <c r="FL3" s="21"/>
      <c r="FM3" s="20"/>
      <c r="FN3" s="21"/>
      <c r="FO3" s="20"/>
      <c r="FP3" s="21"/>
      <c r="FQ3" s="20"/>
      <c r="FR3" s="21"/>
      <c r="FS3" s="20"/>
      <c r="FT3" s="21"/>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2"/>
      <c r="GV3" s="22"/>
      <c r="GW3" s="20"/>
      <c r="GX3" s="21"/>
      <c r="GY3" s="23"/>
      <c r="GZ3" s="23"/>
      <c r="HA3" s="23"/>
      <c r="HB3" s="23"/>
      <c r="HC3" s="23"/>
      <c r="HD3" s="21"/>
      <c r="HE3" s="23"/>
      <c r="HF3" s="21"/>
      <c r="HG3" s="23"/>
      <c r="HH3" s="23"/>
      <c r="HI3" s="23"/>
      <c r="HJ3" s="24"/>
      <c r="HK3" s="24"/>
      <c r="HL3" s="20"/>
      <c r="HM3" s="21"/>
      <c r="HN3" s="20"/>
      <c r="HO3" s="21"/>
      <c r="HP3" s="20"/>
      <c r="HQ3" s="21"/>
      <c r="HR3" s="20"/>
      <c r="HS3" s="21"/>
      <c r="HT3" s="20"/>
      <c r="HU3" s="21"/>
    </row>
    <row r="4" spans="1:229" s="25" customFormat="1" ht="15" customHeight="1">
      <c r="A4" s="26"/>
      <c r="B4" s="64"/>
      <c r="C4" s="64"/>
      <c r="D4" s="64"/>
      <c r="E4" s="64"/>
      <c r="F4" s="64"/>
      <c r="G4" s="64"/>
      <c r="H4" s="64"/>
      <c r="I4" s="64"/>
      <c r="J4" s="64"/>
      <c r="K4" s="64"/>
      <c r="L4" s="64"/>
      <c r="M4" s="64"/>
      <c r="N4" s="64"/>
      <c r="O4" s="64"/>
      <c r="P4" s="64"/>
      <c r="Q4" s="64"/>
      <c r="R4" s="64"/>
      <c r="S4" s="64"/>
      <c r="T4" s="64"/>
      <c r="U4" s="64"/>
      <c r="V4" s="64"/>
      <c r="W4" s="322"/>
      <c r="X4" s="322"/>
      <c r="Y4" s="322"/>
      <c r="Z4" s="322"/>
      <c r="AA4" s="322"/>
      <c r="AB4" s="322"/>
      <c r="AC4" s="322"/>
      <c r="AD4" s="322"/>
      <c r="AE4" s="322"/>
      <c r="AF4" s="322"/>
      <c r="AG4" s="322"/>
      <c r="AH4" s="322"/>
      <c r="AI4" s="322"/>
      <c r="AJ4" s="322"/>
      <c r="AK4" s="322"/>
      <c r="AL4" s="322"/>
      <c r="AM4" s="322"/>
      <c r="AN4" s="322"/>
      <c r="AO4" s="322"/>
      <c r="AP4" s="322"/>
      <c r="AQ4" s="322"/>
      <c r="AR4" s="322"/>
      <c r="AV4" s="323"/>
      <c r="AW4" s="323"/>
      <c r="AX4" s="323"/>
      <c r="AY4" s="323"/>
      <c r="AZ4" s="323"/>
      <c r="BA4" s="323"/>
      <c r="BB4" s="323"/>
      <c r="BC4" s="323"/>
    </row>
    <row r="5" spans="1:229" s="79" customFormat="1" ht="15" customHeight="1" thickBot="1">
      <c r="A5" s="28" t="s">
        <v>650</v>
      </c>
      <c r="B5" s="91"/>
      <c r="C5" s="91"/>
      <c r="D5" s="91"/>
      <c r="E5" s="91"/>
      <c r="F5" s="91"/>
      <c r="G5" s="91"/>
      <c r="H5" s="91"/>
      <c r="I5" s="91"/>
      <c r="J5" s="91"/>
      <c r="K5" s="91"/>
      <c r="L5" s="91"/>
      <c r="M5" s="91"/>
      <c r="N5" s="91"/>
      <c r="O5" s="91"/>
      <c r="P5" s="91"/>
      <c r="Q5" s="91"/>
      <c r="R5" s="91"/>
      <c r="S5" s="91"/>
      <c r="T5" s="91"/>
      <c r="U5" s="91"/>
      <c r="V5" s="91"/>
      <c r="W5" s="92"/>
      <c r="X5" s="92"/>
      <c r="Y5" s="92"/>
      <c r="Z5" s="92"/>
      <c r="AA5" s="92"/>
      <c r="AB5" s="92"/>
      <c r="AC5" s="92"/>
      <c r="AD5" s="92"/>
      <c r="AE5" s="92"/>
      <c r="AF5" s="92"/>
      <c r="AG5" s="92"/>
      <c r="AH5" s="92"/>
      <c r="AI5" s="92"/>
      <c r="AJ5" s="92"/>
      <c r="AK5" s="92"/>
      <c r="AL5" s="92"/>
      <c r="AM5" s="92"/>
      <c r="AN5" s="93"/>
      <c r="AO5" s="93"/>
      <c r="AP5" s="93"/>
      <c r="AQ5" s="93"/>
      <c r="AR5" s="93"/>
      <c r="AT5" s="94"/>
      <c r="AX5" s="94"/>
      <c r="AZ5" s="95"/>
      <c r="BC5" s="96"/>
      <c r="BD5" s="92"/>
      <c r="BE5" s="92"/>
      <c r="BF5" s="92"/>
      <c r="BG5" s="97"/>
      <c r="BH5" s="92"/>
      <c r="BI5" s="92"/>
      <c r="BJ5" s="92"/>
      <c r="BK5" s="469"/>
    </row>
    <row r="6" spans="1:229" s="79" customFormat="1" ht="15" customHeight="1" thickTop="1">
      <c r="A6" s="470"/>
      <c r="B6" s="31"/>
      <c r="C6" s="31"/>
      <c r="D6" s="31"/>
      <c r="E6" s="31"/>
      <c r="F6" s="31"/>
      <c r="G6" s="31"/>
      <c r="H6" s="31"/>
      <c r="I6" s="31"/>
      <c r="J6" s="31"/>
      <c r="K6" s="31"/>
      <c r="L6" s="31"/>
      <c r="M6" s="31"/>
      <c r="N6" s="31"/>
      <c r="O6" s="31"/>
      <c r="P6" s="31"/>
      <c r="Q6" s="31"/>
      <c r="R6" s="31"/>
      <c r="S6" s="31"/>
      <c r="T6" s="31"/>
      <c r="U6" s="31"/>
      <c r="V6" s="31" t="s">
        <v>59</v>
      </c>
    </row>
    <row r="7" spans="1:229" s="36" customFormat="1" ht="15" customHeight="1">
      <c r="A7" s="34"/>
      <c r="B7" s="35" t="s">
        <v>135</v>
      </c>
      <c r="C7" s="35" t="s">
        <v>136</v>
      </c>
      <c r="D7" s="35" t="s">
        <v>137</v>
      </c>
      <c r="E7" s="35" t="s">
        <v>138</v>
      </c>
      <c r="F7" s="35" t="s">
        <v>139</v>
      </c>
      <c r="G7" s="35" t="s">
        <v>140</v>
      </c>
      <c r="H7" s="35" t="s">
        <v>141</v>
      </c>
      <c r="I7" s="35" t="s">
        <v>142</v>
      </c>
      <c r="J7" s="35" t="s">
        <v>143</v>
      </c>
      <c r="K7" s="35" t="s">
        <v>144</v>
      </c>
      <c r="L7" s="35" t="s">
        <v>145</v>
      </c>
      <c r="M7" s="35" t="s">
        <v>146</v>
      </c>
      <c r="N7" s="35" t="s">
        <v>147</v>
      </c>
      <c r="O7" s="35" t="s">
        <v>148</v>
      </c>
      <c r="P7" s="35" t="s">
        <v>149</v>
      </c>
      <c r="Q7" s="35" t="s">
        <v>150</v>
      </c>
      <c r="R7" s="35" t="s">
        <v>151</v>
      </c>
      <c r="S7" s="35" t="s">
        <v>152</v>
      </c>
      <c r="T7" s="35" t="s">
        <v>153</v>
      </c>
      <c r="U7" s="35" t="s">
        <v>154</v>
      </c>
      <c r="V7" s="35" t="s">
        <v>155</v>
      </c>
    </row>
    <row r="8" spans="1:229"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row>
    <row r="9" spans="1:229" s="41" customFormat="1" ht="5.0999999999999996" customHeight="1">
      <c r="A9" s="39"/>
      <c r="B9" s="39"/>
      <c r="C9" s="39"/>
      <c r="D9" s="39"/>
      <c r="E9" s="39"/>
      <c r="F9" s="39"/>
      <c r="G9" s="39"/>
      <c r="H9" s="39"/>
      <c r="I9" s="39"/>
      <c r="J9" s="39"/>
      <c r="K9" s="39"/>
      <c r="L9" s="39"/>
      <c r="M9" s="39"/>
      <c r="N9" s="39"/>
      <c r="O9" s="39"/>
      <c r="P9" s="39"/>
      <c r="Q9" s="39"/>
      <c r="R9" s="39"/>
      <c r="S9" s="39"/>
      <c r="T9" s="39"/>
      <c r="U9" s="39"/>
      <c r="V9" s="39"/>
    </row>
    <row r="10" spans="1:229" s="79" customFormat="1" ht="15" customHeight="1">
      <c r="A10" s="26" t="s">
        <v>651</v>
      </c>
      <c r="B10" s="73">
        <v>16837</v>
      </c>
      <c r="C10" s="73">
        <v>16778.146000000001</v>
      </c>
      <c r="D10" s="73">
        <v>15981.989</v>
      </c>
      <c r="E10" s="73">
        <v>15867</v>
      </c>
      <c r="F10" s="73">
        <v>16635</v>
      </c>
      <c r="G10" s="73">
        <v>18012</v>
      </c>
      <c r="H10" s="73">
        <v>16037.285000000002</v>
      </c>
      <c r="I10" s="73">
        <v>15772</v>
      </c>
      <c r="J10" s="73">
        <v>15108</v>
      </c>
      <c r="K10" s="73">
        <v>9138</v>
      </c>
      <c r="L10" s="73">
        <v>10666</v>
      </c>
      <c r="M10" s="73">
        <v>10649</v>
      </c>
      <c r="N10" s="73">
        <v>13654</v>
      </c>
      <c r="O10" s="73">
        <v>13275</v>
      </c>
      <c r="P10" s="73">
        <v>13910</v>
      </c>
      <c r="Q10" s="73">
        <v>12922</v>
      </c>
      <c r="R10" s="73">
        <v>13436</v>
      </c>
      <c r="S10" s="73">
        <v>12061</v>
      </c>
      <c r="T10" s="73">
        <v>14892</v>
      </c>
      <c r="U10" s="73">
        <f>SUM(U11:U13)</f>
        <v>14385</v>
      </c>
      <c r="V10" s="43">
        <f>SUM(V11:V13)</f>
        <v>13681</v>
      </c>
      <c r="W10" s="471"/>
    </row>
    <row r="11" spans="1:229" ht="15" customHeight="1">
      <c r="A11" s="48" t="s">
        <v>652</v>
      </c>
      <c r="B11" s="174">
        <v>10683</v>
      </c>
      <c r="C11" s="174">
        <v>10774.436</v>
      </c>
      <c r="D11" s="174">
        <v>10599.901</v>
      </c>
      <c r="E11" s="174">
        <v>10318</v>
      </c>
      <c r="F11" s="174">
        <v>12134</v>
      </c>
      <c r="G11" s="174">
        <v>12346</v>
      </c>
      <c r="H11" s="174">
        <v>11957.415000000001</v>
      </c>
      <c r="I11" s="174">
        <v>11312</v>
      </c>
      <c r="J11" s="174">
        <v>10961</v>
      </c>
      <c r="K11" s="174">
        <v>5032</v>
      </c>
      <c r="L11" s="174">
        <v>5859</v>
      </c>
      <c r="M11" s="174">
        <v>5895</v>
      </c>
      <c r="N11" s="174">
        <v>8455</v>
      </c>
      <c r="O11" s="174">
        <v>8544</v>
      </c>
      <c r="P11" s="174">
        <v>8665</v>
      </c>
      <c r="Q11" s="174">
        <v>7976</v>
      </c>
      <c r="R11" s="174">
        <v>7250</v>
      </c>
      <c r="S11" s="174">
        <v>6795</v>
      </c>
      <c r="T11" s="174">
        <v>6466</v>
      </c>
      <c r="U11" s="174">
        <v>6545</v>
      </c>
      <c r="V11" s="104">
        <v>5888</v>
      </c>
      <c r="W11" s="471"/>
    </row>
    <row r="12" spans="1:229" s="41" customFormat="1" ht="15" customHeight="1">
      <c r="A12" s="48" t="s">
        <v>653</v>
      </c>
      <c r="B12" s="174">
        <v>5141</v>
      </c>
      <c r="C12" s="174">
        <v>5104.1559999999999</v>
      </c>
      <c r="D12" s="174">
        <v>4474.8090000000002</v>
      </c>
      <c r="E12" s="174">
        <v>4714</v>
      </c>
      <c r="F12" s="174">
        <v>3682</v>
      </c>
      <c r="G12" s="174">
        <v>4506</v>
      </c>
      <c r="H12" s="174">
        <v>3179.9479999999999</v>
      </c>
      <c r="I12" s="174">
        <v>3504</v>
      </c>
      <c r="J12" s="174">
        <v>3256</v>
      </c>
      <c r="K12" s="174">
        <v>3228</v>
      </c>
      <c r="L12" s="174">
        <v>4047</v>
      </c>
      <c r="M12" s="174">
        <v>4008</v>
      </c>
      <c r="N12" s="174">
        <v>5003</v>
      </c>
      <c r="O12" s="174">
        <v>4541</v>
      </c>
      <c r="P12" s="174">
        <v>4279</v>
      </c>
      <c r="Q12" s="174">
        <v>4794</v>
      </c>
      <c r="R12" s="174">
        <v>5443</v>
      </c>
      <c r="S12" s="174">
        <v>5152</v>
      </c>
      <c r="T12" s="174">
        <v>8314</v>
      </c>
      <c r="U12" s="174">
        <v>7730</v>
      </c>
      <c r="V12" s="104">
        <v>7668</v>
      </c>
      <c r="W12" s="471"/>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row>
    <row r="13" spans="1:229" s="41" customFormat="1" ht="15" customHeight="1">
      <c r="A13" s="48" t="s">
        <v>654</v>
      </c>
      <c r="B13" s="174">
        <v>1013</v>
      </c>
      <c r="C13" s="174">
        <v>899.55399999999997</v>
      </c>
      <c r="D13" s="174">
        <v>907.279</v>
      </c>
      <c r="E13" s="174">
        <v>835</v>
      </c>
      <c r="F13" s="174">
        <v>819</v>
      </c>
      <c r="G13" s="174">
        <v>1160</v>
      </c>
      <c r="H13" s="174">
        <v>899.92200000000003</v>
      </c>
      <c r="I13" s="174">
        <v>956</v>
      </c>
      <c r="J13" s="174">
        <v>891</v>
      </c>
      <c r="K13" s="174">
        <v>878</v>
      </c>
      <c r="L13" s="174">
        <v>760</v>
      </c>
      <c r="M13" s="174">
        <v>746</v>
      </c>
      <c r="N13" s="174">
        <v>196</v>
      </c>
      <c r="O13" s="174">
        <v>190</v>
      </c>
      <c r="P13" s="174">
        <v>966</v>
      </c>
      <c r="Q13" s="174">
        <v>152</v>
      </c>
      <c r="R13" s="174">
        <v>743</v>
      </c>
      <c r="S13" s="174">
        <v>114</v>
      </c>
      <c r="T13" s="174">
        <v>112</v>
      </c>
      <c r="U13" s="174">
        <v>110</v>
      </c>
      <c r="V13" s="104">
        <v>125</v>
      </c>
      <c r="W13" s="471"/>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row>
    <row r="14" spans="1:229" s="25" customFormat="1" ht="15" customHeight="1">
      <c r="A14" s="338" t="s">
        <v>655</v>
      </c>
      <c r="B14" s="417">
        <v>542983</v>
      </c>
      <c r="C14" s="417">
        <v>558523.61699999997</v>
      </c>
      <c r="D14" s="417">
        <v>578835.40100000007</v>
      </c>
      <c r="E14" s="417">
        <v>607178</v>
      </c>
      <c r="F14" s="417">
        <v>638459</v>
      </c>
      <c r="G14" s="417">
        <v>643103</v>
      </c>
      <c r="H14" s="417">
        <v>648376</v>
      </c>
      <c r="I14" s="417">
        <v>671196</v>
      </c>
      <c r="J14" s="417">
        <v>690052</v>
      </c>
      <c r="K14" s="417">
        <v>717315</v>
      </c>
      <c r="L14" s="417">
        <v>762657</v>
      </c>
      <c r="M14" s="417">
        <v>802008</v>
      </c>
      <c r="N14" s="417">
        <v>820797</v>
      </c>
      <c r="O14" s="417">
        <v>842106</v>
      </c>
      <c r="P14" s="417">
        <v>864661</v>
      </c>
      <c r="Q14" s="417">
        <v>879011</v>
      </c>
      <c r="R14" s="417">
        <v>865847</v>
      </c>
      <c r="S14" s="417">
        <v>856626</v>
      </c>
      <c r="T14" s="417">
        <v>862608</v>
      </c>
      <c r="U14" s="417">
        <f>U15+U24</f>
        <v>862900</v>
      </c>
      <c r="V14" s="418">
        <f>V15+V24</f>
        <v>876237</v>
      </c>
      <c r="W14" s="471"/>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c r="BY14" s="409"/>
      <c r="BZ14" s="409"/>
      <c r="CA14" s="409"/>
      <c r="CB14" s="409"/>
      <c r="CC14" s="409"/>
      <c r="CD14" s="409"/>
      <c r="CE14" s="409"/>
      <c r="CF14" s="409"/>
      <c r="CG14" s="409"/>
      <c r="CH14" s="409"/>
      <c r="CI14" s="409"/>
      <c r="CJ14" s="409"/>
      <c r="CK14" s="409"/>
      <c r="CL14" s="409"/>
      <c r="CM14" s="409"/>
      <c r="CN14" s="409"/>
    </row>
    <row r="15" spans="1:229" s="25" customFormat="1" ht="15" customHeight="1">
      <c r="A15" s="26" t="s">
        <v>69</v>
      </c>
      <c r="B15" s="417">
        <v>342785</v>
      </c>
      <c r="C15" s="417">
        <v>348420.15099999995</v>
      </c>
      <c r="D15" s="417">
        <v>356799.49600000004</v>
      </c>
      <c r="E15" s="417">
        <v>374099</v>
      </c>
      <c r="F15" s="417">
        <v>399245</v>
      </c>
      <c r="G15" s="417">
        <v>407099</v>
      </c>
      <c r="H15" s="417">
        <v>404973</v>
      </c>
      <c r="I15" s="417">
        <v>410938</v>
      </c>
      <c r="J15" s="417">
        <v>419832</v>
      </c>
      <c r="K15" s="417">
        <v>431695</v>
      </c>
      <c r="L15" s="417">
        <v>459178</v>
      </c>
      <c r="M15" s="417">
        <v>481248</v>
      </c>
      <c r="N15" s="417">
        <v>489393</v>
      </c>
      <c r="O15" s="417">
        <v>500549</v>
      </c>
      <c r="P15" s="417">
        <v>511989</v>
      </c>
      <c r="Q15" s="417">
        <v>517910</v>
      </c>
      <c r="R15" s="417">
        <v>500535</v>
      </c>
      <c r="S15" s="417">
        <v>495549</v>
      </c>
      <c r="T15" s="417">
        <v>501758</v>
      </c>
      <c r="U15" s="417">
        <f>SUM(U16:U23)</f>
        <v>497458</v>
      </c>
      <c r="V15" s="418">
        <f>SUM(V16:V23)</f>
        <v>503681</v>
      </c>
      <c r="W15" s="471"/>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c r="BI15" s="409"/>
      <c r="BJ15" s="409"/>
      <c r="BK15" s="409"/>
      <c r="BL15" s="409"/>
      <c r="BM15" s="409"/>
      <c r="BN15" s="409"/>
      <c r="BO15" s="409"/>
      <c r="BP15" s="409"/>
      <c r="BQ15" s="409"/>
      <c r="BR15" s="409"/>
      <c r="BS15" s="409"/>
      <c r="BT15" s="409"/>
      <c r="BU15" s="409"/>
      <c r="BV15" s="409"/>
      <c r="BW15" s="409"/>
      <c r="BX15" s="409"/>
      <c r="BY15" s="409"/>
      <c r="BZ15" s="409"/>
      <c r="CA15" s="409"/>
      <c r="CB15" s="409"/>
      <c r="CC15" s="409"/>
      <c r="CD15" s="409"/>
      <c r="CE15" s="409"/>
      <c r="CF15" s="409"/>
      <c r="CG15" s="409"/>
      <c r="CH15" s="409"/>
      <c r="CI15" s="409"/>
      <c r="CJ15" s="409"/>
      <c r="CK15" s="409"/>
      <c r="CL15" s="409"/>
      <c r="CM15" s="409"/>
      <c r="CN15" s="409"/>
    </row>
    <row r="16" spans="1:229" s="41" customFormat="1" ht="15" customHeight="1">
      <c r="A16" s="48" t="s">
        <v>656</v>
      </c>
      <c r="B16" s="112">
        <v>35342</v>
      </c>
      <c r="C16" s="112">
        <v>35362.071000000004</v>
      </c>
      <c r="D16" s="112">
        <v>34756.195</v>
      </c>
      <c r="E16" s="112">
        <v>33443</v>
      </c>
      <c r="F16" s="112">
        <v>34466</v>
      </c>
      <c r="G16" s="112">
        <v>34547</v>
      </c>
      <c r="H16" s="112">
        <v>33643.732000000004</v>
      </c>
      <c r="I16" s="112">
        <v>31107</v>
      </c>
      <c r="J16" s="112">
        <v>30203</v>
      </c>
      <c r="K16" s="112">
        <v>30248</v>
      </c>
      <c r="L16" s="112">
        <v>31548</v>
      </c>
      <c r="M16" s="112">
        <v>35191</v>
      </c>
      <c r="N16" s="112">
        <v>37059</v>
      </c>
      <c r="O16" s="112">
        <v>39004</v>
      </c>
      <c r="P16" s="112">
        <v>38951</v>
      </c>
      <c r="Q16" s="112">
        <v>37542</v>
      </c>
      <c r="R16" s="112">
        <v>32662</v>
      </c>
      <c r="S16" s="112">
        <v>31841</v>
      </c>
      <c r="T16" s="112">
        <v>32403</v>
      </c>
      <c r="U16" s="112">
        <v>31467</v>
      </c>
      <c r="V16" s="104">
        <v>32154</v>
      </c>
      <c r="W16" s="471"/>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row>
    <row r="17" spans="1:92" s="41" customFormat="1" ht="15" customHeight="1">
      <c r="A17" s="48" t="s">
        <v>657</v>
      </c>
      <c r="B17" s="112">
        <v>35473</v>
      </c>
      <c r="C17" s="112">
        <v>36074.894</v>
      </c>
      <c r="D17" s="112">
        <v>36922.722999999998</v>
      </c>
      <c r="E17" s="112">
        <v>40498</v>
      </c>
      <c r="F17" s="112">
        <v>41077</v>
      </c>
      <c r="G17" s="112">
        <v>41256</v>
      </c>
      <c r="H17" s="112">
        <v>40613.578000000001</v>
      </c>
      <c r="I17" s="112">
        <v>43994</v>
      </c>
      <c r="J17" s="112">
        <v>43959</v>
      </c>
      <c r="K17" s="112">
        <v>44532</v>
      </c>
      <c r="L17" s="112">
        <v>48457</v>
      </c>
      <c r="M17" s="112">
        <v>48881</v>
      </c>
      <c r="N17" s="112">
        <v>48198</v>
      </c>
      <c r="O17" s="112">
        <v>50192</v>
      </c>
      <c r="P17" s="112">
        <v>51926</v>
      </c>
      <c r="Q17" s="112">
        <v>52991</v>
      </c>
      <c r="R17" s="112">
        <v>52725</v>
      </c>
      <c r="S17" s="112">
        <v>51117</v>
      </c>
      <c r="T17" s="112">
        <v>50344</v>
      </c>
      <c r="U17" s="112">
        <v>47440</v>
      </c>
      <c r="V17" s="104">
        <v>44961</v>
      </c>
      <c r="W17" s="471"/>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row>
    <row r="18" spans="1:92" s="41" customFormat="1" ht="15" customHeight="1">
      <c r="A18" s="48" t="s">
        <v>658</v>
      </c>
      <c r="B18" s="112">
        <v>30891</v>
      </c>
      <c r="C18" s="112">
        <v>29921.444</v>
      </c>
      <c r="D18" s="112">
        <v>30284.07</v>
      </c>
      <c r="E18" s="112">
        <v>36329</v>
      </c>
      <c r="F18" s="112">
        <v>40023</v>
      </c>
      <c r="G18" s="112">
        <v>37618</v>
      </c>
      <c r="H18" s="112">
        <v>37349</v>
      </c>
      <c r="I18" s="112">
        <v>43569</v>
      </c>
      <c r="J18" s="112">
        <v>47762</v>
      </c>
      <c r="K18" s="112">
        <v>53428</v>
      </c>
      <c r="L18" s="112">
        <v>64797</v>
      </c>
      <c r="M18" s="112">
        <v>72576</v>
      </c>
      <c r="N18" s="112">
        <v>76095</v>
      </c>
      <c r="O18" s="112">
        <v>84017</v>
      </c>
      <c r="P18" s="112">
        <v>93691</v>
      </c>
      <c r="Q18" s="112">
        <v>98473</v>
      </c>
      <c r="R18" s="112">
        <v>99325</v>
      </c>
      <c r="S18" s="112">
        <v>97623</v>
      </c>
      <c r="T18" s="112">
        <v>100997</v>
      </c>
      <c r="U18" s="112">
        <v>103844</v>
      </c>
      <c r="V18" s="104">
        <v>104327</v>
      </c>
      <c r="W18" s="471"/>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row>
    <row r="19" spans="1:92" ht="15" customHeight="1">
      <c r="A19" s="48" t="s">
        <v>659</v>
      </c>
      <c r="B19" s="112">
        <v>26851</v>
      </c>
      <c r="C19" s="112">
        <v>27748.518</v>
      </c>
      <c r="D19" s="112">
        <v>28324.510999999999</v>
      </c>
      <c r="E19" s="112">
        <v>32118</v>
      </c>
      <c r="F19" s="112">
        <v>32774</v>
      </c>
      <c r="G19" s="112">
        <v>33843</v>
      </c>
      <c r="H19" s="112">
        <v>34531.228000000003</v>
      </c>
      <c r="I19" s="112">
        <v>35032</v>
      </c>
      <c r="J19" s="112">
        <v>34489</v>
      </c>
      <c r="K19" s="112">
        <v>34999</v>
      </c>
      <c r="L19" s="112">
        <v>35949</v>
      </c>
      <c r="M19" s="112">
        <v>38172</v>
      </c>
      <c r="N19" s="112">
        <v>37828</v>
      </c>
      <c r="O19" s="112">
        <v>37764</v>
      </c>
      <c r="P19" s="112">
        <v>39477</v>
      </c>
      <c r="Q19" s="112">
        <v>39043</v>
      </c>
      <c r="R19" s="112">
        <v>38071</v>
      </c>
      <c r="S19" s="112">
        <v>38537</v>
      </c>
      <c r="T19" s="112">
        <v>41118</v>
      </c>
      <c r="U19" s="112">
        <v>44126</v>
      </c>
      <c r="V19" s="104">
        <v>41770</v>
      </c>
      <c r="W19" s="471"/>
    </row>
    <row r="20" spans="1:92" ht="15" customHeight="1">
      <c r="A20" s="48" t="s">
        <v>660</v>
      </c>
      <c r="B20" s="112">
        <v>18180</v>
      </c>
      <c r="C20" s="112">
        <v>18272.446</v>
      </c>
      <c r="D20" s="112">
        <v>17967.282999999999</v>
      </c>
      <c r="E20" s="112">
        <v>17568</v>
      </c>
      <c r="F20" s="112">
        <v>20989</v>
      </c>
      <c r="G20" s="112">
        <v>27330</v>
      </c>
      <c r="H20" s="112">
        <v>24430.401999999998</v>
      </c>
      <c r="I20" s="112">
        <v>19917</v>
      </c>
      <c r="J20" s="112">
        <v>19021</v>
      </c>
      <c r="K20" s="112">
        <v>15892</v>
      </c>
      <c r="L20" s="112">
        <v>16347</v>
      </c>
      <c r="M20" s="112">
        <v>15959</v>
      </c>
      <c r="N20" s="112">
        <v>15778</v>
      </c>
      <c r="O20" s="112">
        <v>16681</v>
      </c>
      <c r="P20" s="112">
        <v>16231</v>
      </c>
      <c r="Q20" s="112">
        <v>14526</v>
      </c>
      <c r="R20" s="112">
        <v>12327</v>
      </c>
      <c r="S20" s="112">
        <v>10882</v>
      </c>
      <c r="T20" s="112">
        <v>10100</v>
      </c>
      <c r="U20" s="112">
        <v>10364</v>
      </c>
      <c r="V20" s="104">
        <v>10954</v>
      </c>
      <c r="W20" s="471"/>
    </row>
    <row r="21" spans="1:92" ht="15" customHeight="1">
      <c r="A21" s="48" t="s">
        <v>661</v>
      </c>
      <c r="B21" s="112">
        <v>13862</v>
      </c>
      <c r="C21" s="112">
        <v>13158.407999999999</v>
      </c>
      <c r="D21" s="112">
        <v>12346.227000000001</v>
      </c>
      <c r="E21" s="112">
        <v>13497</v>
      </c>
      <c r="F21" s="112">
        <v>15518</v>
      </c>
      <c r="G21" s="112">
        <v>16032</v>
      </c>
      <c r="H21" s="112">
        <v>16105.758</v>
      </c>
      <c r="I21" s="112">
        <v>17970</v>
      </c>
      <c r="J21" s="112">
        <v>19040</v>
      </c>
      <c r="K21" s="112">
        <v>24115</v>
      </c>
      <c r="L21" s="112">
        <v>24560</v>
      </c>
      <c r="M21" s="112">
        <v>24665</v>
      </c>
      <c r="N21" s="112">
        <v>23797</v>
      </c>
      <c r="O21" s="112">
        <v>23248</v>
      </c>
      <c r="P21" s="112">
        <v>21979</v>
      </c>
      <c r="Q21" s="112">
        <v>22051</v>
      </c>
      <c r="R21" s="112">
        <v>23213</v>
      </c>
      <c r="S21" s="112">
        <v>23871</v>
      </c>
      <c r="T21" s="112">
        <v>22068</v>
      </c>
      <c r="U21" s="112">
        <v>19487</v>
      </c>
      <c r="V21" s="104">
        <v>20448</v>
      </c>
      <c r="W21" s="471"/>
    </row>
    <row r="22" spans="1:92" ht="15" customHeight="1">
      <c r="A22" s="48" t="s">
        <v>662</v>
      </c>
      <c r="B22" s="112">
        <v>14755</v>
      </c>
      <c r="C22" s="112">
        <v>15059.549000000001</v>
      </c>
      <c r="D22" s="112">
        <v>17763.487000000001</v>
      </c>
      <c r="E22" s="112">
        <v>19897</v>
      </c>
      <c r="F22" s="112">
        <v>20308</v>
      </c>
      <c r="G22" s="112">
        <v>21138</v>
      </c>
      <c r="H22" s="112">
        <v>21695</v>
      </c>
      <c r="I22" s="112">
        <v>23759</v>
      </c>
      <c r="J22" s="112">
        <v>23083</v>
      </c>
      <c r="K22" s="112">
        <v>25688</v>
      </c>
      <c r="L22" s="112">
        <v>28303</v>
      </c>
      <c r="M22" s="112">
        <v>30054</v>
      </c>
      <c r="N22" s="112">
        <v>27602</v>
      </c>
      <c r="O22" s="112">
        <v>28280</v>
      </c>
      <c r="P22" s="112">
        <v>26100</v>
      </c>
      <c r="Q22" s="112">
        <v>31074</v>
      </c>
      <c r="R22" s="112">
        <v>26923</v>
      </c>
      <c r="S22" s="112">
        <v>26589</v>
      </c>
      <c r="T22" s="112">
        <v>24851</v>
      </c>
      <c r="U22" s="112">
        <v>22967</v>
      </c>
      <c r="V22" s="104">
        <v>25101</v>
      </c>
      <c r="W22" s="471"/>
    </row>
    <row r="23" spans="1:92" ht="15" customHeight="1">
      <c r="A23" s="48" t="s">
        <v>654</v>
      </c>
      <c r="B23" s="112">
        <v>167431</v>
      </c>
      <c r="C23" s="112">
        <v>172822.821</v>
      </c>
      <c r="D23" s="112">
        <v>178435</v>
      </c>
      <c r="E23" s="112">
        <v>180749</v>
      </c>
      <c r="F23" s="112">
        <v>194090</v>
      </c>
      <c r="G23" s="112">
        <v>195335</v>
      </c>
      <c r="H23" s="112">
        <v>196604</v>
      </c>
      <c r="I23" s="112">
        <v>195590</v>
      </c>
      <c r="J23" s="112">
        <v>202275</v>
      </c>
      <c r="K23" s="112">
        <v>202793</v>
      </c>
      <c r="L23" s="112">
        <v>209217</v>
      </c>
      <c r="M23" s="112">
        <v>215750</v>
      </c>
      <c r="N23" s="112">
        <v>223036</v>
      </c>
      <c r="O23" s="112">
        <v>221363</v>
      </c>
      <c r="P23" s="112">
        <v>223634</v>
      </c>
      <c r="Q23" s="112">
        <v>222210</v>
      </c>
      <c r="R23" s="112">
        <v>215289</v>
      </c>
      <c r="S23" s="112">
        <v>215089</v>
      </c>
      <c r="T23" s="112">
        <v>219877</v>
      </c>
      <c r="U23" s="112">
        <v>217763</v>
      </c>
      <c r="V23" s="104">
        <v>223966</v>
      </c>
      <c r="W23" s="471"/>
    </row>
    <row r="24" spans="1:92" s="79" customFormat="1" ht="15" customHeight="1">
      <c r="A24" s="26" t="s">
        <v>68</v>
      </c>
      <c r="B24" s="417">
        <v>200198</v>
      </c>
      <c r="C24" s="417">
        <v>210103.46599999999</v>
      </c>
      <c r="D24" s="417">
        <v>222035.905</v>
      </c>
      <c r="E24" s="417">
        <v>233079</v>
      </c>
      <c r="F24" s="417">
        <v>239214</v>
      </c>
      <c r="G24" s="417">
        <v>236004</v>
      </c>
      <c r="H24" s="417">
        <v>243403.70800000001</v>
      </c>
      <c r="I24" s="417">
        <v>260258</v>
      </c>
      <c r="J24" s="417">
        <v>270220</v>
      </c>
      <c r="K24" s="417">
        <v>285620</v>
      </c>
      <c r="L24" s="417">
        <v>303479</v>
      </c>
      <c r="M24" s="417">
        <v>320760</v>
      </c>
      <c r="N24" s="417">
        <v>331404</v>
      </c>
      <c r="O24" s="417">
        <v>341557</v>
      </c>
      <c r="P24" s="417">
        <v>352672</v>
      </c>
      <c r="Q24" s="417">
        <v>361101</v>
      </c>
      <c r="R24" s="417">
        <v>365312</v>
      </c>
      <c r="S24" s="417">
        <v>361077</v>
      </c>
      <c r="T24" s="417">
        <v>360850</v>
      </c>
      <c r="U24" s="417">
        <v>365442</v>
      </c>
      <c r="V24" s="418">
        <v>372556</v>
      </c>
      <c r="W24" s="471"/>
    </row>
    <row r="25" spans="1:92" s="280" customFormat="1" ht="5.0999999999999996" customHeight="1">
      <c r="A25" s="279"/>
      <c r="B25" s="78"/>
      <c r="C25" s="78"/>
      <c r="D25" s="78"/>
      <c r="E25" s="78"/>
      <c r="F25" s="78"/>
      <c r="G25" s="78"/>
      <c r="H25" s="78"/>
      <c r="I25" s="78"/>
      <c r="J25" s="78"/>
      <c r="K25" s="78"/>
      <c r="L25" s="78"/>
      <c r="M25" s="78"/>
      <c r="N25" s="78"/>
      <c r="O25" s="78"/>
      <c r="P25" s="78"/>
      <c r="Q25" s="78"/>
      <c r="R25" s="78"/>
      <c r="S25" s="78"/>
      <c r="T25" s="78"/>
      <c r="U25" s="78"/>
      <c r="V25" s="112"/>
      <c r="W25" s="471"/>
    </row>
    <row r="26" spans="1:92" s="25" customFormat="1" ht="15" customHeight="1" thickBot="1">
      <c r="A26" s="87" t="s">
        <v>663</v>
      </c>
      <c r="B26" s="115">
        <v>559820</v>
      </c>
      <c r="C26" s="115">
        <v>575301.76299999992</v>
      </c>
      <c r="D26" s="115">
        <v>594817.39</v>
      </c>
      <c r="E26" s="115">
        <v>623045</v>
      </c>
      <c r="F26" s="115">
        <v>655094</v>
      </c>
      <c r="G26" s="115">
        <v>661115</v>
      </c>
      <c r="H26" s="115">
        <v>664414.06499999994</v>
      </c>
      <c r="I26" s="115">
        <v>686968</v>
      </c>
      <c r="J26" s="115">
        <v>705160</v>
      </c>
      <c r="K26" s="115">
        <v>726453</v>
      </c>
      <c r="L26" s="115">
        <v>773323</v>
      </c>
      <c r="M26" s="115">
        <v>812657</v>
      </c>
      <c r="N26" s="115">
        <v>834451</v>
      </c>
      <c r="O26" s="115">
        <v>855381</v>
      </c>
      <c r="P26" s="115">
        <v>878571</v>
      </c>
      <c r="Q26" s="115">
        <v>891933</v>
      </c>
      <c r="R26" s="115">
        <v>879283</v>
      </c>
      <c r="S26" s="115">
        <v>868687</v>
      </c>
      <c r="T26" s="115">
        <v>877500</v>
      </c>
      <c r="U26" s="115">
        <f>U10+U14</f>
        <v>877285</v>
      </c>
      <c r="V26" s="115">
        <f>V10+V14</f>
        <v>889918</v>
      </c>
      <c r="W26" s="471"/>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row>
    <row r="27" spans="1:92" ht="12.75" customHeight="1" thickTop="1">
      <c r="A27" s="83"/>
      <c r="B27" s="464"/>
      <c r="C27" s="464"/>
      <c r="D27" s="464"/>
      <c r="E27" s="464"/>
      <c r="F27" s="464"/>
      <c r="G27" s="464"/>
      <c r="H27" s="464"/>
      <c r="I27" s="464"/>
      <c r="J27" s="464"/>
      <c r="K27" s="464"/>
      <c r="L27" s="464"/>
      <c r="M27" s="464"/>
      <c r="N27" s="464"/>
      <c r="O27" s="464"/>
      <c r="P27" s="464"/>
      <c r="Q27" s="464"/>
      <c r="R27" s="464"/>
      <c r="S27" s="464"/>
      <c r="T27" s="464"/>
      <c r="U27" s="464"/>
      <c r="V27" s="464"/>
    </row>
    <row r="28" spans="1:92" s="465" customFormat="1" ht="34.200000000000003">
      <c r="A28" s="259" t="s">
        <v>616</v>
      </c>
      <c r="B28" s="464"/>
      <c r="C28" s="464"/>
      <c r="D28" s="464"/>
      <c r="E28" s="464"/>
      <c r="F28" s="464"/>
      <c r="G28" s="464"/>
      <c r="H28" s="464"/>
      <c r="I28" s="464"/>
      <c r="J28" s="464"/>
      <c r="K28" s="464"/>
      <c r="L28" s="464"/>
      <c r="M28" s="464"/>
      <c r="N28" s="464"/>
      <c r="O28" s="464"/>
      <c r="P28" s="464"/>
      <c r="Q28" s="464"/>
      <c r="R28" s="464"/>
      <c r="S28" s="464"/>
      <c r="T28" s="464"/>
      <c r="U28" s="464"/>
      <c r="V28" s="464"/>
    </row>
    <row r="29" spans="1:92" s="465" customFormat="1" ht="13.2" customHeight="1">
      <c r="A29" s="63"/>
      <c r="B29" s="464"/>
      <c r="C29" s="464"/>
      <c r="D29" s="464"/>
      <c r="E29" s="464"/>
      <c r="F29" s="464"/>
      <c r="G29" s="464"/>
      <c r="H29" s="464"/>
      <c r="I29" s="464"/>
      <c r="J29" s="464"/>
      <c r="K29" s="464"/>
      <c r="L29" s="464"/>
      <c r="M29" s="464"/>
      <c r="N29" s="464"/>
      <c r="O29" s="464"/>
      <c r="P29" s="464"/>
      <c r="Q29" s="464"/>
      <c r="R29" s="464"/>
      <c r="S29" s="464"/>
      <c r="T29" s="464"/>
      <c r="U29" s="464"/>
      <c r="V29" s="464"/>
    </row>
    <row r="30" spans="1:92" s="465" customFormat="1" ht="10.199999999999999">
      <c r="A30" s="63"/>
      <c r="B30" s="464"/>
      <c r="C30" s="464"/>
      <c r="D30" s="464"/>
      <c r="E30" s="464"/>
      <c r="F30" s="464"/>
      <c r="G30" s="464"/>
      <c r="H30" s="464"/>
      <c r="I30" s="464"/>
      <c r="J30" s="464"/>
      <c r="K30" s="464"/>
      <c r="L30" s="464"/>
      <c r="M30" s="464"/>
      <c r="N30" s="464"/>
      <c r="O30" s="464"/>
      <c r="P30" s="464"/>
      <c r="Q30" s="464"/>
      <c r="R30" s="464"/>
      <c r="S30" s="464"/>
      <c r="T30" s="464"/>
      <c r="U30" s="464"/>
      <c r="V30" s="464"/>
    </row>
    <row r="31" spans="1:92" s="465" customFormat="1" ht="10.199999999999999">
      <c r="A31" s="63"/>
      <c r="B31" s="464"/>
      <c r="C31" s="464"/>
      <c r="D31" s="464"/>
      <c r="E31" s="464"/>
      <c r="F31" s="464"/>
      <c r="G31" s="464"/>
      <c r="H31" s="464"/>
      <c r="I31" s="464"/>
      <c r="J31" s="464"/>
      <c r="K31" s="464"/>
      <c r="L31" s="464"/>
      <c r="M31" s="464"/>
      <c r="N31" s="464"/>
      <c r="O31" s="464"/>
      <c r="P31" s="464"/>
      <c r="Q31" s="464"/>
      <c r="R31" s="464"/>
      <c r="S31" s="464"/>
      <c r="T31" s="464"/>
      <c r="U31" s="464"/>
      <c r="V31" s="464"/>
    </row>
    <row r="32" spans="1:92" s="465" customFormat="1" ht="10.199999999999999">
      <c r="A32" s="63"/>
      <c r="B32" s="464"/>
      <c r="C32" s="464"/>
      <c r="D32" s="464"/>
      <c r="E32" s="464"/>
      <c r="F32" s="464"/>
      <c r="G32" s="464"/>
      <c r="H32" s="464"/>
      <c r="I32" s="464"/>
      <c r="J32" s="464"/>
      <c r="K32" s="464"/>
      <c r="L32" s="464"/>
      <c r="M32" s="464"/>
      <c r="N32" s="464"/>
      <c r="O32" s="464"/>
      <c r="P32" s="464"/>
      <c r="Q32" s="464"/>
      <c r="R32" s="464"/>
      <c r="S32" s="464"/>
      <c r="T32" s="464"/>
      <c r="U32" s="464"/>
      <c r="V32" s="464"/>
    </row>
    <row r="33" spans="1:22" s="465" customFormat="1" ht="10.199999999999999">
      <c r="A33" s="63"/>
      <c r="B33" s="464"/>
      <c r="C33" s="464"/>
      <c r="D33" s="464"/>
      <c r="E33" s="464"/>
      <c r="F33" s="464"/>
      <c r="G33" s="464"/>
      <c r="H33" s="464"/>
      <c r="I33" s="464"/>
      <c r="J33" s="464"/>
      <c r="K33" s="464"/>
      <c r="L33" s="464"/>
      <c r="M33" s="464"/>
      <c r="N33" s="464"/>
      <c r="O33" s="464"/>
      <c r="P33" s="464"/>
      <c r="Q33" s="464"/>
      <c r="R33" s="464"/>
      <c r="S33" s="464"/>
      <c r="T33" s="464"/>
      <c r="U33" s="464"/>
      <c r="V33" s="464"/>
    </row>
    <row r="34" spans="1:22" s="465" customFormat="1" ht="10.199999999999999">
      <c r="A34" s="63"/>
      <c r="B34" s="464"/>
      <c r="C34" s="464"/>
      <c r="D34" s="464"/>
      <c r="E34" s="464"/>
      <c r="F34" s="464"/>
      <c r="G34" s="464"/>
      <c r="H34" s="464"/>
      <c r="I34" s="464"/>
      <c r="J34" s="464"/>
      <c r="K34" s="464"/>
      <c r="L34" s="464"/>
      <c r="M34" s="464"/>
      <c r="N34" s="464"/>
      <c r="O34" s="464"/>
      <c r="P34" s="464"/>
      <c r="Q34" s="464"/>
      <c r="R34" s="464"/>
      <c r="S34" s="464"/>
      <c r="T34" s="464"/>
      <c r="U34" s="464"/>
      <c r="V34" s="464"/>
    </row>
    <row r="35" spans="1:22" s="465" customFormat="1" ht="10.199999999999999">
      <c r="A35" s="63"/>
      <c r="B35" s="464"/>
      <c r="C35" s="464"/>
      <c r="D35" s="464"/>
      <c r="E35" s="464"/>
      <c r="F35" s="464"/>
      <c r="G35" s="464"/>
      <c r="H35" s="464"/>
      <c r="I35" s="464"/>
      <c r="J35" s="464"/>
      <c r="K35" s="464"/>
      <c r="L35" s="464"/>
      <c r="M35" s="464"/>
      <c r="N35" s="464"/>
      <c r="O35" s="464"/>
      <c r="P35" s="464"/>
      <c r="Q35" s="464"/>
      <c r="R35" s="464"/>
      <c r="S35" s="464"/>
      <c r="T35" s="464"/>
      <c r="U35" s="464"/>
      <c r="V35" s="464"/>
    </row>
    <row r="36" spans="1:22" s="465" customFormat="1" ht="10.199999999999999">
      <c r="A36" s="63"/>
      <c r="B36" s="464"/>
      <c r="C36" s="464"/>
      <c r="D36" s="464"/>
      <c r="E36" s="464"/>
      <c r="F36" s="464"/>
      <c r="G36" s="464"/>
      <c r="H36" s="464"/>
      <c r="I36" s="464"/>
      <c r="J36" s="464"/>
      <c r="K36" s="464"/>
      <c r="L36" s="464"/>
      <c r="M36" s="464"/>
      <c r="N36" s="464"/>
      <c r="O36" s="464"/>
      <c r="P36" s="464"/>
      <c r="Q36" s="464"/>
      <c r="R36" s="464"/>
      <c r="S36" s="464"/>
      <c r="T36" s="464"/>
      <c r="U36" s="464"/>
      <c r="V36" s="464"/>
    </row>
    <row r="37" spans="1:22" s="465" customFormat="1" ht="10.199999999999999">
      <c r="A37" s="63"/>
      <c r="B37" s="464"/>
      <c r="C37" s="464"/>
      <c r="D37" s="464"/>
      <c r="E37" s="464"/>
      <c r="F37" s="464"/>
      <c r="G37" s="464"/>
      <c r="H37" s="464"/>
      <c r="I37" s="464"/>
      <c r="J37" s="464"/>
      <c r="K37" s="464"/>
      <c r="L37" s="464"/>
      <c r="M37" s="464"/>
      <c r="N37" s="464"/>
      <c r="O37" s="464"/>
      <c r="P37" s="464"/>
      <c r="Q37" s="464"/>
      <c r="R37" s="464"/>
      <c r="S37" s="464"/>
      <c r="T37" s="464"/>
      <c r="U37" s="464"/>
      <c r="V37" s="464"/>
    </row>
    <row r="38" spans="1:22" s="465" customFormat="1" ht="10.199999999999999">
      <c r="A38" s="63"/>
      <c r="B38" s="464"/>
      <c r="C38" s="464"/>
      <c r="D38" s="464"/>
      <c r="E38" s="464"/>
      <c r="F38" s="464"/>
      <c r="G38" s="464"/>
      <c r="H38" s="464"/>
      <c r="I38" s="464"/>
      <c r="J38" s="464"/>
      <c r="K38" s="464"/>
      <c r="L38" s="464"/>
      <c r="M38" s="464"/>
      <c r="N38" s="464"/>
      <c r="O38" s="464"/>
      <c r="P38" s="464"/>
      <c r="Q38" s="464"/>
      <c r="R38" s="464"/>
      <c r="S38" s="464"/>
      <c r="T38" s="464"/>
      <c r="U38" s="464"/>
      <c r="V38" s="464"/>
    </row>
    <row r="39" spans="1:22" s="465" customFormat="1" ht="10.199999999999999">
      <c r="A39" s="63"/>
      <c r="B39" s="464"/>
      <c r="C39" s="464"/>
      <c r="D39" s="464"/>
      <c r="E39" s="464"/>
      <c r="F39" s="464"/>
      <c r="G39" s="464"/>
      <c r="H39" s="464"/>
      <c r="I39" s="464"/>
      <c r="J39" s="464"/>
      <c r="K39" s="464"/>
      <c r="L39" s="464"/>
      <c r="M39" s="464"/>
      <c r="N39" s="464"/>
      <c r="O39" s="464"/>
      <c r="P39" s="464"/>
      <c r="Q39" s="464"/>
      <c r="R39" s="464"/>
      <c r="S39" s="464"/>
      <c r="T39" s="464"/>
      <c r="U39" s="464"/>
      <c r="V39" s="464"/>
    </row>
    <row r="40" spans="1:22" s="465" customFormat="1" ht="10.199999999999999">
      <c r="A40" s="63"/>
      <c r="B40" s="464"/>
      <c r="C40" s="464"/>
      <c r="D40" s="464"/>
      <c r="E40" s="464"/>
      <c r="F40" s="464"/>
      <c r="G40" s="464"/>
      <c r="H40" s="464"/>
      <c r="I40" s="464"/>
      <c r="J40" s="464"/>
      <c r="K40" s="464"/>
      <c r="L40" s="464"/>
      <c r="M40" s="464"/>
      <c r="N40" s="464"/>
      <c r="O40" s="464"/>
      <c r="P40" s="464"/>
      <c r="Q40" s="464"/>
      <c r="R40" s="464"/>
      <c r="S40" s="464"/>
      <c r="T40" s="464"/>
      <c r="U40" s="464"/>
      <c r="V40" s="464"/>
    </row>
    <row r="41" spans="1:22" s="465" customFormat="1" ht="10.199999999999999">
      <c r="A41" s="63"/>
      <c r="B41" s="464"/>
      <c r="C41" s="464"/>
      <c r="D41" s="464"/>
      <c r="E41" s="464"/>
      <c r="F41" s="464"/>
      <c r="G41" s="464"/>
      <c r="H41" s="464"/>
      <c r="I41" s="464"/>
      <c r="J41" s="464"/>
      <c r="K41" s="464"/>
      <c r="L41" s="464"/>
      <c r="M41" s="464"/>
      <c r="N41" s="464"/>
      <c r="O41" s="464"/>
      <c r="P41" s="464"/>
      <c r="Q41" s="464"/>
      <c r="R41" s="464"/>
      <c r="S41" s="464"/>
      <c r="T41" s="464"/>
      <c r="U41" s="464"/>
      <c r="V41" s="464"/>
    </row>
    <row r="42" spans="1:22" s="465" customFormat="1" ht="10.199999999999999">
      <c r="A42" s="63"/>
      <c r="B42" s="464"/>
      <c r="C42" s="464"/>
      <c r="D42" s="464"/>
      <c r="E42" s="464"/>
      <c r="F42" s="464"/>
      <c r="G42" s="464"/>
      <c r="H42" s="464"/>
      <c r="I42" s="464"/>
      <c r="J42" s="464"/>
      <c r="K42" s="464"/>
      <c r="L42" s="464"/>
      <c r="M42" s="464"/>
      <c r="N42" s="464"/>
      <c r="O42" s="464"/>
      <c r="P42" s="464"/>
      <c r="Q42" s="464"/>
      <c r="R42" s="464"/>
      <c r="S42" s="464"/>
      <c r="T42" s="464"/>
      <c r="U42" s="464"/>
      <c r="V42" s="464"/>
    </row>
    <row r="43" spans="1:22" s="465" customFormat="1" ht="10.199999999999999">
      <c r="A43" s="63"/>
      <c r="B43" s="464"/>
      <c r="C43" s="464"/>
      <c r="D43" s="464"/>
      <c r="E43" s="464"/>
      <c r="F43" s="464"/>
      <c r="G43" s="464"/>
      <c r="H43" s="464"/>
      <c r="I43" s="464"/>
      <c r="J43" s="464"/>
      <c r="K43" s="464"/>
      <c r="L43" s="464"/>
      <c r="M43" s="464"/>
      <c r="N43" s="464"/>
      <c r="O43" s="464"/>
      <c r="P43" s="464"/>
      <c r="Q43" s="464"/>
      <c r="R43" s="464"/>
      <c r="S43" s="464"/>
      <c r="T43" s="464"/>
      <c r="U43" s="464"/>
      <c r="V43" s="464"/>
    </row>
    <row r="44" spans="1:22" s="465" customFormat="1" ht="10.199999999999999">
      <c r="A44" s="63"/>
      <c r="B44" s="464"/>
      <c r="C44" s="464"/>
      <c r="D44" s="464"/>
      <c r="E44" s="464"/>
      <c r="F44" s="464"/>
      <c r="G44" s="464"/>
      <c r="H44" s="464"/>
      <c r="I44" s="464"/>
      <c r="J44" s="464"/>
      <c r="K44" s="464"/>
      <c r="L44" s="464"/>
      <c r="M44" s="464"/>
      <c r="N44" s="464"/>
      <c r="O44" s="464"/>
      <c r="P44" s="464"/>
      <c r="Q44" s="464"/>
      <c r="R44" s="464"/>
      <c r="S44" s="464"/>
      <c r="T44" s="464"/>
      <c r="U44" s="464"/>
      <c r="V44" s="464"/>
    </row>
    <row r="45" spans="1:22" s="465" customFormat="1" ht="10.199999999999999">
      <c r="A45" s="63"/>
      <c r="B45" s="464"/>
      <c r="C45" s="464"/>
      <c r="D45" s="464"/>
      <c r="E45" s="464"/>
      <c r="F45" s="464"/>
      <c r="G45" s="464"/>
      <c r="H45" s="464"/>
      <c r="I45" s="464"/>
      <c r="J45" s="464"/>
      <c r="K45" s="464"/>
      <c r="L45" s="464"/>
      <c r="M45" s="464"/>
      <c r="N45" s="464"/>
      <c r="O45" s="464"/>
      <c r="P45" s="464"/>
      <c r="Q45" s="464"/>
      <c r="R45" s="464"/>
      <c r="S45" s="464"/>
      <c r="T45" s="464"/>
      <c r="U45" s="464"/>
      <c r="V45" s="464"/>
    </row>
    <row r="46" spans="1:22" s="465" customFormat="1" ht="10.199999999999999">
      <c r="A46" s="63"/>
      <c r="B46" s="464"/>
      <c r="C46" s="464"/>
      <c r="D46" s="464"/>
      <c r="E46" s="464"/>
      <c r="F46" s="464"/>
      <c r="G46" s="464"/>
      <c r="H46" s="464"/>
      <c r="I46" s="464"/>
      <c r="J46" s="464"/>
      <c r="K46" s="464"/>
      <c r="L46" s="464"/>
      <c r="M46" s="464"/>
      <c r="N46" s="464"/>
      <c r="O46" s="464"/>
      <c r="P46" s="464"/>
      <c r="Q46" s="464"/>
      <c r="R46" s="464"/>
      <c r="S46" s="464"/>
      <c r="T46" s="464"/>
      <c r="U46" s="464"/>
      <c r="V46" s="464"/>
    </row>
    <row r="47" spans="1:22" s="465" customFormat="1" ht="10.199999999999999">
      <c r="A47" s="63"/>
      <c r="B47" s="464"/>
      <c r="C47" s="464"/>
      <c r="D47" s="464"/>
      <c r="E47" s="464"/>
      <c r="F47" s="464"/>
      <c r="G47" s="464"/>
      <c r="H47" s="464"/>
      <c r="I47" s="464"/>
      <c r="J47" s="464"/>
      <c r="K47" s="464"/>
      <c r="L47" s="464"/>
      <c r="M47" s="464"/>
      <c r="N47" s="464"/>
      <c r="O47" s="464"/>
      <c r="P47" s="464"/>
      <c r="Q47" s="464"/>
      <c r="R47" s="464"/>
      <c r="S47" s="464"/>
      <c r="T47" s="464"/>
      <c r="U47" s="464"/>
      <c r="V47" s="464"/>
    </row>
    <row r="48" spans="1:22" s="465" customFormat="1" ht="10.199999999999999">
      <c r="A48" s="63"/>
      <c r="B48" s="464"/>
      <c r="C48" s="464"/>
      <c r="D48" s="464"/>
      <c r="E48" s="464"/>
      <c r="F48" s="464"/>
      <c r="G48" s="464"/>
      <c r="H48" s="464"/>
      <c r="I48" s="464"/>
      <c r="J48" s="464"/>
      <c r="K48" s="464"/>
      <c r="L48" s="464"/>
      <c r="M48" s="464"/>
      <c r="N48" s="464"/>
      <c r="O48" s="464"/>
      <c r="P48" s="464"/>
      <c r="Q48" s="464"/>
      <c r="R48" s="464"/>
      <c r="S48" s="464"/>
      <c r="T48" s="464"/>
      <c r="U48" s="464"/>
      <c r="V48" s="464"/>
    </row>
    <row r="49" spans="1:22" s="465" customFormat="1" ht="10.199999999999999">
      <c r="A49" s="63"/>
      <c r="B49" s="464"/>
      <c r="C49" s="464"/>
      <c r="D49" s="464"/>
      <c r="E49" s="464"/>
      <c r="F49" s="464"/>
      <c r="G49" s="464"/>
      <c r="H49" s="464"/>
      <c r="I49" s="464"/>
      <c r="J49" s="464"/>
      <c r="K49" s="464"/>
      <c r="L49" s="464"/>
      <c r="M49" s="464"/>
      <c r="N49" s="464"/>
      <c r="O49" s="464"/>
      <c r="P49" s="464"/>
      <c r="Q49" s="464"/>
      <c r="R49" s="464"/>
      <c r="S49" s="464"/>
      <c r="T49" s="464"/>
      <c r="U49" s="464"/>
      <c r="V49" s="464"/>
    </row>
    <row r="50" spans="1:22" s="465" customFormat="1" ht="10.199999999999999">
      <c r="A50" s="63"/>
      <c r="B50" s="464"/>
      <c r="C50" s="464"/>
      <c r="D50" s="464"/>
      <c r="E50" s="464"/>
      <c r="F50" s="464"/>
      <c r="G50" s="464"/>
      <c r="H50" s="464"/>
      <c r="I50" s="464"/>
      <c r="J50" s="464"/>
      <c r="K50" s="464"/>
      <c r="L50" s="464"/>
      <c r="M50" s="464"/>
      <c r="N50" s="464"/>
      <c r="O50" s="464"/>
      <c r="P50" s="464"/>
      <c r="Q50" s="464"/>
      <c r="R50" s="464"/>
      <c r="S50" s="464"/>
      <c r="T50" s="464"/>
      <c r="U50" s="464"/>
      <c r="V50" s="464"/>
    </row>
    <row r="51" spans="1:22" s="465" customFormat="1" ht="10.199999999999999">
      <c r="A51" s="63"/>
      <c r="B51" s="464"/>
      <c r="C51" s="464"/>
      <c r="D51" s="464"/>
      <c r="E51" s="464"/>
      <c r="F51" s="464"/>
      <c r="G51" s="464"/>
      <c r="H51" s="464"/>
      <c r="I51" s="464"/>
      <c r="J51" s="464"/>
      <c r="K51" s="464"/>
      <c r="L51" s="464"/>
      <c r="M51" s="464"/>
      <c r="N51" s="464"/>
      <c r="O51" s="464"/>
      <c r="P51" s="464"/>
      <c r="Q51" s="464"/>
      <c r="R51" s="464"/>
      <c r="S51" s="464"/>
      <c r="T51" s="464"/>
      <c r="U51" s="464"/>
      <c r="V51" s="464"/>
    </row>
    <row r="52" spans="1:22" s="465" customFormat="1" ht="10.199999999999999">
      <c r="A52" s="63"/>
      <c r="B52" s="464"/>
      <c r="C52" s="464"/>
      <c r="D52" s="464"/>
      <c r="E52" s="464"/>
      <c r="F52" s="464"/>
      <c r="G52" s="464"/>
      <c r="H52" s="464"/>
      <c r="I52" s="464"/>
      <c r="J52" s="464"/>
      <c r="K52" s="464"/>
      <c r="L52" s="464"/>
      <c r="M52" s="464"/>
      <c r="N52" s="464"/>
      <c r="O52" s="464"/>
      <c r="P52" s="464"/>
      <c r="Q52" s="464"/>
      <c r="R52" s="464"/>
      <c r="S52" s="464"/>
      <c r="T52" s="464"/>
      <c r="U52" s="464"/>
      <c r="V52" s="464"/>
    </row>
    <row r="53" spans="1:22" s="465" customFormat="1" ht="10.199999999999999">
      <c r="A53" s="63"/>
      <c r="B53" s="464"/>
      <c r="C53" s="464"/>
      <c r="D53" s="464"/>
      <c r="E53" s="464"/>
      <c r="F53" s="464"/>
      <c r="G53" s="464"/>
      <c r="H53" s="464"/>
      <c r="I53" s="464"/>
      <c r="J53" s="464"/>
      <c r="K53" s="464"/>
      <c r="L53" s="464"/>
      <c r="M53" s="464"/>
      <c r="N53" s="464"/>
      <c r="O53" s="464"/>
      <c r="P53" s="464"/>
      <c r="Q53" s="464"/>
      <c r="R53" s="464"/>
      <c r="S53" s="464"/>
      <c r="T53" s="464"/>
      <c r="U53" s="464"/>
      <c r="V53" s="464"/>
    </row>
    <row r="54" spans="1:22" s="465" customFormat="1" ht="10.199999999999999">
      <c r="A54" s="63"/>
      <c r="B54" s="464"/>
      <c r="C54" s="464"/>
      <c r="D54" s="464"/>
      <c r="E54" s="464"/>
      <c r="F54" s="464"/>
      <c r="G54" s="464"/>
      <c r="H54" s="464"/>
      <c r="I54" s="464"/>
      <c r="J54" s="464"/>
      <c r="K54" s="464"/>
      <c r="L54" s="464"/>
      <c r="M54" s="464"/>
      <c r="N54" s="464"/>
      <c r="O54" s="464"/>
      <c r="P54" s="464"/>
      <c r="Q54" s="464"/>
      <c r="R54" s="464"/>
      <c r="S54" s="464"/>
      <c r="T54" s="464"/>
      <c r="U54" s="464"/>
      <c r="V54" s="464"/>
    </row>
    <row r="55" spans="1:22" s="465" customFormat="1" ht="10.199999999999999">
      <c r="A55" s="63"/>
      <c r="B55" s="464"/>
      <c r="C55" s="464"/>
      <c r="D55" s="464"/>
      <c r="E55" s="464"/>
      <c r="F55" s="464"/>
      <c r="G55" s="464"/>
      <c r="H55" s="464"/>
      <c r="I55" s="464"/>
      <c r="J55" s="464"/>
      <c r="K55" s="464"/>
      <c r="L55" s="464"/>
      <c r="M55" s="464"/>
      <c r="N55" s="464"/>
      <c r="O55" s="464"/>
      <c r="P55" s="464"/>
      <c r="Q55" s="464"/>
      <c r="R55" s="464"/>
      <c r="S55" s="464"/>
      <c r="T55" s="464"/>
      <c r="U55" s="464"/>
      <c r="V55" s="464"/>
    </row>
    <row r="56" spans="1:22" s="465" customFormat="1" ht="10.199999999999999">
      <c r="A56" s="63"/>
      <c r="B56" s="464"/>
      <c r="C56" s="464"/>
      <c r="D56" s="464"/>
      <c r="E56" s="464"/>
      <c r="F56" s="464"/>
      <c r="G56" s="464"/>
      <c r="H56" s="464"/>
      <c r="I56" s="464"/>
      <c r="J56" s="464"/>
      <c r="K56" s="464"/>
      <c r="L56" s="464"/>
      <c r="M56" s="464"/>
      <c r="N56" s="464"/>
      <c r="O56" s="464"/>
      <c r="P56" s="464"/>
      <c r="Q56" s="464"/>
      <c r="R56" s="464"/>
      <c r="S56" s="464"/>
      <c r="T56" s="464"/>
      <c r="U56" s="464"/>
      <c r="V56" s="464"/>
    </row>
    <row r="57" spans="1:22" s="465" customFormat="1" ht="10.199999999999999">
      <c r="A57" s="63"/>
      <c r="B57" s="464"/>
      <c r="C57" s="464"/>
      <c r="D57" s="464"/>
      <c r="E57" s="464"/>
      <c r="F57" s="464"/>
      <c r="G57" s="464"/>
      <c r="H57" s="464"/>
      <c r="I57" s="464"/>
      <c r="J57" s="464"/>
      <c r="K57" s="464"/>
      <c r="L57" s="464"/>
      <c r="M57" s="464"/>
      <c r="N57" s="464"/>
      <c r="O57" s="464"/>
      <c r="P57" s="464"/>
      <c r="Q57" s="464"/>
      <c r="R57" s="464"/>
      <c r="S57" s="464"/>
      <c r="T57" s="464"/>
      <c r="U57" s="464"/>
      <c r="V57" s="464"/>
    </row>
    <row r="58" spans="1:22" s="465" customFormat="1" ht="10.199999999999999">
      <c r="A58" s="63"/>
      <c r="B58" s="464"/>
      <c r="C58" s="464"/>
      <c r="D58" s="464"/>
      <c r="E58" s="464"/>
      <c r="F58" s="464"/>
      <c r="G58" s="464"/>
      <c r="H58" s="464"/>
      <c r="I58" s="464"/>
      <c r="J58" s="464"/>
      <c r="K58" s="464"/>
      <c r="L58" s="464"/>
      <c r="M58" s="464"/>
      <c r="N58" s="464"/>
      <c r="O58" s="464"/>
      <c r="P58" s="464"/>
      <c r="Q58" s="464"/>
      <c r="R58" s="464"/>
      <c r="S58" s="464"/>
      <c r="T58" s="464"/>
      <c r="U58" s="464"/>
      <c r="V58" s="464"/>
    </row>
    <row r="59" spans="1:22" s="465" customFormat="1" ht="10.199999999999999">
      <c r="A59" s="63"/>
      <c r="B59" s="464"/>
      <c r="C59" s="464"/>
      <c r="D59" s="464"/>
      <c r="E59" s="464"/>
      <c r="F59" s="464"/>
      <c r="G59" s="464"/>
      <c r="H59" s="464"/>
      <c r="I59" s="464"/>
      <c r="J59" s="464"/>
      <c r="K59" s="464"/>
      <c r="L59" s="464"/>
      <c r="M59" s="464"/>
      <c r="N59" s="464"/>
      <c r="O59" s="464"/>
      <c r="P59" s="464"/>
      <c r="Q59" s="464"/>
      <c r="R59" s="464"/>
      <c r="S59" s="464"/>
      <c r="T59" s="464"/>
      <c r="U59" s="464"/>
      <c r="V59" s="464"/>
    </row>
    <row r="60" spans="1:22" s="465" customFormat="1" ht="10.199999999999999">
      <c r="A60" s="63"/>
      <c r="B60" s="464"/>
      <c r="C60" s="464"/>
      <c r="D60" s="464"/>
      <c r="E60" s="464"/>
      <c r="F60" s="464"/>
      <c r="G60" s="464"/>
      <c r="H60" s="464"/>
      <c r="I60" s="464"/>
      <c r="J60" s="464"/>
      <c r="K60" s="464"/>
      <c r="L60" s="464"/>
      <c r="M60" s="464"/>
      <c r="N60" s="464"/>
      <c r="O60" s="464"/>
      <c r="P60" s="464"/>
      <c r="Q60" s="464"/>
      <c r="R60" s="464"/>
      <c r="S60" s="464"/>
      <c r="T60" s="464"/>
      <c r="U60" s="464"/>
      <c r="V60" s="464"/>
    </row>
    <row r="61" spans="1:22" s="465" customFormat="1" ht="10.199999999999999">
      <c r="A61" s="63"/>
      <c r="B61" s="464"/>
      <c r="C61" s="464"/>
      <c r="D61" s="464"/>
      <c r="E61" s="464"/>
      <c r="F61" s="464"/>
      <c r="G61" s="464"/>
      <c r="H61" s="464"/>
      <c r="I61" s="464"/>
      <c r="J61" s="464"/>
      <c r="K61" s="464"/>
      <c r="L61" s="464"/>
      <c r="M61" s="464"/>
      <c r="N61" s="464"/>
      <c r="O61" s="464"/>
      <c r="P61" s="464"/>
      <c r="Q61" s="464"/>
      <c r="R61" s="464"/>
      <c r="S61" s="464"/>
      <c r="T61" s="464"/>
      <c r="U61" s="464"/>
      <c r="V61" s="464"/>
    </row>
    <row r="62" spans="1:22" s="465" customFormat="1" ht="10.199999999999999">
      <c r="A62" s="63"/>
      <c r="B62" s="464"/>
      <c r="C62" s="464"/>
      <c r="D62" s="464"/>
      <c r="E62" s="464"/>
      <c r="F62" s="464"/>
      <c r="G62" s="464"/>
      <c r="H62" s="464"/>
      <c r="I62" s="464"/>
      <c r="J62" s="464"/>
      <c r="K62" s="464"/>
      <c r="L62" s="464"/>
      <c r="M62" s="464"/>
      <c r="N62" s="464"/>
      <c r="O62" s="464"/>
      <c r="P62" s="464"/>
      <c r="Q62" s="464"/>
      <c r="R62" s="464"/>
      <c r="S62" s="464"/>
      <c r="T62" s="464"/>
      <c r="U62" s="464"/>
      <c r="V62" s="464"/>
    </row>
    <row r="63" spans="1:22" s="465" customFormat="1" ht="10.199999999999999">
      <c r="A63" s="63"/>
      <c r="B63" s="464"/>
      <c r="C63" s="464"/>
      <c r="D63" s="464"/>
      <c r="E63" s="464"/>
      <c r="F63" s="464"/>
      <c r="G63" s="464"/>
      <c r="H63" s="464"/>
      <c r="I63" s="464"/>
      <c r="J63" s="464"/>
      <c r="K63" s="464"/>
      <c r="L63" s="464"/>
      <c r="M63" s="464"/>
      <c r="N63" s="464"/>
      <c r="O63" s="464"/>
      <c r="P63" s="464"/>
      <c r="Q63" s="464"/>
      <c r="R63" s="464"/>
      <c r="S63" s="464"/>
      <c r="T63" s="464"/>
      <c r="U63" s="464"/>
      <c r="V63" s="464"/>
    </row>
    <row r="64" spans="1:22" s="465" customFormat="1" ht="10.199999999999999">
      <c r="A64" s="63"/>
      <c r="B64" s="464"/>
      <c r="C64" s="464"/>
      <c r="D64" s="464"/>
      <c r="E64" s="464"/>
      <c r="F64" s="464"/>
      <c r="G64" s="464"/>
      <c r="H64" s="464"/>
      <c r="I64" s="464"/>
      <c r="J64" s="464"/>
      <c r="K64" s="464"/>
      <c r="L64" s="464"/>
      <c r="M64" s="464"/>
      <c r="N64" s="464"/>
      <c r="O64" s="464"/>
      <c r="P64" s="464"/>
      <c r="Q64" s="464"/>
      <c r="R64" s="464"/>
      <c r="S64" s="464"/>
      <c r="T64" s="464"/>
      <c r="U64" s="464"/>
      <c r="V64" s="464"/>
    </row>
    <row r="65" spans="1:22" s="465" customFormat="1" ht="10.199999999999999">
      <c r="A65" s="63"/>
      <c r="B65" s="464"/>
      <c r="C65" s="464"/>
      <c r="D65" s="464"/>
      <c r="E65" s="464"/>
      <c r="F65" s="464"/>
      <c r="G65" s="464"/>
      <c r="H65" s="464"/>
      <c r="I65" s="464"/>
      <c r="J65" s="464"/>
      <c r="K65" s="464"/>
      <c r="L65" s="464"/>
      <c r="M65" s="464"/>
      <c r="N65" s="464"/>
      <c r="O65" s="464"/>
      <c r="P65" s="464"/>
      <c r="Q65" s="464"/>
      <c r="R65" s="464"/>
      <c r="S65" s="464"/>
      <c r="T65" s="464"/>
      <c r="U65" s="464"/>
      <c r="V65" s="464"/>
    </row>
    <row r="66" spans="1:22" s="465" customFormat="1" ht="10.199999999999999">
      <c r="A66" s="63"/>
      <c r="B66" s="464"/>
      <c r="C66" s="464"/>
      <c r="D66" s="464"/>
      <c r="E66" s="464"/>
      <c r="F66" s="464"/>
      <c r="G66" s="464"/>
      <c r="H66" s="464"/>
      <c r="I66" s="464"/>
      <c r="J66" s="464"/>
      <c r="K66" s="464"/>
      <c r="L66" s="464"/>
      <c r="M66" s="464"/>
      <c r="N66" s="464"/>
      <c r="O66" s="464"/>
      <c r="P66" s="464"/>
      <c r="Q66" s="464"/>
      <c r="R66" s="464"/>
      <c r="S66" s="464"/>
      <c r="T66" s="464"/>
      <c r="U66" s="464"/>
      <c r="V66" s="464"/>
    </row>
    <row r="67" spans="1:22" s="465" customFormat="1" ht="10.199999999999999">
      <c r="A67" s="63"/>
      <c r="B67" s="464"/>
      <c r="C67" s="464"/>
      <c r="D67" s="464"/>
      <c r="E67" s="464"/>
      <c r="F67" s="464"/>
      <c r="G67" s="464"/>
      <c r="H67" s="464"/>
      <c r="I67" s="464"/>
      <c r="J67" s="464"/>
      <c r="K67" s="464"/>
      <c r="L67" s="464"/>
      <c r="M67" s="464"/>
      <c r="N67" s="464"/>
      <c r="O67" s="464"/>
      <c r="P67" s="464"/>
      <c r="Q67" s="464"/>
      <c r="R67" s="464"/>
      <c r="S67" s="464"/>
      <c r="T67" s="464"/>
      <c r="U67" s="464"/>
      <c r="V67" s="464"/>
    </row>
    <row r="68" spans="1:22" s="465" customFormat="1" ht="10.199999999999999">
      <c r="A68" s="63"/>
      <c r="B68" s="464"/>
      <c r="C68" s="464"/>
      <c r="D68" s="464"/>
      <c r="E68" s="464"/>
      <c r="F68" s="464"/>
      <c r="G68" s="464"/>
      <c r="H68" s="464"/>
      <c r="I68" s="464"/>
      <c r="J68" s="464"/>
      <c r="K68" s="464"/>
      <c r="L68" s="464"/>
      <c r="M68" s="464"/>
      <c r="N68" s="464"/>
      <c r="O68" s="464"/>
      <c r="P68" s="464"/>
      <c r="Q68" s="464"/>
      <c r="R68" s="464"/>
      <c r="S68" s="464"/>
      <c r="T68" s="464"/>
      <c r="U68" s="464"/>
      <c r="V68" s="464"/>
    </row>
    <row r="69" spans="1:22" s="465" customFormat="1" ht="10.199999999999999">
      <c r="A69" s="63"/>
      <c r="B69" s="464"/>
      <c r="C69" s="464"/>
      <c r="D69" s="464"/>
      <c r="E69" s="464"/>
      <c r="F69" s="464"/>
      <c r="G69" s="464"/>
      <c r="H69" s="464"/>
      <c r="I69" s="464"/>
      <c r="J69" s="464"/>
      <c r="K69" s="464"/>
      <c r="L69" s="464"/>
      <c r="M69" s="464"/>
      <c r="N69" s="464"/>
      <c r="O69" s="464"/>
      <c r="P69" s="464"/>
      <c r="Q69" s="464"/>
      <c r="R69" s="464"/>
      <c r="S69" s="464"/>
      <c r="T69" s="464"/>
      <c r="U69" s="464"/>
      <c r="V69" s="464"/>
    </row>
    <row r="70" spans="1:22" s="465" customFormat="1" ht="10.199999999999999">
      <c r="A70" s="63"/>
      <c r="B70" s="464"/>
      <c r="C70" s="464"/>
      <c r="D70" s="464"/>
      <c r="E70" s="464"/>
      <c r="F70" s="464"/>
      <c r="G70" s="464"/>
      <c r="H70" s="464"/>
      <c r="I70" s="464"/>
      <c r="J70" s="464"/>
      <c r="K70" s="464"/>
      <c r="L70" s="464"/>
      <c r="M70" s="464"/>
      <c r="N70" s="464"/>
      <c r="O70" s="464"/>
      <c r="P70" s="464"/>
      <c r="Q70" s="464"/>
      <c r="R70" s="464"/>
      <c r="S70" s="464"/>
      <c r="T70" s="464"/>
      <c r="U70" s="464"/>
      <c r="V70" s="464"/>
    </row>
    <row r="71" spans="1:22" s="465" customFormat="1" ht="10.199999999999999">
      <c r="A71" s="63"/>
      <c r="B71" s="464"/>
      <c r="C71" s="464"/>
      <c r="D71" s="464"/>
      <c r="E71" s="464"/>
      <c r="F71" s="464"/>
      <c r="G71" s="464"/>
      <c r="H71" s="464"/>
      <c r="I71" s="464"/>
      <c r="J71" s="464"/>
      <c r="K71" s="464"/>
      <c r="L71" s="464"/>
      <c r="M71" s="464"/>
      <c r="N71" s="464"/>
      <c r="O71" s="464"/>
      <c r="P71" s="464"/>
      <c r="Q71" s="464"/>
      <c r="R71" s="464"/>
      <c r="S71" s="464"/>
      <c r="T71" s="464"/>
      <c r="U71" s="464"/>
      <c r="V71" s="464"/>
    </row>
    <row r="72" spans="1:22" s="465" customFormat="1" ht="10.199999999999999">
      <c r="A72" s="63"/>
      <c r="B72" s="464"/>
      <c r="C72" s="464"/>
      <c r="D72" s="464"/>
      <c r="E72" s="464"/>
      <c r="F72" s="464"/>
      <c r="G72" s="464"/>
      <c r="H72" s="464"/>
      <c r="I72" s="464"/>
      <c r="J72" s="464"/>
      <c r="K72" s="464"/>
      <c r="L72" s="464"/>
      <c r="M72" s="464"/>
      <c r="N72" s="464"/>
      <c r="O72" s="464"/>
      <c r="P72" s="464"/>
      <c r="Q72" s="464"/>
      <c r="R72" s="464"/>
      <c r="S72" s="464"/>
      <c r="T72" s="464"/>
      <c r="U72" s="464"/>
      <c r="V72" s="464"/>
    </row>
    <row r="73" spans="1:22" s="465" customFormat="1" ht="10.199999999999999">
      <c r="A73" s="63"/>
      <c r="B73" s="464"/>
      <c r="C73" s="464"/>
      <c r="D73" s="464"/>
      <c r="E73" s="464"/>
      <c r="F73" s="464"/>
      <c r="G73" s="464"/>
      <c r="H73" s="464"/>
      <c r="I73" s="464"/>
      <c r="J73" s="464"/>
      <c r="K73" s="464"/>
      <c r="L73" s="464"/>
      <c r="M73" s="464"/>
      <c r="N73" s="464"/>
      <c r="O73" s="464"/>
      <c r="P73" s="464"/>
      <c r="Q73" s="464"/>
      <c r="R73" s="464"/>
      <c r="S73" s="464"/>
      <c r="T73" s="464"/>
      <c r="U73" s="464"/>
      <c r="V73" s="464"/>
    </row>
    <row r="74" spans="1:22" s="465" customFormat="1" ht="10.199999999999999">
      <c r="A74" s="63"/>
      <c r="B74" s="464"/>
      <c r="C74" s="464"/>
      <c r="D74" s="464"/>
      <c r="E74" s="464"/>
      <c r="F74" s="464"/>
      <c r="G74" s="464"/>
      <c r="H74" s="464"/>
      <c r="I74" s="464"/>
      <c r="J74" s="464"/>
      <c r="K74" s="464"/>
      <c r="L74" s="464"/>
      <c r="M74" s="464"/>
      <c r="N74" s="464"/>
      <c r="O74" s="464"/>
      <c r="P74" s="464"/>
      <c r="Q74" s="464"/>
      <c r="R74" s="464"/>
      <c r="S74" s="464"/>
      <c r="T74" s="464"/>
      <c r="U74" s="464"/>
      <c r="V74" s="464"/>
    </row>
    <row r="75" spans="1:22" s="465" customFormat="1" ht="10.199999999999999">
      <c r="A75" s="63"/>
      <c r="B75" s="464"/>
      <c r="C75" s="464"/>
      <c r="D75" s="464"/>
      <c r="E75" s="464"/>
      <c r="F75" s="464"/>
      <c r="G75" s="464"/>
      <c r="H75" s="464"/>
      <c r="I75" s="464"/>
      <c r="J75" s="464"/>
      <c r="K75" s="464"/>
      <c r="L75" s="464"/>
      <c r="M75" s="464"/>
      <c r="N75" s="464"/>
      <c r="O75" s="464"/>
      <c r="P75" s="464"/>
      <c r="Q75" s="464"/>
      <c r="R75" s="464"/>
      <c r="S75" s="464"/>
      <c r="T75" s="464"/>
      <c r="U75" s="464"/>
      <c r="V75" s="464"/>
    </row>
    <row r="76" spans="1:22" s="465" customFormat="1" ht="10.199999999999999">
      <c r="A76" s="63"/>
      <c r="B76" s="464"/>
      <c r="C76" s="464"/>
      <c r="D76" s="464"/>
      <c r="E76" s="464"/>
      <c r="F76" s="464"/>
      <c r="G76" s="464"/>
      <c r="H76" s="464"/>
      <c r="I76" s="464"/>
      <c r="J76" s="464"/>
      <c r="K76" s="464"/>
      <c r="L76" s="464"/>
      <c r="M76" s="464"/>
      <c r="N76" s="464"/>
      <c r="O76" s="464"/>
      <c r="P76" s="464"/>
      <c r="Q76" s="464"/>
      <c r="R76" s="464"/>
      <c r="S76" s="464"/>
      <c r="T76" s="464"/>
      <c r="U76" s="464"/>
      <c r="V76" s="464"/>
    </row>
    <row r="77" spans="1:22" s="465" customFormat="1" ht="10.199999999999999">
      <c r="A77" s="63"/>
      <c r="B77" s="464"/>
      <c r="C77" s="464"/>
      <c r="D77" s="464"/>
      <c r="E77" s="464"/>
      <c r="F77" s="464"/>
      <c r="G77" s="464"/>
      <c r="H77" s="464"/>
      <c r="I77" s="464"/>
      <c r="J77" s="464"/>
      <c r="K77" s="464"/>
      <c r="L77" s="464"/>
      <c r="M77" s="464"/>
      <c r="N77" s="464"/>
      <c r="O77" s="464"/>
      <c r="P77" s="464"/>
      <c r="Q77" s="464"/>
      <c r="R77" s="464"/>
      <c r="S77" s="464"/>
      <c r="T77" s="464"/>
      <c r="U77" s="464"/>
      <c r="V77" s="464"/>
    </row>
    <row r="78" spans="1:22" s="465" customFormat="1" ht="10.199999999999999">
      <c r="A78" s="63"/>
      <c r="B78" s="464"/>
      <c r="C78" s="464"/>
      <c r="D78" s="464"/>
      <c r="E78" s="464"/>
      <c r="F78" s="464"/>
      <c r="G78" s="464"/>
      <c r="H78" s="464"/>
      <c r="I78" s="464"/>
      <c r="J78" s="464"/>
      <c r="K78" s="464"/>
      <c r="L78" s="464"/>
      <c r="M78" s="464"/>
      <c r="N78" s="464"/>
      <c r="O78" s="464"/>
      <c r="P78" s="464"/>
      <c r="Q78" s="464"/>
      <c r="R78" s="464"/>
      <c r="S78" s="464"/>
      <c r="T78" s="464"/>
      <c r="U78" s="464"/>
      <c r="V78" s="464"/>
    </row>
    <row r="79" spans="1:22" s="465" customFormat="1" ht="10.199999999999999">
      <c r="A79" s="63"/>
      <c r="B79" s="464"/>
      <c r="C79" s="464"/>
      <c r="D79" s="464"/>
      <c r="E79" s="464"/>
      <c r="F79" s="464"/>
      <c r="G79" s="464"/>
      <c r="H79" s="464"/>
      <c r="I79" s="464"/>
      <c r="J79" s="464"/>
      <c r="K79" s="464"/>
      <c r="L79" s="464"/>
      <c r="M79" s="464"/>
      <c r="N79" s="464"/>
      <c r="O79" s="464"/>
      <c r="P79" s="464"/>
      <c r="Q79" s="464"/>
      <c r="R79" s="464"/>
      <c r="S79" s="464"/>
      <c r="T79" s="464"/>
      <c r="U79" s="464"/>
      <c r="V79" s="464"/>
    </row>
    <row r="80" spans="1:22" s="465" customFormat="1" ht="10.199999999999999">
      <c r="A80" s="63"/>
      <c r="B80" s="464"/>
      <c r="C80" s="464"/>
      <c r="D80" s="464"/>
      <c r="E80" s="464"/>
      <c r="F80" s="464"/>
      <c r="G80" s="464"/>
      <c r="H80" s="464"/>
      <c r="I80" s="464"/>
      <c r="J80" s="464"/>
      <c r="K80" s="464"/>
      <c r="L80" s="464"/>
      <c r="M80" s="464"/>
      <c r="N80" s="464"/>
      <c r="O80" s="464"/>
      <c r="P80" s="464"/>
      <c r="Q80" s="464"/>
      <c r="R80" s="464"/>
      <c r="S80" s="464"/>
      <c r="T80" s="464"/>
      <c r="U80" s="464"/>
      <c r="V80" s="464"/>
    </row>
    <row r="81" spans="1:22" s="465" customFormat="1" ht="10.199999999999999">
      <c r="A81" s="63"/>
      <c r="B81" s="464"/>
      <c r="C81" s="464"/>
      <c r="D81" s="464"/>
      <c r="E81" s="464"/>
      <c r="F81" s="464"/>
      <c r="G81" s="464"/>
      <c r="H81" s="464"/>
      <c r="I81" s="464"/>
      <c r="J81" s="464"/>
      <c r="K81" s="464"/>
      <c r="L81" s="464"/>
      <c r="M81" s="464"/>
      <c r="N81" s="464"/>
      <c r="O81" s="464"/>
      <c r="P81" s="464"/>
      <c r="Q81" s="464"/>
      <c r="R81" s="464"/>
      <c r="S81" s="464"/>
      <c r="T81" s="464"/>
      <c r="U81" s="464"/>
      <c r="V81" s="464"/>
    </row>
    <row r="82" spans="1:22" s="465" customFormat="1" ht="10.199999999999999">
      <c r="A82" s="63"/>
      <c r="B82" s="464"/>
      <c r="C82" s="464"/>
      <c r="D82" s="464"/>
      <c r="E82" s="464"/>
      <c r="F82" s="464"/>
      <c r="G82" s="464"/>
      <c r="H82" s="464"/>
      <c r="I82" s="464"/>
      <c r="J82" s="464"/>
      <c r="K82" s="464"/>
      <c r="L82" s="464"/>
      <c r="M82" s="464"/>
      <c r="N82" s="464"/>
      <c r="O82" s="464"/>
      <c r="P82" s="464"/>
      <c r="Q82" s="464"/>
      <c r="R82" s="464"/>
      <c r="S82" s="464"/>
      <c r="T82" s="464"/>
      <c r="U82" s="464"/>
      <c r="V82" s="464"/>
    </row>
    <row r="83" spans="1:22" s="465" customFormat="1" ht="10.199999999999999">
      <c r="A83" s="63"/>
      <c r="B83" s="464"/>
      <c r="C83" s="464"/>
      <c r="D83" s="464"/>
      <c r="E83" s="464"/>
      <c r="F83" s="464"/>
      <c r="G83" s="464"/>
      <c r="H83" s="464"/>
      <c r="I83" s="464"/>
      <c r="J83" s="464"/>
      <c r="K83" s="464"/>
      <c r="L83" s="464"/>
      <c r="M83" s="464"/>
      <c r="N83" s="464"/>
      <c r="O83" s="464"/>
      <c r="P83" s="464"/>
      <c r="Q83" s="464"/>
      <c r="R83" s="464"/>
      <c r="S83" s="464"/>
      <c r="T83" s="464"/>
      <c r="U83" s="464"/>
      <c r="V83" s="464"/>
    </row>
    <row r="84" spans="1:22" s="465" customFormat="1" ht="10.199999999999999">
      <c r="A84" s="63"/>
      <c r="B84" s="464"/>
      <c r="C84" s="464"/>
      <c r="D84" s="464"/>
      <c r="E84" s="464"/>
      <c r="F84" s="464"/>
      <c r="G84" s="464"/>
      <c r="H84" s="464"/>
      <c r="I84" s="464"/>
      <c r="J84" s="464"/>
      <c r="K84" s="464"/>
      <c r="L84" s="464"/>
      <c r="M84" s="464"/>
      <c r="N84" s="464"/>
      <c r="O84" s="464"/>
      <c r="P84" s="464"/>
      <c r="Q84" s="464"/>
      <c r="R84" s="464"/>
      <c r="S84" s="464"/>
      <c r="T84" s="464"/>
      <c r="U84" s="464"/>
      <c r="V84" s="464"/>
    </row>
    <row r="85" spans="1:22" s="465" customFormat="1" ht="10.199999999999999">
      <c r="A85" s="63"/>
      <c r="B85" s="464"/>
      <c r="C85" s="464"/>
      <c r="D85" s="464"/>
      <c r="E85" s="464"/>
      <c r="F85" s="464"/>
      <c r="G85" s="464"/>
      <c r="H85" s="464"/>
      <c r="I85" s="464"/>
      <c r="J85" s="464"/>
      <c r="K85" s="464"/>
      <c r="L85" s="464"/>
      <c r="M85" s="464"/>
      <c r="N85" s="464"/>
      <c r="O85" s="464"/>
      <c r="P85" s="464"/>
      <c r="Q85" s="464"/>
      <c r="R85" s="464"/>
      <c r="S85" s="464"/>
      <c r="T85" s="464"/>
      <c r="U85" s="464"/>
      <c r="V85" s="464"/>
    </row>
    <row r="86" spans="1:22" s="465" customFormat="1" ht="10.199999999999999">
      <c r="A86" s="63"/>
      <c r="B86" s="464"/>
      <c r="C86" s="464"/>
      <c r="D86" s="464"/>
      <c r="E86" s="464"/>
      <c r="F86" s="464"/>
      <c r="G86" s="464"/>
      <c r="H86" s="464"/>
      <c r="I86" s="464"/>
      <c r="J86" s="464"/>
      <c r="K86" s="464"/>
      <c r="L86" s="464"/>
      <c r="M86" s="464"/>
      <c r="N86" s="464"/>
      <c r="O86" s="464"/>
      <c r="P86" s="464"/>
      <c r="Q86" s="464"/>
      <c r="R86" s="464"/>
      <c r="S86" s="464"/>
      <c r="T86" s="464"/>
      <c r="U86" s="464"/>
      <c r="V86" s="464"/>
    </row>
    <row r="87" spans="1:22" s="465" customFormat="1" ht="10.199999999999999">
      <c r="A87" s="63"/>
      <c r="B87" s="464"/>
      <c r="C87" s="464"/>
      <c r="D87" s="464"/>
      <c r="E87" s="464"/>
      <c r="F87" s="464"/>
      <c r="G87" s="464"/>
      <c r="H87" s="464"/>
      <c r="I87" s="464"/>
      <c r="J87" s="464"/>
      <c r="K87" s="464"/>
      <c r="L87" s="464"/>
      <c r="M87" s="464"/>
      <c r="N87" s="464"/>
      <c r="O87" s="464"/>
      <c r="P87" s="464"/>
      <c r="Q87" s="464"/>
      <c r="R87" s="464"/>
      <c r="S87" s="464"/>
      <c r="T87" s="464"/>
      <c r="U87" s="464"/>
      <c r="V87" s="464"/>
    </row>
    <row r="88" spans="1:22" s="465" customFormat="1" ht="10.199999999999999">
      <c r="A88" s="63"/>
      <c r="B88" s="464"/>
      <c r="C88" s="464"/>
      <c r="D88" s="464"/>
      <c r="E88" s="464"/>
      <c r="F88" s="464"/>
      <c r="G88" s="464"/>
      <c r="H88" s="464"/>
      <c r="I88" s="464"/>
      <c r="J88" s="464"/>
      <c r="K88" s="464"/>
      <c r="L88" s="464"/>
      <c r="M88" s="464"/>
      <c r="N88" s="464"/>
      <c r="O88" s="464"/>
      <c r="P88" s="464"/>
      <c r="Q88" s="464"/>
      <c r="R88" s="464"/>
      <c r="S88" s="464"/>
      <c r="T88" s="464"/>
      <c r="U88" s="464"/>
      <c r="V88" s="464"/>
    </row>
    <row r="89" spans="1:22" s="465" customFormat="1" ht="10.199999999999999">
      <c r="A89" s="63"/>
      <c r="B89" s="464"/>
      <c r="C89" s="464"/>
      <c r="D89" s="464"/>
      <c r="E89" s="464"/>
      <c r="F89" s="464"/>
      <c r="G89" s="464"/>
      <c r="H89" s="464"/>
      <c r="I89" s="464"/>
      <c r="J89" s="464"/>
      <c r="K89" s="464"/>
      <c r="L89" s="464"/>
      <c r="M89" s="464"/>
      <c r="N89" s="464"/>
      <c r="O89" s="464"/>
      <c r="P89" s="464"/>
      <c r="Q89" s="464"/>
      <c r="R89" s="464"/>
      <c r="S89" s="464"/>
      <c r="T89" s="464"/>
      <c r="U89" s="464"/>
      <c r="V89" s="464"/>
    </row>
    <row r="90" spans="1:22" s="465" customFormat="1" ht="10.199999999999999">
      <c r="A90" s="63"/>
      <c r="B90" s="464"/>
      <c r="C90" s="464"/>
      <c r="D90" s="464"/>
      <c r="E90" s="464"/>
      <c r="F90" s="464"/>
      <c r="G90" s="464"/>
      <c r="H90" s="464"/>
      <c r="I90" s="464"/>
      <c r="J90" s="464"/>
      <c r="K90" s="464"/>
      <c r="L90" s="464"/>
      <c r="M90" s="464"/>
      <c r="N90" s="464"/>
      <c r="O90" s="464"/>
      <c r="P90" s="464"/>
      <c r="Q90" s="464"/>
      <c r="R90" s="464"/>
      <c r="S90" s="464"/>
      <c r="T90" s="464"/>
      <c r="U90" s="464"/>
      <c r="V90" s="464"/>
    </row>
    <row r="91" spans="1:22" s="465" customFormat="1" ht="10.199999999999999">
      <c r="A91" s="63"/>
      <c r="B91" s="464"/>
      <c r="C91" s="464"/>
      <c r="D91" s="464"/>
      <c r="E91" s="464"/>
      <c r="F91" s="464"/>
      <c r="G91" s="464"/>
      <c r="H91" s="464"/>
      <c r="I91" s="464"/>
      <c r="J91" s="464"/>
      <c r="K91" s="464"/>
      <c r="L91" s="464"/>
      <c r="M91" s="464"/>
      <c r="N91" s="464"/>
      <c r="O91" s="464"/>
      <c r="P91" s="464"/>
      <c r="Q91" s="464"/>
      <c r="R91" s="464"/>
      <c r="S91" s="464"/>
      <c r="T91" s="464"/>
      <c r="U91" s="464"/>
      <c r="V91" s="464"/>
    </row>
    <row r="92" spans="1:22" s="465" customFormat="1" ht="10.199999999999999">
      <c r="A92" s="63"/>
      <c r="B92" s="464"/>
      <c r="C92" s="464"/>
      <c r="D92" s="464"/>
      <c r="E92" s="464"/>
      <c r="F92" s="464"/>
      <c r="G92" s="464"/>
      <c r="H92" s="464"/>
      <c r="I92" s="464"/>
      <c r="J92" s="464"/>
      <c r="K92" s="464"/>
      <c r="L92" s="464"/>
      <c r="M92" s="464"/>
      <c r="N92" s="464"/>
      <c r="O92" s="464"/>
      <c r="P92" s="464"/>
      <c r="Q92" s="464"/>
      <c r="R92" s="464"/>
      <c r="S92" s="464"/>
      <c r="T92" s="464"/>
      <c r="U92" s="464"/>
      <c r="V92" s="464"/>
    </row>
    <row r="93" spans="1:22" s="465" customFormat="1" ht="10.199999999999999">
      <c r="A93" s="63"/>
      <c r="B93" s="464"/>
      <c r="C93" s="464"/>
      <c r="D93" s="464"/>
      <c r="E93" s="464"/>
      <c r="F93" s="464"/>
      <c r="G93" s="464"/>
      <c r="H93" s="464"/>
      <c r="I93" s="464"/>
      <c r="J93" s="464"/>
      <c r="K93" s="464"/>
      <c r="L93" s="464"/>
      <c r="M93" s="464"/>
      <c r="N93" s="464"/>
      <c r="O93" s="464"/>
      <c r="P93" s="464"/>
      <c r="Q93" s="464"/>
      <c r="R93" s="464"/>
      <c r="S93" s="464"/>
      <c r="T93" s="464"/>
      <c r="U93" s="464"/>
      <c r="V93" s="464"/>
    </row>
  </sheetData>
  <hyperlinks>
    <hyperlink ref="V6" location="'Index - Descontinued'!A1" display="Index" xr:uid="{CC970C4F-6EB8-4D24-B091-02C853835D6F}"/>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821D-1C58-477E-B3BD-45F6582A6345}">
  <sheetPr>
    <tabColor rgb="FFC00000"/>
  </sheetPr>
  <dimension ref="A1:HG94"/>
  <sheetViews>
    <sheetView showGridLines="0" zoomScaleNormal="100" workbookViewId="0">
      <pane xSplit="1" ySplit="9" topLeftCell="F10" activePane="bottomRight" state="frozen"/>
      <selection pane="topRight"/>
      <selection pane="bottomLeft"/>
      <selection pane="bottomRight"/>
    </sheetView>
  </sheetViews>
  <sheetFormatPr defaultColWidth="11" defaultRowHeight="13.2"/>
  <cols>
    <col min="1" max="1" width="43.88671875" style="63" customWidth="1"/>
    <col min="2" max="16384" width="11" style="57"/>
  </cols>
  <sheetData>
    <row r="1" spans="1:215" s="55" customFormat="1" ht="15" customHeight="1">
      <c r="A1" s="18"/>
      <c r="B1" s="64"/>
      <c r="C1" s="64"/>
      <c r="D1" s="64"/>
      <c r="E1" s="64"/>
      <c r="F1" s="64"/>
      <c r="G1" s="64"/>
      <c r="H1" s="64"/>
      <c r="I1" s="64"/>
      <c r="J1" s="64"/>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279"/>
      <c r="AQ1" s="19"/>
      <c r="AR1" s="279"/>
      <c r="AS1" s="19"/>
      <c r="AT1" s="279"/>
      <c r="AU1" s="19"/>
      <c r="AV1" s="279"/>
      <c r="AW1" s="19"/>
      <c r="AX1" s="279"/>
      <c r="AY1" s="19"/>
      <c r="AZ1" s="279"/>
      <c r="BA1" s="19"/>
      <c r="BB1" s="279"/>
      <c r="BC1" s="19"/>
      <c r="BD1" s="279"/>
      <c r="BE1" s="19"/>
      <c r="BF1" s="279"/>
      <c r="BG1" s="19"/>
      <c r="BH1" s="279"/>
      <c r="BI1" s="19"/>
      <c r="BJ1" s="279"/>
      <c r="BK1" s="19"/>
      <c r="BL1" s="279"/>
      <c r="BM1" s="19"/>
      <c r="BN1" s="279"/>
      <c r="BO1" s="19"/>
      <c r="BP1" s="279"/>
      <c r="BQ1" s="19"/>
      <c r="BR1" s="279"/>
      <c r="BS1" s="19"/>
      <c r="BT1" s="279"/>
      <c r="BU1" s="19"/>
      <c r="BV1" s="279"/>
      <c r="BW1" s="65"/>
      <c r="BX1" s="65"/>
      <c r="BY1" s="19"/>
      <c r="BZ1" s="279"/>
      <c r="CA1" s="64"/>
      <c r="CB1" s="64"/>
      <c r="CC1" s="64"/>
      <c r="CD1" s="64"/>
      <c r="CE1" s="64"/>
      <c r="CF1" s="279"/>
      <c r="CG1" s="64"/>
      <c r="CH1" s="279"/>
      <c r="CI1" s="64"/>
      <c r="CJ1" s="64"/>
      <c r="CK1" s="64"/>
      <c r="CL1" s="18"/>
      <c r="CM1" s="18"/>
      <c r="CN1" s="19"/>
      <c r="CO1" s="279"/>
      <c r="CP1" s="19"/>
      <c r="CQ1" s="279"/>
      <c r="CR1" s="19"/>
      <c r="CS1" s="279"/>
      <c r="CT1" s="19"/>
      <c r="CU1" s="279"/>
      <c r="CV1" s="19"/>
      <c r="CW1" s="279"/>
      <c r="CX1" s="19"/>
      <c r="CY1" s="279"/>
      <c r="CZ1" s="19"/>
      <c r="DA1" s="279"/>
      <c r="DB1" s="19"/>
      <c r="DC1" s="279"/>
      <c r="DD1" s="19"/>
      <c r="DE1" s="279"/>
      <c r="DF1" s="19"/>
      <c r="DG1" s="279"/>
      <c r="DH1" s="19"/>
      <c r="DI1" s="279"/>
      <c r="DJ1" s="19"/>
      <c r="DK1" s="279"/>
      <c r="DL1" s="19"/>
      <c r="DM1" s="279"/>
      <c r="DN1" s="19"/>
      <c r="DO1" s="279"/>
      <c r="DP1" s="19"/>
      <c r="DQ1" s="279"/>
      <c r="DR1" s="19"/>
      <c r="DS1" s="279"/>
      <c r="DT1" s="19"/>
      <c r="DU1" s="279"/>
      <c r="DV1" s="19"/>
      <c r="DW1" s="279"/>
      <c r="DX1" s="19"/>
      <c r="DY1" s="279"/>
      <c r="DZ1" s="19"/>
      <c r="EA1" s="279"/>
      <c r="EB1" s="65"/>
      <c r="EC1" s="65"/>
      <c r="ED1" s="19"/>
      <c r="EE1" s="279"/>
      <c r="EF1" s="64"/>
      <c r="EG1" s="64"/>
      <c r="EH1" s="64"/>
      <c r="EI1" s="64"/>
      <c r="EJ1" s="64"/>
      <c r="EK1" s="279"/>
      <c r="EL1" s="64"/>
      <c r="EM1" s="279"/>
      <c r="EN1" s="64"/>
      <c r="EO1" s="64"/>
      <c r="EP1" s="64"/>
      <c r="EQ1" s="18"/>
      <c r="ER1" s="18"/>
      <c r="ES1" s="19"/>
      <c r="ET1" s="279"/>
      <c r="EU1" s="19"/>
      <c r="EV1" s="279"/>
      <c r="EW1" s="19"/>
      <c r="EX1" s="279"/>
      <c r="EY1" s="19"/>
      <c r="EZ1" s="279"/>
      <c r="FA1" s="19"/>
      <c r="FB1" s="279"/>
      <c r="FC1" s="19"/>
      <c r="FD1" s="279"/>
      <c r="FE1" s="19"/>
      <c r="FF1" s="279"/>
      <c r="FG1" s="19"/>
      <c r="FH1" s="279"/>
      <c r="FI1" s="19"/>
      <c r="FJ1" s="279"/>
      <c r="FK1" s="19"/>
      <c r="FL1" s="279"/>
      <c r="FM1" s="19"/>
      <c r="FN1" s="279"/>
      <c r="FO1" s="19"/>
      <c r="FP1" s="279"/>
      <c r="FQ1" s="19"/>
      <c r="FR1" s="279"/>
      <c r="FS1" s="19"/>
      <c r="FT1" s="279"/>
      <c r="FU1" s="19"/>
      <c r="FV1" s="279"/>
      <c r="FW1" s="19"/>
      <c r="FX1" s="279"/>
      <c r="FY1" s="19"/>
      <c r="FZ1" s="279"/>
      <c r="GA1" s="19"/>
      <c r="GB1" s="279"/>
      <c r="GC1" s="19"/>
      <c r="GD1" s="279"/>
      <c r="GE1" s="19"/>
      <c r="GF1" s="279"/>
      <c r="GG1" s="65"/>
      <c r="GH1" s="65"/>
      <c r="GI1" s="19"/>
      <c r="GJ1" s="279"/>
      <c r="GK1" s="64"/>
      <c r="GL1" s="64"/>
      <c r="GM1" s="64"/>
      <c r="GN1" s="64"/>
      <c r="GO1" s="64"/>
      <c r="GP1" s="279"/>
      <c r="GQ1" s="64"/>
      <c r="GR1" s="279"/>
      <c r="GS1" s="64"/>
      <c r="GT1" s="64"/>
      <c r="GU1" s="64"/>
      <c r="GV1" s="18"/>
      <c r="GW1" s="18"/>
      <c r="GX1" s="19"/>
      <c r="GY1" s="279"/>
      <c r="GZ1" s="19"/>
      <c r="HA1" s="279"/>
      <c r="HB1" s="19"/>
      <c r="HC1" s="279"/>
      <c r="HD1" s="19"/>
      <c r="HE1" s="279"/>
      <c r="HF1" s="19"/>
      <c r="HG1" s="279"/>
    </row>
    <row r="2" spans="1:215" s="55" customFormat="1" ht="15" customHeight="1">
      <c r="A2" s="18"/>
      <c r="B2" s="64"/>
      <c r="C2" s="64"/>
      <c r="D2" s="64"/>
      <c r="E2" s="64"/>
      <c r="F2" s="64"/>
      <c r="G2" s="64"/>
      <c r="H2" s="64"/>
      <c r="I2" s="64"/>
      <c r="J2" s="64"/>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279"/>
      <c r="AQ2" s="19"/>
      <c r="AR2" s="279"/>
      <c r="AS2" s="19"/>
      <c r="AT2" s="279"/>
      <c r="AU2" s="19"/>
      <c r="AV2" s="279"/>
      <c r="AW2" s="19"/>
      <c r="AX2" s="279"/>
      <c r="AY2" s="19"/>
      <c r="AZ2" s="279"/>
      <c r="BA2" s="19"/>
      <c r="BB2" s="279"/>
      <c r="BC2" s="19"/>
      <c r="BD2" s="279"/>
      <c r="BE2" s="19"/>
      <c r="BF2" s="279"/>
      <c r="BG2" s="19"/>
      <c r="BH2" s="279"/>
      <c r="BI2" s="19"/>
      <c r="BJ2" s="279"/>
      <c r="BK2" s="19"/>
      <c r="BL2" s="279"/>
      <c r="BM2" s="19"/>
      <c r="BN2" s="279"/>
      <c r="BO2" s="19"/>
      <c r="BP2" s="279"/>
      <c r="BQ2" s="19"/>
      <c r="BR2" s="279"/>
      <c r="BS2" s="19"/>
      <c r="BT2" s="279"/>
      <c r="BU2" s="19"/>
      <c r="BV2" s="279"/>
      <c r="BW2" s="65"/>
      <c r="BX2" s="65"/>
      <c r="BY2" s="19"/>
      <c r="BZ2" s="279"/>
      <c r="CA2" s="64"/>
      <c r="CB2" s="64"/>
      <c r="CC2" s="64"/>
      <c r="CD2" s="64"/>
      <c r="CE2" s="64"/>
      <c r="CF2" s="279"/>
      <c r="CG2" s="64"/>
      <c r="CH2" s="279"/>
      <c r="CI2" s="64"/>
      <c r="CJ2" s="64"/>
      <c r="CK2" s="64"/>
      <c r="CL2" s="18"/>
      <c r="CM2" s="18"/>
      <c r="CN2" s="19"/>
      <c r="CO2" s="279"/>
      <c r="CP2" s="19"/>
      <c r="CQ2" s="279"/>
      <c r="CR2" s="19"/>
      <c r="CS2" s="279"/>
      <c r="CT2" s="19"/>
      <c r="CU2" s="279"/>
      <c r="CV2" s="19"/>
      <c r="CW2" s="279"/>
      <c r="CX2" s="19"/>
      <c r="CY2" s="279"/>
      <c r="CZ2" s="19"/>
      <c r="DA2" s="279"/>
      <c r="DB2" s="19"/>
      <c r="DC2" s="279"/>
      <c r="DD2" s="19"/>
      <c r="DE2" s="279"/>
      <c r="DF2" s="19"/>
      <c r="DG2" s="279"/>
      <c r="DH2" s="19"/>
      <c r="DI2" s="279"/>
      <c r="DJ2" s="19"/>
      <c r="DK2" s="279"/>
      <c r="DL2" s="19"/>
      <c r="DM2" s="279"/>
      <c r="DN2" s="19"/>
      <c r="DO2" s="279"/>
      <c r="DP2" s="19"/>
      <c r="DQ2" s="279"/>
      <c r="DR2" s="19"/>
      <c r="DS2" s="279"/>
      <c r="DT2" s="19"/>
      <c r="DU2" s="279"/>
      <c r="DV2" s="19"/>
      <c r="DW2" s="279"/>
      <c r="DX2" s="19"/>
      <c r="DY2" s="279"/>
      <c r="DZ2" s="19"/>
      <c r="EA2" s="279"/>
      <c r="EB2" s="65"/>
      <c r="EC2" s="65"/>
      <c r="ED2" s="19"/>
      <c r="EE2" s="279"/>
      <c r="EF2" s="64"/>
      <c r="EG2" s="64"/>
      <c r="EH2" s="64"/>
      <c r="EI2" s="64"/>
      <c r="EJ2" s="64"/>
      <c r="EK2" s="279"/>
      <c r="EL2" s="64"/>
      <c r="EM2" s="279"/>
      <c r="EN2" s="64"/>
      <c r="EO2" s="64"/>
      <c r="EP2" s="64"/>
      <c r="EQ2" s="18"/>
      <c r="ER2" s="18"/>
      <c r="ES2" s="19"/>
      <c r="ET2" s="279"/>
      <c r="EU2" s="19"/>
      <c r="EV2" s="279"/>
      <c r="EW2" s="19"/>
      <c r="EX2" s="279"/>
      <c r="EY2" s="19"/>
      <c r="EZ2" s="279"/>
      <c r="FA2" s="19"/>
      <c r="FB2" s="279"/>
      <c r="FC2" s="19"/>
      <c r="FD2" s="279"/>
      <c r="FE2" s="19"/>
      <c r="FF2" s="279"/>
      <c r="FG2" s="19"/>
      <c r="FH2" s="279"/>
      <c r="FI2" s="19"/>
      <c r="FJ2" s="279"/>
      <c r="FK2" s="19"/>
      <c r="FL2" s="279"/>
      <c r="FM2" s="19"/>
      <c r="FN2" s="279"/>
      <c r="FO2" s="19"/>
      <c r="FP2" s="279"/>
      <c r="FQ2" s="19"/>
      <c r="FR2" s="279"/>
      <c r="FS2" s="19"/>
      <c r="FT2" s="279"/>
      <c r="FU2" s="19"/>
      <c r="FV2" s="279"/>
      <c r="FW2" s="19"/>
      <c r="FX2" s="279"/>
      <c r="FY2" s="19"/>
      <c r="FZ2" s="279"/>
      <c r="GA2" s="19"/>
      <c r="GB2" s="279"/>
      <c r="GC2" s="19"/>
      <c r="GD2" s="279"/>
      <c r="GE2" s="19"/>
      <c r="GF2" s="279"/>
      <c r="GG2" s="65"/>
      <c r="GH2" s="65"/>
      <c r="GI2" s="19"/>
      <c r="GJ2" s="279"/>
      <c r="GK2" s="64"/>
      <c r="GL2" s="64"/>
      <c r="GM2" s="64"/>
      <c r="GN2" s="64"/>
      <c r="GO2" s="64"/>
      <c r="GP2" s="279"/>
      <c r="GQ2" s="64"/>
      <c r="GR2" s="279"/>
      <c r="GS2" s="64"/>
      <c r="GT2" s="64"/>
      <c r="GU2" s="64"/>
      <c r="GV2" s="18"/>
      <c r="GW2" s="18"/>
      <c r="GX2" s="19"/>
      <c r="GY2" s="279"/>
      <c r="GZ2" s="19"/>
      <c r="HA2" s="279"/>
      <c r="HB2" s="19"/>
      <c r="HC2" s="279"/>
      <c r="HD2" s="19"/>
      <c r="HE2" s="279"/>
      <c r="HF2" s="19"/>
      <c r="HG2" s="279"/>
    </row>
    <row r="3" spans="1:215" s="55" customFormat="1" ht="15" customHeight="1">
      <c r="A3" s="18"/>
      <c r="B3" s="64"/>
      <c r="C3" s="64"/>
      <c r="D3" s="64"/>
      <c r="E3" s="64"/>
      <c r="F3" s="64"/>
      <c r="G3" s="64"/>
      <c r="H3" s="64"/>
      <c r="I3" s="64"/>
      <c r="J3" s="64"/>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279"/>
      <c r="AQ3" s="19"/>
      <c r="AR3" s="279"/>
      <c r="AS3" s="19"/>
      <c r="AT3" s="279"/>
      <c r="AU3" s="19"/>
      <c r="AV3" s="279"/>
      <c r="AW3" s="19"/>
      <c r="AX3" s="279"/>
      <c r="AY3" s="19"/>
      <c r="AZ3" s="279"/>
      <c r="BA3" s="19"/>
      <c r="BB3" s="279"/>
      <c r="BC3" s="19"/>
      <c r="BD3" s="279"/>
      <c r="BE3" s="19"/>
      <c r="BF3" s="279"/>
      <c r="BG3" s="19"/>
      <c r="BH3" s="279"/>
      <c r="BI3" s="19"/>
      <c r="BJ3" s="279"/>
      <c r="BK3" s="19"/>
      <c r="BL3" s="279"/>
      <c r="BM3" s="19"/>
      <c r="BN3" s="279"/>
      <c r="BO3" s="19"/>
      <c r="BP3" s="279"/>
      <c r="BQ3" s="19"/>
      <c r="BR3" s="279"/>
      <c r="BS3" s="19"/>
      <c r="BT3" s="279"/>
      <c r="BU3" s="19"/>
      <c r="BV3" s="279"/>
      <c r="BW3" s="65"/>
      <c r="BX3" s="65"/>
      <c r="BY3" s="19"/>
      <c r="BZ3" s="279"/>
      <c r="CA3" s="64"/>
      <c r="CB3" s="64"/>
      <c r="CC3" s="64"/>
      <c r="CD3" s="64"/>
      <c r="CE3" s="64"/>
      <c r="CF3" s="279"/>
      <c r="CG3" s="64"/>
      <c r="CH3" s="279"/>
      <c r="CI3" s="64"/>
      <c r="CJ3" s="64"/>
      <c r="CK3" s="64"/>
      <c r="CL3" s="18"/>
      <c r="CM3" s="18"/>
      <c r="CN3" s="19"/>
      <c r="CO3" s="279"/>
      <c r="CP3" s="19"/>
      <c r="CQ3" s="279"/>
      <c r="CR3" s="19"/>
      <c r="CS3" s="279"/>
      <c r="CT3" s="19"/>
      <c r="CU3" s="279"/>
      <c r="CV3" s="19"/>
      <c r="CW3" s="279"/>
      <c r="CX3" s="19"/>
      <c r="CY3" s="279"/>
      <c r="CZ3" s="19"/>
      <c r="DA3" s="279"/>
      <c r="DB3" s="19"/>
      <c r="DC3" s="279"/>
      <c r="DD3" s="19"/>
      <c r="DE3" s="279"/>
      <c r="DF3" s="19"/>
      <c r="DG3" s="279"/>
      <c r="DH3" s="19"/>
      <c r="DI3" s="279"/>
      <c r="DJ3" s="19"/>
      <c r="DK3" s="279"/>
      <c r="DL3" s="19"/>
      <c r="DM3" s="279"/>
      <c r="DN3" s="19"/>
      <c r="DO3" s="279"/>
      <c r="DP3" s="19"/>
      <c r="DQ3" s="279"/>
      <c r="DR3" s="19"/>
      <c r="DS3" s="279"/>
      <c r="DT3" s="19"/>
      <c r="DU3" s="279"/>
      <c r="DV3" s="19"/>
      <c r="DW3" s="279"/>
      <c r="DX3" s="19"/>
      <c r="DY3" s="279"/>
      <c r="DZ3" s="19"/>
      <c r="EA3" s="279"/>
      <c r="EB3" s="65"/>
      <c r="EC3" s="65"/>
      <c r="ED3" s="19"/>
      <c r="EE3" s="279"/>
      <c r="EF3" s="64"/>
      <c r="EG3" s="64"/>
      <c r="EH3" s="64"/>
      <c r="EI3" s="64"/>
      <c r="EJ3" s="64"/>
      <c r="EK3" s="279"/>
      <c r="EL3" s="64"/>
      <c r="EM3" s="279"/>
      <c r="EN3" s="64"/>
      <c r="EO3" s="64"/>
      <c r="EP3" s="64"/>
      <c r="EQ3" s="18"/>
      <c r="ER3" s="18"/>
      <c r="ES3" s="19"/>
      <c r="ET3" s="279"/>
      <c r="EU3" s="19"/>
      <c r="EV3" s="279"/>
      <c r="EW3" s="19"/>
      <c r="EX3" s="279"/>
      <c r="EY3" s="19"/>
      <c r="EZ3" s="279"/>
      <c r="FA3" s="19"/>
      <c r="FB3" s="279"/>
      <c r="FC3" s="19"/>
      <c r="FD3" s="279"/>
      <c r="FE3" s="19"/>
      <c r="FF3" s="279"/>
      <c r="FG3" s="19"/>
      <c r="FH3" s="279"/>
      <c r="FI3" s="19"/>
      <c r="FJ3" s="279"/>
      <c r="FK3" s="19"/>
      <c r="FL3" s="279"/>
      <c r="FM3" s="19"/>
      <c r="FN3" s="279"/>
      <c r="FO3" s="19"/>
      <c r="FP3" s="279"/>
      <c r="FQ3" s="19"/>
      <c r="FR3" s="279"/>
      <c r="FS3" s="19"/>
      <c r="FT3" s="279"/>
      <c r="FU3" s="19"/>
      <c r="FV3" s="279"/>
      <c r="FW3" s="19"/>
      <c r="FX3" s="279"/>
      <c r="FY3" s="19"/>
      <c r="FZ3" s="279"/>
      <c r="GA3" s="19"/>
      <c r="GB3" s="279"/>
      <c r="GC3" s="19"/>
      <c r="GD3" s="279"/>
      <c r="GE3" s="19"/>
      <c r="GF3" s="279"/>
      <c r="GG3" s="65"/>
      <c r="GH3" s="65"/>
      <c r="GI3" s="19"/>
      <c r="GJ3" s="279"/>
      <c r="GK3" s="64"/>
      <c r="GL3" s="64"/>
      <c r="GM3" s="64"/>
      <c r="GN3" s="64"/>
      <c r="GO3" s="64"/>
      <c r="GP3" s="279"/>
      <c r="GQ3" s="64"/>
      <c r="GR3" s="279"/>
      <c r="GS3" s="64"/>
      <c r="GT3" s="64"/>
      <c r="GU3" s="64"/>
      <c r="GV3" s="18"/>
      <c r="GW3" s="18"/>
      <c r="GX3" s="19"/>
      <c r="GY3" s="279"/>
      <c r="GZ3" s="19"/>
      <c r="HA3" s="279"/>
      <c r="HB3" s="19"/>
      <c r="HC3" s="279"/>
      <c r="HD3" s="19"/>
      <c r="HE3" s="279"/>
      <c r="HF3" s="19"/>
      <c r="HG3" s="279"/>
    </row>
    <row r="4" spans="1:215" s="55" customFormat="1" ht="15" customHeight="1">
      <c r="A4" s="26"/>
      <c r="B4" s="64"/>
      <c r="C4" s="64"/>
      <c r="D4" s="64"/>
      <c r="E4" s="64"/>
      <c r="F4" s="64"/>
      <c r="G4" s="64"/>
      <c r="H4" s="64"/>
      <c r="I4" s="64"/>
      <c r="J4" s="64"/>
      <c r="K4" s="66"/>
      <c r="L4" s="66"/>
      <c r="M4" s="66"/>
      <c r="N4" s="66"/>
      <c r="O4" s="66"/>
      <c r="P4" s="66"/>
      <c r="Q4" s="66"/>
      <c r="R4" s="66"/>
      <c r="S4" s="66"/>
      <c r="T4" s="66"/>
      <c r="U4" s="66"/>
      <c r="V4" s="66"/>
      <c r="W4" s="66"/>
      <c r="X4" s="66"/>
      <c r="Y4" s="66"/>
      <c r="Z4" s="66"/>
      <c r="AA4" s="66"/>
      <c r="AB4" s="66"/>
      <c r="AC4" s="66"/>
      <c r="AD4" s="66"/>
      <c r="AH4" s="27"/>
      <c r="AI4" s="27"/>
      <c r="AJ4" s="27"/>
      <c r="AK4" s="27"/>
      <c r="AL4" s="27"/>
      <c r="AM4" s="27"/>
      <c r="AN4" s="27"/>
      <c r="AO4" s="27"/>
    </row>
    <row r="5" spans="1:215" s="280" customFormat="1" ht="15" customHeight="1" thickBot="1">
      <c r="A5" s="28" t="s">
        <v>650</v>
      </c>
      <c r="B5" s="91"/>
      <c r="C5" s="91"/>
      <c r="D5" s="91"/>
      <c r="E5" s="91"/>
      <c r="F5" s="91"/>
      <c r="G5" s="91"/>
      <c r="H5" s="91"/>
      <c r="I5" s="91"/>
      <c r="J5" s="91"/>
      <c r="K5" s="91"/>
      <c r="L5" s="91"/>
      <c r="M5" s="91"/>
      <c r="N5" s="91"/>
      <c r="O5" s="91"/>
      <c r="P5" s="91"/>
      <c r="Q5" s="91"/>
      <c r="R5" s="91"/>
      <c r="S5" s="91"/>
      <c r="T5" s="91"/>
      <c r="U5" s="91"/>
      <c r="V5" s="91"/>
      <c r="W5" s="91"/>
      <c r="X5" s="91"/>
      <c r="Y5" s="91"/>
      <c r="Z5" s="133"/>
      <c r="AA5" s="133"/>
      <c r="AB5" s="133"/>
      <c r="AC5" s="133"/>
      <c r="AD5" s="133"/>
      <c r="AF5" s="134"/>
      <c r="AJ5" s="134"/>
      <c r="AL5" s="472"/>
      <c r="AO5" s="281"/>
      <c r="AP5" s="91"/>
      <c r="AQ5" s="91"/>
      <c r="AR5" s="91"/>
      <c r="AS5" s="282"/>
      <c r="AT5" s="91"/>
      <c r="AU5" s="91"/>
      <c r="AV5" s="91"/>
      <c r="AW5" s="473"/>
    </row>
    <row r="6" spans="1:215" s="280" customFormat="1" ht="15" customHeight="1" thickTop="1">
      <c r="A6" s="470"/>
      <c r="B6" s="31"/>
      <c r="C6" s="31"/>
      <c r="D6" s="31"/>
      <c r="E6" s="31"/>
      <c r="F6" s="31"/>
      <c r="G6" s="31"/>
      <c r="H6" s="31"/>
      <c r="I6" s="31"/>
      <c r="J6" s="31" t="s">
        <v>59</v>
      </c>
    </row>
    <row r="7" spans="1:215" s="287" customFormat="1" ht="15" customHeight="1">
      <c r="A7" s="34"/>
      <c r="B7" s="35" t="s">
        <v>150</v>
      </c>
      <c r="C7" s="35" t="s">
        <v>151</v>
      </c>
      <c r="D7" s="35" t="s">
        <v>152</v>
      </c>
      <c r="E7" s="35" t="s">
        <v>153</v>
      </c>
      <c r="F7" s="35" t="s">
        <v>154</v>
      </c>
      <c r="G7" s="35" t="s">
        <v>155</v>
      </c>
      <c r="H7" s="35" t="s">
        <v>156</v>
      </c>
      <c r="I7" s="35" t="s">
        <v>157</v>
      </c>
      <c r="J7" s="35" t="s">
        <v>158</v>
      </c>
    </row>
    <row r="8" spans="1:215" s="55" customFormat="1" ht="10.199999999999999" customHeight="1">
      <c r="A8" s="37"/>
      <c r="B8" s="38"/>
      <c r="C8" s="38"/>
      <c r="D8" s="38"/>
      <c r="E8" s="38"/>
      <c r="F8" s="38"/>
      <c r="G8" s="38"/>
      <c r="H8" s="38"/>
      <c r="I8" s="38"/>
      <c r="J8" s="38"/>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13"/>
      <c r="AK8" s="413"/>
      <c r="AL8" s="413"/>
    </row>
    <row r="9" spans="1:215" s="166" customFormat="1" ht="5.0999999999999996" customHeight="1">
      <c r="A9" s="39"/>
      <c r="B9" s="39"/>
      <c r="C9" s="39"/>
      <c r="D9" s="39"/>
      <c r="E9" s="39"/>
      <c r="F9" s="39"/>
      <c r="G9" s="39"/>
      <c r="H9" s="39"/>
      <c r="I9" s="39"/>
      <c r="J9" s="39"/>
    </row>
    <row r="10" spans="1:215" s="280" customFormat="1" ht="15" customHeight="1">
      <c r="A10" s="26" t="s">
        <v>651</v>
      </c>
      <c r="B10" s="73">
        <v>12922</v>
      </c>
      <c r="C10" s="73">
        <v>13436</v>
      </c>
      <c r="D10" s="73">
        <v>12061</v>
      </c>
      <c r="E10" s="73">
        <v>14892</v>
      </c>
      <c r="F10" s="73">
        <v>14385</v>
      </c>
      <c r="G10" s="73">
        <v>13681</v>
      </c>
      <c r="H10" s="73">
        <v>13734</v>
      </c>
      <c r="I10" s="73">
        <v>13771</v>
      </c>
      <c r="J10" s="43">
        <v>14361</v>
      </c>
    </row>
    <row r="11" spans="1:215" s="55" customFormat="1" ht="15" customHeight="1">
      <c r="A11" s="338" t="s">
        <v>655</v>
      </c>
      <c r="B11" s="417">
        <v>879011</v>
      </c>
      <c r="C11" s="417">
        <v>865847</v>
      </c>
      <c r="D11" s="417">
        <v>856626</v>
      </c>
      <c r="E11" s="417">
        <v>862608</v>
      </c>
      <c r="F11" s="417">
        <v>862900</v>
      </c>
      <c r="G11" s="417">
        <v>876237</v>
      </c>
      <c r="H11" s="417">
        <v>898358</v>
      </c>
      <c r="I11" s="417">
        <v>930120</v>
      </c>
      <c r="J11" s="418">
        <v>967331</v>
      </c>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row>
    <row r="12" spans="1:215" s="280" customFormat="1" ht="5.0999999999999996" customHeight="1">
      <c r="A12" s="279"/>
      <c r="B12" s="78"/>
      <c r="C12" s="78"/>
      <c r="D12" s="78"/>
      <c r="E12" s="78"/>
      <c r="F12" s="78"/>
      <c r="G12" s="78"/>
      <c r="H12" s="78"/>
      <c r="I12" s="78"/>
      <c r="J12" s="112"/>
    </row>
    <row r="13" spans="1:215" s="55" customFormat="1" ht="15" customHeight="1" thickBot="1">
      <c r="A13" s="87" t="s">
        <v>179</v>
      </c>
      <c r="B13" s="115">
        <v>891933</v>
      </c>
      <c r="C13" s="115">
        <v>879283</v>
      </c>
      <c r="D13" s="115">
        <v>868687</v>
      </c>
      <c r="E13" s="115">
        <v>877500</v>
      </c>
      <c r="F13" s="115">
        <v>877285</v>
      </c>
      <c r="G13" s="115">
        <v>889918</v>
      </c>
      <c r="H13" s="115">
        <v>912092</v>
      </c>
      <c r="I13" s="115">
        <f>SUM(I10:I11)</f>
        <v>943891</v>
      </c>
      <c r="J13" s="115">
        <v>981692</v>
      </c>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row>
    <row r="14" spans="1:215" s="280" customFormat="1" ht="5.0999999999999996" customHeight="1" thickTop="1">
      <c r="A14" s="279"/>
      <c r="B14" s="78"/>
      <c r="C14" s="78"/>
      <c r="D14" s="78"/>
      <c r="E14" s="78"/>
      <c r="F14" s="78"/>
      <c r="G14" s="78"/>
      <c r="H14" s="78"/>
      <c r="I14" s="78"/>
      <c r="J14" s="112"/>
    </row>
    <row r="15" spans="1:215" s="55" customFormat="1" ht="15" customHeight="1">
      <c r="A15" s="26" t="s">
        <v>69</v>
      </c>
      <c r="B15" s="417">
        <v>530832</v>
      </c>
      <c r="C15" s="417">
        <v>513971</v>
      </c>
      <c r="D15" s="417">
        <v>507610</v>
      </c>
      <c r="E15" s="417">
        <v>516650</v>
      </c>
      <c r="F15" s="417">
        <v>511843</v>
      </c>
      <c r="G15" s="417">
        <v>517362</v>
      </c>
      <c r="H15" s="417">
        <v>530317</v>
      </c>
      <c r="I15" s="417">
        <f>SUM(I16:I25)</f>
        <v>547054</v>
      </c>
      <c r="J15" s="418">
        <v>567612</v>
      </c>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row>
    <row r="16" spans="1:215" ht="15" customHeight="1">
      <c r="A16" s="48" t="s">
        <v>658</v>
      </c>
      <c r="B16" s="112">
        <v>98473</v>
      </c>
      <c r="C16" s="112">
        <v>99325</v>
      </c>
      <c r="D16" s="112">
        <v>97623</v>
      </c>
      <c r="E16" s="112">
        <v>100997</v>
      </c>
      <c r="F16" s="112">
        <v>103844</v>
      </c>
      <c r="G16" s="112">
        <v>104327</v>
      </c>
      <c r="H16" s="112">
        <v>121035</v>
      </c>
      <c r="I16" s="112">
        <v>126697</v>
      </c>
      <c r="J16" s="104">
        <v>132997</v>
      </c>
    </row>
    <row r="17" spans="1:78" s="166" customFormat="1" ht="15" customHeight="1">
      <c r="A17" s="48" t="s">
        <v>659</v>
      </c>
      <c r="B17" s="112">
        <v>39043</v>
      </c>
      <c r="C17" s="112">
        <v>38071</v>
      </c>
      <c r="D17" s="112">
        <v>38537</v>
      </c>
      <c r="E17" s="112">
        <v>41118</v>
      </c>
      <c r="F17" s="112">
        <v>44126</v>
      </c>
      <c r="G17" s="112">
        <v>41770</v>
      </c>
      <c r="H17" s="112">
        <v>44055</v>
      </c>
      <c r="I17" s="112">
        <v>44222</v>
      </c>
      <c r="J17" s="104">
        <v>46835</v>
      </c>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row>
    <row r="18" spans="1:78" s="166" customFormat="1" ht="15" customHeight="1">
      <c r="A18" s="48" t="s">
        <v>657</v>
      </c>
      <c r="B18" s="112">
        <v>52991</v>
      </c>
      <c r="C18" s="112">
        <v>52725</v>
      </c>
      <c r="D18" s="112">
        <v>51117</v>
      </c>
      <c r="E18" s="112">
        <v>50344</v>
      </c>
      <c r="F18" s="112">
        <v>47440</v>
      </c>
      <c r="G18" s="112">
        <v>44961</v>
      </c>
      <c r="H18" s="112">
        <v>44052</v>
      </c>
      <c r="I18" s="112">
        <v>45224</v>
      </c>
      <c r="J18" s="104">
        <v>48022</v>
      </c>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row>
    <row r="19" spans="1:78" s="166" customFormat="1" ht="15" customHeight="1">
      <c r="A19" s="48" t="s">
        <v>653</v>
      </c>
      <c r="B19" s="112">
        <v>27660</v>
      </c>
      <c r="C19" s="112">
        <v>27989</v>
      </c>
      <c r="D19" s="112">
        <v>30445</v>
      </c>
      <c r="E19" s="112">
        <v>35004</v>
      </c>
      <c r="F19" s="112">
        <v>34313</v>
      </c>
      <c r="G19" s="112">
        <v>33483</v>
      </c>
      <c r="H19" s="112">
        <v>32273</v>
      </c>
      <c r="I19" s="112">
        <v>32385</v>
      </c>
      <c r="J19" s="104">
        <v>30482</v>
      </c>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row>
    <row r="20" spans="1:78" s="166" customFormat="1" ht="15" customHeight="1">
      <c r="A20" s="48" t="s">
        <v>656</v>
      </c>
      <c r="B20" s="112">
        <v>37542</v>
      </c>
      <c r="C20" s="112">
        <v>32662</v>
      </c>
      <c r="D20" s="112">
        <v>31841</v>
      </c>
      <c r="E20" s="112">
        <v>32403</v>
      </c>
      <c r="F20" s="112">
        <v>31467</v>
      </c>
      <c r="G20" s="112">
        <v>32154</v>
      </c>
      <c r="H20" s="112">
        <v>31996</v>
      </c>
      <c r="I20" s="112">
        <v>32687</v>
      </c>
      <c r="J20" s="104">
        <v>32671</v>
      </c>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row>
    <row r="21" spans="1:78" s="166" customFormat="1" ht="15" customHeight="1">
      <c r="A21" s="48" t="s">
        <v>662</v>
      </c>
      <c r="B21" s="112">
        <v>31181</v>
      </c>
      <c r="C21" s="112">
        <v>27618</v>
      </c>
      <c r="D21" s="112">
        <v>26662</v>
      </c>
      <c r="E21" s="112">
        <v>24924</v>
      </c>
      <c r="F21" s="112">
        <v>23038</v>
      </c>
      <c r="G21" s="112">
        <v>25192</v>
      </c>
      <c r="H21" s="112">
        <v>26577</v>
      </c>
      <c r="I21" s="112">
        <v>26489</v>
      </c>
      <c r="J21" s="104">
        <v>30106</v>
      </c>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row>
    <row r="22" spans="1:78" s="166" customFormat="1" ht="15" customHeight="1">
      <c r="A22" s="48" t="s">
        <v>661</v>
      </c>
      <c r="B22" s="112">
        <v>22051</v>
      </c>
      <c r="C22" s="112">
        <v>23213</v>
      </c>
      <c r="D22" s="112">
        <v>23871</v>
      </c>
      <c r="E22" s="112">
        <v>22068</v>
      </c>
      <c r="F22" s="112">
        <v>19487</v>
      </c>
      <c r="G22" s="112">
        <v>20448</v>
      </c>
      <c r="H22" s="112">
        <v>21000</v>
      </c>
      <c r="I22" s="112">
        <v>22036</v>
      </c>
      <c r="J22" s="104">
        <v>23756</v>
      </c>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row>
    <row r="23" spans="1:78" s="166" customFormat="1" ht="15" customHeight="1">
      <c r="A23" s="48" t="s">
        <v>660</v>
      </c>
      <c r="B23" s="112">
        <v>14526</v>
      </c>
      <c r="C23" s="112">
        <v>12327</v>
      </c>
      <c r="D23" s="112">
        <v>10882</v>
      </c>
      <c r="E23" s="112">
        <v>10100</v>
      </c>
      <c r="F23" s="112">
        <v>10364</v>
      </c>
      <c r="G23" s="112">
        <v>10954</v>
      </c>
      <c r="H23" s="112">
        <v>10957</v>
      </c>
      <c r="I23" s="112">
        <v>12127</v>
      </c>
      <c r="J23" s="104">
        <v>10112</v>
      </c>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row>
    <row r="24" spans="1:78" s="166" customFormat="1" ht="15" customHeight="1">
      <c r="A24" s="48" t="s">
        <v>652</v>
      </c>
      <c r="B24" s="112">
        <v>9616</v>
      </c>
      <c r="C24" s="112">
        <v>8808</v>
      </c>
      <c r="D24" s="112">
        <v>8439</v>
      </c>
      <c r="E24" s="112">
        <v>8640</v>
      </c>
      <c r="F24" s="112">
        <v>9539</v>
      </c>
      <c r="G24" s="112">
        <v>9772</v>
      </c>
      <c r="H24" s="112">
        <v>10882</v>
      </c>
      <c r="I24" s="112">
        <v>12616</v>
      </c>
      <c r="J24" s="104">
        <v>12949</v>
      </c>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row>
    <row r="25" spans="1:78" s="166" customFormat="1" ht="15" customHeight="1">
      <c r="A25" s="48" t="s">
        <v>654</v>
      </c>
      <c r="B25" s="112">
        <v>197749</v>
      </c>
      <c r="C25" s="112">
        <v>191233</v>
      </c>
      <c r="D25" s="112">
        <v>188193</v>
      </c>
      <c r="E25" s="112">
        <v>191052</v>
      </c>
      <c r="F25" s="112">
        <v>188225</v>
      </c>
      <c r="G25" s="112">
        <v>194301</v>
      </c>
      <c r="H25" s="112">
        <v>187490</v>
      </c>
      <c r="I25" s="112">
        <v>192571</v>
      </c>
      <c r="J25" s="104">
        <v>199682</v>
      </c>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row>
    <row r="26" spans="1:78" s="280" customFormat="1" ht="15" customHeight="1">
      <c r="A26" s="26" t="s">
        <v>68</v>
      </c>
      <c r="B26" s="417">
        <v>361101</v>
      </c>
      <c r="C26" s="417">
        <v>365312</v>
      </c>
      <c r="D26" s="417">
        <v>361077</v>
      </c>
      <c r="E26" s="417">
        <v>360850</v>
      </c>
      <c r="F26" s="417">
        <v>365442</v>
      </c>
      <c r="G26" s="417">
        <v>372556</v>
      </c>
      <c r="H26" s="417">
        <v>381775</v>
      </c>
      <c r="I26" s="417">
        <v>396837</v>
      </c>
      <c r="J26" s="418">
        <v>414080</v>
      </c>
    </row>
    <row r="27" spans="1:78" s="55" customFormat="1" ht="4.8" customHeight="1" thickBot="1">
      <c r="A27" s="51"/>
      <c r="B27" s="439"/>
      <c r="C27" s="439"/>
      <c r="D27" s="439"/>
      <c r="E27" s="439"/>
      <c r="F27" s="439"/>
      <c r="G27" s="439"/>
      <c r="H27" s="439"/>
      <c r="I27" s="439"/>
      <c r="J27" s="439"/>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row>
    <row r="28" spans="1:78" ht="12.75" customHeight="1" thickTop="1">
      <c r="A28" s="83"/>
      <c r="B28" s="464"/>
      <c r="C28" s="464"/>
      <c r="D28" s="464"/>
      <c r="E28" s="464"/>
      <c r="F28" s="464"/>
      <c r="G28" s="464"/>
      <c r="H28" s="464"/>
      <c r="I28" s="464"/>
      <c r="J28" s="464"/>
    </row>
    <row r="29" spans="1:78" s="464" customFormat="1" ht="34.200000000000003">
      <c r="A29" s="259" t="s">
        <v>616</v>
      </c>
    </row>
    <row r="30" spans="1:78" s="464" customFormat="1" ht="13.2" customHeight="1">
      <c r="A30" s="63"/>
    </row>
    <row r="31" spans="1:78" s="464" customFormat="1" ht="10.199999999999999">
      <c r="A31" s="63"/>
    </row>
    <row r="32" spans="1:78" s="464" customFormat="1" ht="10.199999999999999">
      <c r="A32" s="63"/>
    </row>
    <row r="33" spans="1:1" s="464" customFormat="1" ht="10.199999999999999">
      <c r="A33" s="63"/>
    </row>
    <row r="34" spans="1:1" s="464" customFormat="1" ht="10.199999999999999">
      <c r="A34" s="63"/>
    </row>
    <row r="35" spans="1:1" s="464" customFormat="1" ht="10.199999999999999">
      <c r="A35" s="63"/>
    </row>
    <row r="36" spans="1:1" s="464" customFormat="1" ht="10.199999999999999">
      <c r="A36" s="63"/>
    </row>
    <row r="37" spans="1:1" s="464" customFormat="1" ht="10.199999999999999">
      <c r="A37" s="63"/>
    </row>
    <row r="38" spans="1:1" s="464" customFormat="1" ht="10.199999999999999">
      <c r="A38" s="63"/>
    </row>
    <row r="39" spans="1:1" s="464" customFormat="1" ht="10.199999999999999">
      <c r="A39" s="63"/>
    </row>
    <row r="40" spans="1:1" s="464" customFormat="1" ht="10.199999999999999">
      <c r="A40" s="63"/>
    </row>
    <row r="41" spans="1:1" s="464" customFormat="1" ht="10.199999999999999">
      <c r="A41" s="63"/>
    </row>
    <row r="42" spans="1:1" s="464" customFormat="1" ht="10.199999999999999">
      <c r="A42" s="63"/>
    </row>
    <row r="43" spans="1:1" s="464" customFormat="1" ht="10.199999999999999">
      <c r="A43" s="63"/>
    </row>
    <row r="44" spans="1:1" s="464" customFormat="1" ht="10.199999999999999">
      <c r="A44" s="63"/>
    </row>
    <row r="45" spans="1:1" s="464" customFormat="1" ht="10.199999999999999">
      <c r="A45" s="63"/>
    </row>
    <row r="46" spans="1:1" s="464" customFormat="1" ht="10.199999999999999">
      <c r="A46" s="63"/>
    </row>
    <row r="47" spans="1:1" s="464" customFormat="1" ht="10.199999999999999">
      <c r="A47" s="63"/>
    </row>
    <row r="48" spans="1:1" s="464" customFormat="1" ht="10.199999999999999">
      <c r="A48" s="63"/>
    </row>
    <row r="49" spans="1:1" s="464" customFormat="1" ht="10.199999999999999">
      <c r="A49" s="63"/>
    </row>
    <row r="50" spans="1:1" s="464" customFormat="1" ht="10.199999999999999">
      <c r="A50" s="63"/>
    </row>
    <row r="51" spans="1:1" s="464" customFormat="1" ht="10.199999999999999">
      <c r="A51" s="63"/>
    </row>
    <row r="52" spans="1:1" s="464" customFormat="1" ht="10.199999999999999">
      <c r="A52" s="63"/>
    </row>
    <row r="53" spans="1:1" s="464" customFormat="1" ht="10.199999999999999">
      <c r="A53" s="63"/>
    </row>
    <row r="54" spans="1:1" s="464" customFormat="1" ht="10.199999999999999">
      <c r="A54" s="63"/>
    </row>
    <row r="55" spans="1:1" s="464" customFormat="1" ht="10.199999999999999">
      <c r="A55" s="63"/>
    </row>
    <row r="56" spans="1:1" s="464" customFormat="1" ht="10.199999999999999">
      <c r="A56" s="63"/>
    </row>
    <row r="57" spans="1:1" s="464" customFormat="1" ht="10.199999999999999">
      <c r="A57" s="63"/>
    </row>
    <row r="58" spans="1:1" s="464" customFormat="1" ht="10.199999999999999">
      <c r="A58" s="63"/>
    </row>
    <row r="59" spans="1:1" s="464" customFormat="1" ht="10.199999999999999">
      <c r="A59" s="63"/>
    </row>
    <row r="60" spans="1:1" s="464" customFormat="1" ht="10.199999999999999">
      <c r="A60" s="63"/>
    </row>
    <row r="61" spans="1:1" s="464" customFormat="1" ht="10.199999999999999">
      <c r="A61" s="63"/>
    </row>
    <row r="62" spans="1:1" s="464" customFormat="1" ht="10.199999999999999">
      <c r="A62" s="63"/>
    </row>
    <row r="63" spans="1:1" s="464" customFormat="1" ht="10.199999999999999">
      <c r="A63" s="63"/>
    </row>
    <row r="64" spans="1:1" s="464" customFormat="1" ht="10.199999999999999">
      <c r="A64" s="63"/>
    </row>
    <row r="65" spans="1:1" s="464" customFormat="1" ht="10.199999999999999">
      <c r="A65" s="63"/>
    </row>
    <row r="66" spans="1:1" s="464" customFormat="1" ht="10.199999999999999">
      <c r="A66" s="63"/>
    </row>
    <row r="67" spans="1:1" s="464" customFormat="1" ht="10.199999999999999">
      <c r="A67" s="63"/>
    </row>
    <row r="68" spans="1:1" s="464" customFormat="1" ht="10.199999999999999">
      <c r="A68" s="63"/>
    </row>
    <row r="69" spans="1:1" s="464" customFormat="1" ht="10.199999999999999">
      <c r="A69" s="63"/>
    </row>
    <row r="70" spans="1:1" s="464" customFormat="1" ht="10.199999999999999">
      <c r="A70" s="63"/>
    </row>
    <row r="71" spans="1:1" s="464" customFormat="1" ht="10.199999999999999">
      <c r="A71" s="63"/>
    </row>
    <row r="72" spans="1:1" s="464" customFormat="1" ht="10.199999999999999">
      <c r="A72" s="63"/>
    </row>
    <row r="73" spans="1:1" s="464" customFormat="1" ht="10.199999999999999">
      <c r="A73" s="63"/>
    </row>
    <row r="74" spans="1:1" s="464" customFormat="1" ht="10.199999999999999">
      <c r="A74" s="63"/>
    </row>
    <row r="75" spans="1:1" s="464" customFormat="1" ht="10.199999999999999">
      <c r="A75" s="63"/>
    </row>
    <row r="76" spans="1:1" s="464" customFormat="1" ht="10.199999999999999">
      <c r="A76" s="63"/>
    </row>
    <row r="77" spans="1:1" s="464" customFormat="1" ht="10.199999999999999">
      <c r="A77" s="63"/>
    </row>
    <row r="78" spans="1:1" s="464" customFormat="1" ht="10.199999999999999">
      <c r="A78" s="63"/>
    </row>
    <row r="79" spans="1:1" s="464" customFormat="1" ht="10.199999999999999">
      <c r="A79" s="63"/>
    </row>
    <row r="80" spans="1:1" s="464" customFormat="1" ht="10.199999999999999">
      <c r="A80" s="63"/>
    </row>
    <row r="81" spans="1:1" s="464" customFormat="1" ht="10.199999999999999">
      <c r="A81" s="63"/>
    </row>
    <row r="82" spans="1:1" s="464" customFormat="1" ht="10.199999999999999">
      <c r="A82" s="63"/>
    </row>
    <row r="83" spans="1:1" s="464" customFormat="1" ht="10.199999999999999">
      <c r="A83" s="63"/>
    </row>
    <row r="84" spans="1:1" s="464" customFormat="1" ht="10.199999999999999">
      <c r="A84" s="63"/>
    </row>
    <row r="85" spans="1:1" s="464" customFormat="1" ht="10.199999999999999">
      <c r="A85" s="63"/>
    </row>
    <row r="86" spans="1:1" s="464" customFormat="1" ht="10.199999999999999">
      <c r="A86" s="63"/>
    </row>
    <row r="87" spans="1:1" s="464" customFormat="1" ht="10.199999999999999">
      <c r="A87" s="63"/>
    </row>
    <row r="88" spans="1:1" s="464" customFormat="1" ht="10.199999999999999">
      <c r="A88" s="63"/>
    </row>
    <row r="89" spans="1:1" s="464" customFormat="1" ht="10.199999999999999">
      <c r="A89" s="63"/>
    </row>
    <row r="90" spans="1:1" s="464" customFormat="1" ht="10.199999999999999">
      <c r="A90" s="63"/>
    </row>
    <row r="91" spans="1:1" s="464" customFormat="1" ht="10.199999999999999">
      <c r="A91" s="63"/>
    </row>
    <row r="92" spans="1:1" s="464" customFormat="1" ht="10.199999999999999">
      <c r="A92" s="63"/>
    </row>
    <row r="93" spans="1:1" s="464" customFormat="1" ht="10.199999999999999">
      <c r="A93" s="63"/>
    </row>
    <row r="94" spans="1:1" s="464" customFormat="1" ht="10.199999999999999">
      <c r="A94" s="63"/>
    </row>
  </sheetData>
  <hyperlinks>
    <hyperlink ref="J6" location="'Index - Descontinued'!A1" display="Index" xr:uid="{7C408AD5-FA9F-4CAD-A41C-DDBE203B5BE2}"/>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6B2C-1011-4231-8BCF-EB4DA8BBC2BC}">
  <sheetPr>
    <tabColor rgb="FFC00000"/>
  </sheetPr>
  <dimension ref="A1:IF18"/>
  <sheetViews>
    <sheetView showGridLines="0" zoomScaleNormal="100" workbookViewId="0">
      <pane xSplit="1" ySplit="9" topLeftCell="BR10" activePane="bottomRight" state="frozen"/>
      <selection pane="topRight"/>
      <selection pane="bottomLeft"/>
      <selection pane="bottomRight"/>
    </sheetView>
  </sheetViews>
  <sheetFormatPr defaultColWidth="11" defaultRowHeight="13.2" customHeight="1"/>
  <cols>
    <col min="1" max="1" width="35.6640625" style="493" customWidth="1"/>
    <col min="2" max="2" width="7.88671875" style="493" bestFit="1" customWidth="1"/>
    <col min="3" max="4" width="7.44140625" style="493" bestFit="1" customWidth="1"/>
    <col min="5" max="5" width="7.21875" style="493" bestFit="1" customWidth="1"/>
    <col min="6" max="6" width="7.77734375" style="493" bestFit="1" customWidth="1"/>
    <col min="7" max="7" width="7.6640625" style="493" bestFit="1" customWidth="1"/>
    <col min="8" max="8" width="7.88671875" style="493" bestFit="1" customWidth="1"/>
    <col min="9" max="9" width="7.77734375" style="493" bestFit="1" customWidth="1"/>
    <col min="10" max="10" width="7.88671875" style="493" bestFit="1" customWidth="1"/>
    <col min="11" max="11" width="7.77734375" style="493" bestFit="1" customWidth="1"/>
    <col min="12" max="13" width="7.88671875" style="493" bestFit="1" customWidth="1"/>
    <col min="14" max="14" width="7.6640625" style="493" bestFit="1" customWidth="1"/>
    <col min="15" max="15" width="8.109375" style="493" bestFit="1" customWidth="1"/>
    <col min="16" max="16" width="7.77734375" style="493" bestFit="1" customWidth="1"/>
    <col min="17" max="17" width="7.88671875" style="493" bestFit="1" customWidth="1"/>
    <col min="18" max="18" width="7.77734375" style="493" bestFit="1" customWidth="1"/>
    <col min="19" max="19" width="8.109375" style="493" bestFit="1" customWidth="1"/>
    <col min="20" max="22" width="7.88671875" style="493" bestFit="1" customWidth="1"/>
    <col min="23" max="23" width="7.77734375" style="493" bestFit="1" customWidth="1"/>
    <col min="24" max="24" width="7.88671875" style="493" bestFit="1" customWidth="1"/>
    <col min="25" max="25" width="8.21875" style="493" bestFit="1" customWidth="1"/>
    <col min="26" max="26" width="7.88671875" style="493" bestFit="1" customWidth="1"/>
    <col min="27" max="27" width="8.109375" style="493" bestFit="1" customWidth="1"/>
    <col min="28" max="28" width="7.44140625" style="493" bestFit="1" customWidth="1"/>
    <col min="29" max="31" width="7.88671875" style="493" bestFit="1" customWidth="1"/>
    <col min="32" max="32" width="8.109375" style="493" bestFit="1" customWidth="1"/>
    <col min="33" max="34" width="7.88671875" style="493" bestFit="1" customWidth="1"/>
    <col min="35" max="36" width="8.109375" style="493" bestFit="1" customWidth="1"/>
    <col min="37" max="37" width="7.88671875" style="493" bestFit="1" customWidth="1"/>
    <col min="38" max="38" width="7.88671875" style="488" bestFit="1" customWidth="1"/>
    <col min="39" max="39" width="7.44140625" style="488" bestFit="1" customWidth="1"/>
    <col min="40" max="40" width="8.109375" style="488" bestFit="1" customWidth="1"/>
    <col min="41" max="41" width="7.44140625" style="488" bestFit="1" customWidth="1"/>
    <col min="42" max="44" width="7.88671875" style="488" bestFit="1" customWidth="1"/>
    <col min="45" max="45" width="8.21875" style="488" bestFit="1" customWidth="1"/>
    <col min="46" max="46" width="7.77734375" style="488" bestFit="1" customWidth="1"/>
    <col min="47" max="48" width="8.21875" style="488" bestFit="1" customWidth="1"/>
    <col min="49" max="49" width="8.109375" style="488" bestFit="1" customWidth="1"/>
    <col min="50" max="55" width="7.88671875" style="488" bestFit="1" customWidth="1"/>
    <col min="56" max="72" width="8.21875" style="488" bestFit="1" customWidth="1"/>
    <col min="73" max="73" width="8.109375" style="488" bestFit="1" customWidth="1"/>
    <col min="74" max="278" width="11" style="481"/>
    <col min="279" max="279" width="31.33203125" style="481" customWidth="1"/>
    <col min="280" max="315" width="9.33203125" style="481" customWidth="1"/>
    <col min="316" max="534" width="11" style="481"/>
    <col min="535" max="535" width="31.33203125" style="481" customWidth="1"/>
    <col min="536" max="571" width="9.33203125" style="481" customWidth="1"/>
    <col min="572" max="790" width="11" style="481"/>
    <col min="791" max="791" width="31.33203125" style="481" customWidth="1"/>
    <col min="792" max="827" width="9.33203125" style="481" customWidth="1"/>
    <col min="828" max="1046" width="11" style="481"/>
    <col min="1047" max="1047" width="31.33203125" style="481" customWidth="1"/>
    <col min="1048" max="1083" width="9.33203125" style="481" customWidth="1"/>
    <col min="1084" max="1302" width="11" style="481"/>
    <col min="1303" max="1303" width="31.33203125" style="481" customWidth="1"/>
    <col min="1304" max="1339" width="9.33203125" style="481" customWidth="1"/>
    <col min="1340" max="1558" width="11" style="481"/>
    <col min="1559" max="1559" width="31.33203125" style="481" customWidth="1"/>
    <col min="1560" max="1595" width="9.33203125" style="481" customWidth="1"/>
    <col min="1596" max="1814" width="11" style="481"/>
    <col min="1815" max="1815" width="31.33203125" style="481" customWidth="1"/>
    <col min="1816" max="1851" width="9.33203125" style="481" customWidth="1"/>
    <col min="1852" max="2070" width="11" style="481"/>
    <col min="2071" max="2071" width="31.33203125" style="481" customWidth="1"/>
    <col min="2072" max="2107" width="9.33203125" style="481" customWidth="1"/>
    <col min="2108" max="2326" width="11" style="481"/>
    <col min="2327" max="2327" width="31.33203125" style="481" customWidth="1"/>
    <col min="2328" max="2363" width="9.33203125" style="481" customWidth="1"/>
    <col min="2364" max="2582" width="11" style="481"/>
    <col min="2583" max="2583" width="31.33203125" style="481" customWidth="1"/>
    <col min="2584" max="2619" width="9.33203125" style="481" customWidth="1"/>
    <col min="2620" max="2838" width="11" style="481"/>
    <col min="2839" max="2839" width="31.33203125" style="481" customWidth="1"/>
    <col min="2840" max="2875" width="9.33203125" style="481" customWidth="1"/>
    <col min="2876" max="3094" width="11" style="481"/>
    <col min="3095" max="3095" width="31.33203125" style="481" customWidth="1"/>
    <col min="3096" max="3131" width="9.33203125" style="481" customWidth="1"/>
    <col min="3132" max="3350" width="11" style="481"/>
    <col min="3351" max="3351" width="31.33203125" style="481" customWidth="1"/>
    <col min="3352" max="3387" width="9.33203125" style="481" customWidth="1"/>
    <col min="3388" max="3606" width="11" style="481"/>
    <col min="3607" max="3607" width="31.33203125" style="481" customWidth="1"/>
    <col min="3608" max="3643" width="9.33203125" style="481" customWidth="1"/>
    <col min="3644" max="3862" width="11" style="481"/>
    <col min="3863" max="3863" width="31.33203125" style="481" customWidth="1"/>
    <col min="3864" max="3899" width="9.33203125" style="481" customWidth="1"/>
    <col min="3900" max="4118" width="11" style="481"/>
    <col min="4119" max="4119" width="31.33203125" style="481" customWidth="1"/>
    <col min="4120" max="4155" width="9.33203125" style="481" customWidth="1"/>
    <col min="4156" max="4374" width="11" style="481"/>
    <col min="4375" max="4375" width="31.33203125" style="481" customWidth="1"/>
    <col min="4376" max="4411" width="9.33203125" style="481" customWidth="1"/>
    <col min="4412" max="4630" width="11" style="481"/>
    <col min="4631" max="4631" width="31.33203125" style="481" customWidth="1"/>
    <col min="4632" max="4667" width="9.33203125" style="481" customWidth="1"/>
    <col min="4668" max="4886" width="11" style="481"/>
    <col min="4887" max="4887" width="31.33203125" style="481" customWidth="1"/>
    <col min="4888" max="4923" width="9.33203125" style="481" customWidth="1"/>
    <col min="4924" max="5142" width="11" style="481"/>
    <col min="5143" max="5143" width="31.33203125" style="481" customWidth="1"/>
    <col min="5144" max="5179" width="9.33203125" style="481" customWidth="1"/>
    <col min="5180" max="5398" width="11" style="481"/>
    <col min="5399" max="5399" width="31.33203125" style="481" customWidth="1"/>
    <col min="5400" max="5435" width="9.33203125" style="481" customWidth="1"/>
    <col min="5436" max="5654" width="11" style="481"/>
    <col min="5655" max="5655" width="31.33203125" style="481" customWidth="1"/>
    <col min="5656" max="5691" width="9.33203125" style="481" customWidth="1"/>
    <col min="5692" max="5910" width="11" style="481"/>
    <col min="5911" max="5911" width="31.33203125" style="481" customWidth="1"/>
    <col min="5912" max="5947" width="9.33203125" style="481" customWidth="1"/>
    <col min="5948" max="6166" width="11" style="481"/>
    <col min="6167" max="6167" width="31.33203125" style="481" customWidth="1"/>
    <col min="6168" max="6203" width="9.33203125" style="481" customWidth="1"/>
    <col min="6204" max="6422" width="11" style="481"/>
    <col min="6423" max="6423" width="31.33203125" style="481" customWidth="1"/>
    <col min="6424" max="6459" width="9.33203125" style="481" customWidth="1"/>
    <col min="6460" max="6678" width="11" style="481"/>
    <col min="6679" max="6679" width="31.33203125" style="481" customWidth="1"/>
    <col min="6680" max="6715" width="9.33203125" style="481" customWidth="1"/>
    <col min="6716" max="6934" width="11" style="481"/>
    <col min="6935" max="6935" width="31.33203125" style="481" customWidth="1"/>
    <col min="6936" max="6971" width="9.33203125" style="481" customWidth="1"/>
    <col min="6972" max="7190" width="11" style="481"/>
    <col min="7191" max="7191" width="31.33203125" style="481" customWidth="1"/>
    <col min="7192" max="7227" width="9.33203125" style="481" customWidth="1"/>
    <col min="7228" max="7446" width="11" style="481"/>
    <col min="7447" max="7447" width="31.33203125" style="481" customWidth="1"/>
    <col min="7448" max="7483" width="9.33203125" style="481" customWidth="1"/>
    <col min="7484" max="7702" width="11" style="481"/>
    <col min="7703" max="7703" width="31.33203125" style="481" customWidth="1"/>
    <col min="7704" max="7739" width="9.33203125" style="481" customWidth="1"/>
    <col min="7740" max="7958" width="11" style="481"/>
    <col min="7959" max="7959" width="31.33203125" style="481" customWidth="1"/>
    <col min="7960" max="7995" width="9.33203125" style="481" customWidth="1"/>
    <col min="7996" max="8214" width="11" style="481"/>
    <col min="8215" max="8215" width="31.33203125" style="481" customWidth="1"/>
    <col min="8216" max="8251" width="9.33203125" style="481" customWidth="1"/>
    <col min="8252" max="8470" width="11" style="481"/>
    <col min="8471" max="8471" width="31.33203125" style="481" customWidth="1"/>
    <col min="8472" max="8507" width="9.33203125" style="481" customWidth="1"/>
    <col min="8508" max="8726" width="11" style="481"/>
    <col min="8727" max="8727" width="31.33203125" style="481" customWidth="1"/>
    <col min="8728" max="8763" width="9.33203125" style="481" customWidth="1"/>
    <col min="8764" max="8982" width="11" style="481"/>
    <col min="8983" max="8983" width="31.33203125" style="481" customWidth="1"/>
    <col min="8984" max="9019" width="9.33203125" style="481" customWidth="1"/>
    <col min="9020" max="9238" width="11" style="481"/>
    <col min="9239" max="9239" width="31.33203125" style="481" customWidth="1"/>
    <col min="9240" max="9275" width="9.33203125" style="481" customWidth="1"/>
    <col min="9276" max="9494" width="11" style="481"/>
    <col min="9495" max="9495" width="31.33203125" style="481" customWidth="1"/>
    <col min="9496" max="9531" width="9.33203125" style="481" customWidth="1"/>
    <col min="9532" max="9750" width="11" style="481"/>
    <col min="9751" max="9751" width="31.33203125" style="481" customWidth="1"/>
    <col min="9752" max="9787" width="9.33203125" style="481" customWidth="1"/>
    <col min="9788" max="10006" width="11" style="481"/>
    <col min="10007" max="10007" width="31.33203125" style="481" customWidth="1"/>
    <col min="10008" max="10043" width="9.33203125" style="481" customWidth="1"/>
    <col min="10044" max="10262" width="11" style="481"/>
    <col min="10263" max="10263" width="31.33203125" style="481" customWidth="1"/>
    <col min="10264" max="10299" width="9.33203125" style="481" customWidth="1"/>
    <col min="10300" max="10518" width="11" style="481"/>
    <col min="10519" max="10519" width="31.33203125" style="481" customWidth="1"/>
    <col min="10520" max="10555" width="9.33203125" style="481" customWidth="1"/>
    <col min="10556" max="10774" width="11" style="481"/>
    <col min="10775" max="10775" width="31.33203125" style="481" customWidth="1"/>
    <col min="10776" max="10811" width="9.33203125" style="481" customWidth="1"/>
    <col min="10812" max="11030" width="11" style="481"/>
    <col min="11031" max="11031" width="31.33203125" style="481" customWidth="1"/>
    <col min="11032" max="11067" width="9.33203125" style="481" customWidth="1"/>
    <col min="11068" max="11286" width="11" style="481"/>
    <col min="11287" max="11287" width="31.33203125" style="481" customWidth="1"/>
    <col min="11288" max="11323" width="9.33203125" style="481" customWidth="1"/>
    <col min="11324" max="11542" width="11" style="481"/>
    <col min="11543" max="11543" width="31.33203125" style="481" customWidth="1"/>
    <col min="11544" max="11579" width="9.33203125" style="481" customWidth="1"/>
    <col min="11580" max="11798" width="11" style="481"/>
    <col min="11799" max="11799" width="31.33203125" style="481" customWidth="1"/>
    <col min="11800" max="11835" width="9.33203125" style="481" customWidth="1"/>
    <col min="11836" max="12054" width="11" style="481"/>
    <col min="12055" max="12055" width="31.33203125" style="481" customWidth="1"/>
    <col min="12056" max="12091" width="9.33203125" style="481" customWidth="1"/>
    <col min="12092" max="12310" width="11" style="481"/>
    <col min="12311" max="12311" width="31.33203125" style="481" customWidth="1"/>
    <col min="12312" max="12347" width="9.33203125" style="481" customWidth="1"/>
    <col min="12348" max="12566" width="11" style="481"/>
    <col min="12567" max="12567" width="31.33203125" style="481" customWidth="1"/>
    <col min="12568" max="12603" width="9.33203125" style="481" customWidth="1"/>
    <col min="12604" max="12822" width="11" style="481"/>
    <col min="12823" max="12823" width="31.33203125" style="481" customWidth="1"/>
    <col min="12824" max="12859" width="9.33203125" style="481" customWidth="1"/>
    <col min="12860" max="13078" width="11" style="481"/>
    <col min="13079" max="13079" width="31.33203125" style="481" customWidth="1"/>
    <col min="13080" max="13115" width="9.33203125" style="481" customWidth="1"/>
    <col min="13116" max="13334" width="11" style="481"/>
    <col min="13335" max="13335" width="31.33203125" style="481" customWidth="1"/>
    <col min="13336" max="13371" width="9.33203125" style="481" customWidth="1"/>
    <col min="13372" max="13590" width="11" style="481"/>
    <col min="13591" max="13591" width="31.33203125" style="481" customWidth="1"/>
    <col min="13592" max="13627" width="9.33203125" style="481" customWidth="1"/>
    <col min="13628" max="13846" width="11" style="481"/>
    <col min="13847" max="13847" width="31.33203125" style="481" customWidth="1"/>
    <col min="13848" max="13883" width="9.33203125" style="481" customWidth="1"/>
    <col min="13884" max="14102" width="11" style="481"/>
    <col min="14103" max="14103" width="31.33203125" style="481" customWidth="1"/>
    <col min="14104" max="14139" width="9.33203125" style="481" customWidth="1"/>
    <col min="14140" max="14358" width="11" style="481"/>
    <col min="14359" max="14359" width="31.33203125" style="481" customWidth="1"/>
    <col min="14360" max="14395" width="9.33203125" style="481" customWidth="1"/>
    <col min="14396" max="14614" width="11" style="481"/>
    <col min="14615" max="14615" width="31.33203125" style="481" customWidth="1"/>
    <col min="14616" max="14651" width="9.33203125" style="481" customWidth="1"/>
    <col min="14652" max="14870" width="11" style="481"/>
    <col min="14871" max="14871" width="31.33203125" style="481" customWidth="1"/>
    <col min="14872" max="14907" width="9.33203125" style="481" customWidth="1"/>
    <col min="14908" max="15126" width="11" style="481"/>
    <col min="15127" max="15127" width="31.33203125" style="481" customWidth="1"/>
    <col min="15128" max="15163" width="9.33203125" style="481" customWidth="1"/>
    <col min="15164" max="15382" width="11" style="481"/>
    <col min="15383" max="15383" width="31.33203125" style="481" customWidth="1"/>
    <col min="15384" max="15419" width="9.33203125" style="481" customWidth="1"/>
    <col min="15420" max="15638" width="11" style="481"/>
    <col min="15639" max="15639" width="31.33203125" style="481" customWidth="1"/>
    <col min="15640" max="15675" width="9.33203125" style="481" customWidth="1"/>
    <col min="15676" max="15894" width="11" style="481"/>
    <col min="15895" max="15895" width="31.33203125" style="481" customWidth="1"/>
    <col min="15896" max="15931" width="9.33203125" style="481" customWidth="1"/>
    <col min="15932" max="16150" width="11" style="481"/>
    <col min="16151" max="16151" width="31.33203125" style="481" customWidth="1"/>
    <col min="16152" max="16187" width="9.33203125" style="481" customWidth="1"/>
    <col min="16188" max="16384" width="11" style="481"/>
  </cols>
  <sheetData>
    <row r="1" spans="1:240"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0"/>
      <c r="BW1" s="21"/>
      <c r="BX1" s="20"/>
      <c r="BY1" s="21"/>
      <c r="BZ1" s="20"/>
      <c r="CA1" s="21"/>
      <c r="CB1" s="20"/>
      <c r="CC1" s="21"/>
      <c r="CD1" s="20"/>
      <c r="CE1" s="21"/>
      <c r="CF1" s="20"/>
      <c r="CG1" s="21"/>
      <c r="CH1" s="20"/>
      <c r="CI1" s="21"/>
      <c r="CJ1" s="20"/>
      <c r="CK1" s="21"/>
      <c r="CL1" s="20"/>
      <c r="CM1" s="21"/>
      <c r="CN1" s="20"/>
      <c r="CO1" s="21"/>
      <c r="CP1" s="20"/>
      <c r="CQ1" s="21"/>
      <c r="CR1" s="20"/>
      <c r="CS1" s="21"/>
      <c r="CT1" s="20"/>
      <c r="CU1" s="21"/>
      <c r="CV1" s="22"/>
      <c r="CW1" s="22"/>
      <c r="CX1" s="20"/>
      <c r="CY1" s="21"/>
      <c r="CZ1" s="23"/>
      <c r="DA1" s="23"/>
      <c r="DB1" s="23"/>
      <c r="DC1" s="23"/>
      <c r="DD1" s="23"/>
      <c r="DE1" s="21"/>
      <c r="DF1" s="23"/>
      <c r="DG1" s="21"/>
      <c r="DH1" s="23"/>
      <c r="DI1" s="23"/>
      <c r="DJ1" s="23"/>
      <c r="DK1" s="24"/>
      <c r="DL1" s="24"/>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0"/>
      <c r="EZ1" s="21"/>
      <c r="FA1" s="22"/>
      <c r="FB1" s="22"/>
      <c r="FC1" s="20"/>
      <c r="FD1" s="21"/>
      <c r="FE1" s="23"/>
      <c r="FF1" s="23"/>
      <c r="FG1" s="23"/>
      <c r="FH1" s="23"/>
      <c r="FI1" s="23"/>
      <c r="FJ1" s="21"/>
      <c r="FK1" s="23"/>
      <c r="FL1" s="21"/>
      <c r="FM1" s="23"/>
      <c r="FN1" s="23"/>
      <c r="FO1" s="23"/>
      <c r="FP1" s="24"/>
      <c r="FQ1" s="24"/>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0"/>
      <c r="HE1" s="21"/>
      <c r="HF1" s="22"/>
      <c r="HG1" s="22"/>
      <c r="HH1" s="20"/>
      <c r="HI1" s="21"/>
      <c r="HJ1" s="23"/>
      <c r="HK1" s="23"/>
      <c r="HL1" s="23"/>
      <c r="HM1" s="23"/>
      <c r="HN1" s="23"/>
      <c r="HO1" s="21"/>
      <c r="HP1" s="23"/>
      <c r="HQ1" s="21"/>
      <c r="HR1" s="23"/>
      <c r="HS1" s="23"/>
      <c r="HT1" s="23"/>
      <c r="HU1" s="24"/>
      <c r="HV1" s="24"/>
      <c r="HW1" s="20"/>
      <c r="HX1" s="21"/>
      <c r="HY1" s="20"/>
      <c r="HZ1" s="21"/>
      <c r="IA1" s="20"/>
      <c r="IB1" s="21"/>
      <c r="IC1" s="20"/>
      <c r="ID1" s="21"/>
      <c r="IE1" s="20"/>
      <c r="IF1" s="21"/>
    </row>
    <row r="2" spans="1:240"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0"/>
      <c r="BW2" s="21"/>
      <c r="BX2" s="20"/>
      <c r="BY2" s="21"/>
      <c r="BZ2" s="20"/>
      <c r="CA2" s="21"/>
      <c r="CB2" s="20"/>
      <c r="CC2" s="21"/>
      <c r="CD2" s="20"/>
      <c r="CE2" s="21"/>
      <c r="CF2" s="20"/>
      <c r="CG2" s="21"/>
      <c r="CH2" s="20"/>
      <c r="CI2" s="21"/>
      <c r="CJ2" s="20"/>
      <c r="CK2" s="21"/>
      <c r="CL2" s="20"/>
      <c r="CM2" s="21"/>
      <c r="CN2" s="20"/>
      <c r="CO2" s="21"/>
      <c r="CP2" s="20"/>
      <c r="CQ2" s="21"/>
      <c r="CR2" s="20"/>
      <c r="CS2" s="21"/>
      <c r="CT2" s="20"/>
      <c r="CU2" s="21"/>
      <c r="CV2" s="22"/>
      <c r="CW2" s="22"/>
      <c r="CX2" s="20"/>
      <c r="CY2" s="21"/>
      <c r="CZ2" s="23"/>
      <c r="DA2" s="23"/>
      <c r="DB2" s="23"/>
      <c r="DC2" s="23"/>
      <c r="DD2" s="23"/>
      <c r="DE2" s="21"/>
      <c r="DF2" s="23"/>
      <c r="DG2" s="21"/>
      <c r="DH2" s="23"/>
      <c r="DI2" s="23"/>
      <c r="DJ2" s="23"/>
      <c r="DK2" s="24"/>
      <c r="DL2" s="24"/>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0"/>
      <c r="EZ2" s="21"/>
      <c r="FA2" s="22"/>
      <c r="FB2" s="22"/>
      <c r="FC2" s="20"/>
      <c r="FD2" s="21"/>
      <c r="FE2" s="23"/>
      <c r="FF2" s="23"/>
      <c r="FG2" s="23"/>
      <c r="FH2" s="23"/>
      <c r="FI2" s="23"/>
      <c r="FJ2" s="21"/>
      <c r="FK2" s="23"/>
      <c r="FL2" s="21"/>
      <c r="FM2" s="23"/>
      <c r="FN2" s="23"/>
      <c r="FO2" s="23"/>
      <c r="FP2" s="24"/>
      <c r="FQ2" s="24"/>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0"/>
      <c r="HE2" s="21"/>
      <c r="HF2" s="22"/>
      <c r="HG2" s="22"/>
      <c r="HH2" s="20"/>
      <c r="HI2" s="21"/>
      <c r="HJ2" s="23"/>
      <c r="HK2" s="23"/>
      <c r="HL2" s="23"/>
      <c r="HM2" s="23"/>
      <c r="HN2" s="23"/>
      <c r="HO2" s="21"/>
      <c r="HP2" s="23"/>
      <c r="HQ2" s="21"/>
      <c r="HR2" s="23"/>
      <c r="HS2" s="23"/>
      <c r="HT2" s="23"/>
      <c r="HU2" s="24"/>
      <c r="HV2" s="24"/>
      <c r="HW2" s="20"/>
      <c r="HX2" s="21"/>
      <c r="HY2" s="20"/>
      <c r="HZ2" s="21"/>
      <c r="IA2" s="20"/>
      <c r="IB2" s="21"/>
      <c r="IC2" s="20"/>
      <c r="ID2" s="21"/>
      <c r="IE2" s="20"/>
      <c r="IF2" s="21"/>
    </row>
    <row r="3" spans="1:240"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0"/>
      <c r="BW3" s="21"/>
      <c r="BX3" s="20"/>
      <c r="BY3" s="21"/>
      <c r="BZ3" s="20"/>
      <c r="CA3" s="21"/>
      <c r="CB3" s="20"/>
      <c r="CC3" s="21"/>
      <c r="CD3" s="20"/>
      <c r="CE3" s="21"/>
      <c r="CF3" s="20"/>
      <c r="CG3" s="21"/>
      <c r="CH3" s="20"/>
      <c r="CI3" s="21"/>
      <c r="CJ3" s="20"/>
      <c r="CK3" s="21"/>
      <c r="CL3" s="20"/>
      <c r="CM3" s="21"/>
      <c r="CN3" s="20"/>
      <c r="CO3" s="21"/>
      <c r="CP3" s="20"/>
      <c r="CQ3" s="21"/>
      <c r="CR3" s="20"/>
      <c r="CS3" s="21"/>
      <c r="CT3" s="20"/>
      <c r="CU3" s="21"/>
      <c r="CV3" s="22"/>
      <c r="CW3" s="22"/>
      <c r="CX3" s="20"/>
      <c r="CY3" s="21"/>
      <c r="CZ3" s="23"/>
      <c r="DA3" s="23"/>
      <c r="DB3" s="23"/>
      <c r="DC3" s="23"/>
      <c r="DD3" s="23"/>
      <c r="DE3" s="21"/>
      <c r="DF3" s="23"/>
      <c r="DG3" s="21"/>
      <c r="DH3" s="23"/>
      <c r="DI3" s="23"/>
      <c r="DJ3" s="23"/>
      <c r="DK3" s="24"/>
      <c r="DL3" s="24"/>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0"/>
      <c r="EZ3" s="21"/>
      <c r="FA3" s="22"/>
      <c r="FB3" s="22"/>
      <c r="FC3" s="20"/>
      <c r="FD3" s="21"/>
      <c r="FE3" s="23"/>
      <c r="FF3" s="23"/>
      <c r="FG3" s="23"/>
      <c r="FH3" s="23"/>
      <c r="FI3" s="23"/>
      <c r="FJ3" s="21"/>
      <c r="FK3" s="23"/>
      <c r="FL3" s="21"/>
      <c r="FM3" s="23"/>
      <c r="FN3" s="23"/>
      <c r="FO3" s="23"/>
      <c r="FP3" s="24"/>
      <c r="FQ3" s="24"/>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0"/>
      <c r="HE3" s="21"/>
      <c r="HF3" s="22"/>
      <c r="HG3" s="22"/>
      <c r="HH3" s="20"/>
      <c r="HI3" s="21"/>
      <c r="HJ3" s="23"/>
      <c r="HK3" s="23"/>
      <c r="HL3" s="23"/>
      <c r="HM3" s="23"/>
      <c r="HN3" s="23"/>
      <c r="HO3" s="21"/>
      <c r="HP3" s="23"/>
      <c r="HQ3" s="21"/>
      <c r="HR3" s="23"/>
      <c r="HS3" s="23"/>
      <c r="HT3" s="23"/>
      <c r="HU3" s="24"/>
      <c r="HV3" s="24"/>
      <c r="HW3" s="20"/>
      <c r="HX3" s="21"/>
      <c r="HY3" s="20"/>
      <c r="HZ3" s="21"/>
      <c r="IA3" s="20"/>
      <c r="IB3" s="21"/>
      <c r="IC3" s="20"/>
      <c r="ID3" s="21"/>
      <c r="IE3" s="20"/>
      <c r="IF3" s="21"/>
    </row>
    <row r="4" spans="1:240"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0" s="476" customFormat="1" ht="27" thickBot="1">
      <c r="A5" s="67" t="s">
        <v>664</v>
      </c>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5"/>
      <c r="AM5" s="475"/>
      <c r="AN5" s="475"/>
      <c r="AO5" s="475"/>
      <c r="AP5" s="475"/>
      <c r="AQ5" s="475"/>
      <c r="AR5" s="475"/>
      <c r="AS5" s="475"/>
      <c r="AT5" s="475"/>
      <c r="AU5" s="475"/>
      <c r="AV5" s="475"/>
      <c r="AW5" s="475"/>
      <c r="AX5" s="475"/>
      <c r="AY5" s="475"/>
      <c r="AZ5" s="475"/>
      <c r="BA5" s="475"/>
      <c r="BB5" s="475"/>
      <c r="BC5" s="475"/>
      <c r="BD5" s="475"/>
      <c r="BE5" s="475"/>
      <c r="BF5" s="475"/>
      <c r="BG5" s="475"/>
      <c r="BH5" s="475"/>
      <c r="BI5" s="475"/>
      <c r="BJ5" s="475"/>
      <c r="BK5" s="475"/>
      <c r="BL5" s="475"/>
      <c r="BM5" s="475"/>
      <c r="BN5" s="475"/>
      <c r="BO5" s="475"/>
      <c r="BP5" s="475"/>
      <c r="BQ5" s="475"/>
      <c r="BR5" s="475"/>
      <c r="BS5" s="475"/>
      <c r="BT5" s="475"/>
      <c r="BU5" s="475"/>
    </row>
    <row r="6" spans="1:240" s="476" customFormat="1" ht="17.100000000000001" customHeight="1" thickTop="1">
      <c r="A6" s="477"/>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7"/>
      <c r="AL6" s="478"/>
      <c r="AM6" s="475"/>
      <c r="AN6" s="478"/>
      <c r="AO6" s="475"/>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0" s="476" customFormat="1" ht="15" customHeight="1">
      <c r="A7" s="35"/>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row>
    <row r="8" spans="1:240"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101"/>
      <c r="BW8" s="101"/>
      <c r="BX8" s="101"/>
      <c r="BY8" s="101"/>
      <c r="BZ8" s="101"/>
      <c r="CA8" s="101"/>
    </row>
    <row r="9" spans="1:240" ht="5.0999999999999996" customHeight="1">
      <c r="A9" s="479"/>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c r="AN9" s="479"/>
      <c r="AO9" s="479"/>
      <c r="AP9" s="479"/>
      <c r="AQ9" s="479"/>
      <c r="AR9" s="479"/>
      <c r="AS9" s="479"/>
      <c r="AT9" s="479"/>
      <c r="AU9" s="479"/>
      <c r="AV9" s="479"/>
      <c r="AW9" s="479"/>
      <c r="AX9" s="479"/>
      <c r="AY9" s="479"/>
      <c r="AZ9" s="479"/>
      <c r="BA9" s="479"/>
      <c r="BB9" s="479"/>
      <c r="BC9" s="479"/>
      <c r="BD9" s="479"/>
      <c r="BE9" s="479"/>
      <c r="BF9" s="479"/>
      <c r="BG9" s="479"/>
      <c r="BH9" s="479"/>
      <c r="BI9" s="479"/>
      <c r="BJ9" s="479"/>
      <c r="BK9" s="479"/>
      <c r="BL9" s="479"/>
      <c r="BM9" s="479"/>
      <c r="BN9" s="479"/>
      <c r="BO9" s="479"/>
      <c r="BP9" s="479"/>
      <c r="BQ9" s="479"/>
      <c r="BR9" s="479"/>
      <c r="BS9" s="479"/>
      <c r="BT9" s="479"/>
      <c r="BU9" s="480"/>
    </row>
    <row r="10" spans="1:240" ht="15" customHeight="1">
      <c r="A10" s="482" t="s">
        <v>665</v>
      </c>
      <c r="B10" s="483">
        <v>29995</v>
      </c>
      <c r="C10" s="483">
        <v>30880</v>
      </c>
      <c r="D10" s="483">
        <v>31398</v>
      </c>
      <c r="E10" s="483">
        <v>35885</v>
      </c>
      <c r="F10" s="483">
        <v>38493</v>
      </c>
      <c r="G10" s="483">
        <v>41486</v>
      </c>
      <c r="H10" s="75">
        <v>45641</v>
      </c>
      <c r="I10" s="75">
        <v>52961</v>
      </c>
      <c r="J10" s="75">
        <v>52662</v>
      </c>
      <c r="K10" s="75">
        <v>50943</v>
      </c>
      <c r="L10" s="75">
        <v>50559</v>
      </c>
      <c r="M10" s="75">
        <v>49695</v>
      </c>
      <c r="N10" s="75">
        <v>50344</v>
      </c>
      <c r="O10" s="75">
        <v>53169</v>
      </c>
      <c r="P10" s="75">
        <v>54005</v>
      </c>
      <c r="Q10" s="75">
        <v>55235</v>
      </c>
      <c r="R10" s="75">
        <v>58334</v>
      </c>
      <c r="S10" s="75">
        <v>62435</v>
      </c>
      <c r="T10" s="75">
        <v>65071</v>
      </c>
      <c r="U10" s="75">
        <v>65007</v>
      </c>
      <c r="V10" s="75">
        <v>69306</v>
      </c>
      <c r="W10" s="75">
        <v>74488</v>
      </c>
      <c r="X10" s="75">
        <v>75573</v>
      </c>
      <c r="Y10" s="75">
        <v>75775</v>
      </c>
      <c r="Z10" s="75">
        <v>79850</v>
      </c>
      <c r="AA10" s="75">
        <v>81279</v>
      </c>
      <c r="AB10" s="75">
        <v>82689</v>
      </c>
      <c r="AC10" s="75">
        <v>88110</v>
      </c>
      <c r="AD10" s="75">
        <v>90806</v>
      </c>
      <c r="AE10" s="75">
        <v>89718</v>
      </c>
      <c r="AF10" s="75">
        <v>93287.92</v>
      </c>
      <c r="AG10" s="75">
        <v>97642</v>
      </c>
      <c r="AH10" s="75">
        <v>104558</v>
      </c>
      <c r="AI10" s="75">
        <v>108530</v>
      </c>
      <c r="AJ10" s="75">
        <v>117848</v>
      </c>
      <c r="AK10" s="75">
        <v>117847</v>
      </c>
      <c r="AL10" s="75">
        <v>111128</v>
      </c>
      <c r="AM10" s="75">
        <v>103764</v>
      </c>
      <c r="AN10" s="75">
        <v>129179</v>
      </c>
      <c r="AO10" s="75">
        <v>126291</v>
      </c>
      <c r="AP10" s="75">
        <v>122411</v>
      </c>
      <c r="AQ10" s="75">
        <v>119988</v>
      </c>
      <c r="AR10" s="75">
        <v>115072</v>
      </c>
      <c r="AS10" s="75">
        <v>111350.58476573999</v>
      </c>
      <c r="AT10" s="75">
        <v>110650</v>
      </c>
      <c r="AU10" s="75">
        <v>121792</v>
      </c>
      <c r="AV10" s="75">
        <v>123236</v>
      </c>
      <c r="AW10" s="75">
        <v>120817.20227631977</v>
      </c>
      <c r="AX10" s="75">
        <v>128585</v>
      </c>
      <c r="AY10" s="75">
        <v>124496.38057574967</v>
      </c>
      <c r="AZ10" s="75">
        <v>122487.06920853999</v>
      </c>
      <c r="BA10" s="75">
        <v>119682</v>
      </c>
      <c r="BB10" s="75">
        <v>132377.00385311001</v>
      </c>
      <c r="BC10" s="75">
        <v>141885.77722677021</v>
      </c>
      <c r="BD10" s="75">
        <v>133716.36153213982</v>
      </c>
      <c r="BE10" s="75">
        <v>127023.2</v>
      </c>
      <c r="BF10" s="75">
        <v>129481</v>
      </c>
      <c r="BG10" s="75">
        <v>127652.5</v>
      </c>
      <c r="BH10" s="75">
        <v>133869.29999999999</v>
      </c>
      <c r="BI10" s="75">
        <v>138860</v>
      </c>
      <c r="BJ10" s="75">
        <v>137713.9</v>
      </c>
      <c r="BK10" s="75">
        <v>138864</v>
      </c>
      <c r="BL10" s="75">
        <v>135490</v>
      </c>
      <c r="BM10" s="75">
        <v>137765</v>
      </c>
      <c r="BN10" s="75">
        <v>122738</v>
      </c>
      <c r="BO10" s="75">
        <v>117811</v>
      </c>
      <c r="BP10" s="75">
        <v>120894.5</v>
      </c>
      <c r="BQ10" s="75">
        <v>116971</v>
      </c>
      <c r="BR10" s="75">
        <v>116466</v>
      </c>
      <c r="BS10" s="75">
        <v>121131</v>
      </c>
      <c r="BT10" s="75">
        <v>131571</v>
      </c>
      <c r="BU10" s="46">
        <v>129530</v>
      </c>
      <c r="BV10" s="484"/>
    </row>
    <row r="11" spans="1:240" ht="15" customHeight="1">
      <c r="A11" s="482" t="s">
        <v>666</v>
      </c>
      <c r="B11" s="483">
        <v>30375</v>
      </c>
      <c r="C11" s="483">
        <v>33156</v>
      </c>
      <c r="D11" s="483">
        <v>36237</v>
      </c>
      <c r="E11" s="483">
        <v>42511</v>
      </c>
      <c r="F11" s="483">
        <v>44194</v>
      </c>
      <c r="G11" s="483">
        <v>47643</v>
      </c>
      <c r="H11" s="75">
        <v>51977</v>
      </c>
      <c r="I11" s="75">
        <v>54392</v>
      </c>
      <c r="J11" s="75">
        <v>54879</v>
      </c>
      <c r="K11" s="75">
        <v>55241</v>
      </c>
      <c r="L11" s="75">
        <v>56182</v>
      </c>
      <c r="M11" s="75">
        <v>60372</v>
      </c>
      <c r="N11" s="75">
        <v>63034</v>
      </c>
      <c r="O11" s="75">
        <v>67097</v>
      </c>
      <c r="P11" s="75">
        <v>71615</v>
      </c>
      <c r="Q11" s="75">
        <v>78495</v>
      </c>
      <c r="R11" s="75">
        <v>82840</v>
      </c>
      <c r="S11" s="75">
        <v>86937</v>
      </c>
      <c r="T11" s="75">
        <v>91499</v>
      </c>
      <c r="U11" s="75">
        <v>96689</v>
      </c>
      <c r="V11" s="75">
        <v>92122</v>
      </c>
      <c r="W11" s="75">
        <v>93726</v>
      </c>
      <c r="X11" s="75">
        <v>95485</v>
      </c>
      <c r="Y11" s="75">
        <v>98781</v>
      </c>
      <c r="Z11" s="75">
        <v>99770</v>
      </c>
      <c r="AA11" s="75">
        <v>101723</v>
      </c>
      <c r="AB11" s="75">
        <v>102850</v>
      </c>
      <c r="AC11" s="75">
        <v>105271</v>
      </c>
      <c r="AD11" s="75">
        <v>105898</v>
      </c>
      <c r="AE11" s="75">
        <v>104991</v>
      </c>
      <c r="AF11" s="75">
        <v>105670.23</v>
      </c>
      <c r="AG11" s="75">
        <v>108693</v>
      </c>
      <c r="AH11" s="75">
        <v>107007</v>
      </c>
      <c r="AI11" s="75">
        <v>104263</v>
      </c>
      <c r="AJ11" s="75">
        <v>104266</v>
      </c>
      <c r="AK11" s="75">
        <v>102608</v>
      </c>
      <c r="AL11" s="75">
        <v>95938</v>
      </c>
      <c r="AM11" s="75">
        <v>90146</v>
      </c>
      <c r="AN11" s="75">
        <v>100659</v>
      </c>
      <c r="AO11" s="75">
        <v>94866</v>
      </c>
      <c r="AP11" s="75">
        <v>88813</v>
      </c>
      <c r="AQ11" s="75">
        <v>84789</v>
      </c>
      <c r="AR11" s="75">
        <v>82819</v>
      </c>
      <c r="AS11" s="75">
        <v>84191.621930092879</v>
      </c>
      <c r="AT11" s="75">
        <v>83870</v>
      </c>
      <c r="AU11" s="75">
        <v>87262</v>
      </c>
      <c r="AV11" s="75">
        <v>90519</v>
      </c>
      <c r="AW11" s="75">
        <v>93135.619200576068</v>
      </c>
      <c r="AX11" s="75">
        <v>92149</v>
      </c>
      <c r="AY11" s="75">
        <v>93910.865015366915</v>
      </c>
      <c r="AZ11" s="75">
        <v>99057.317516072391</v>
      </c>
      <c r="BA11" s="75">
        <v>102823</v>
      </c>
      <c r="BB11" s="75">
        <v>107938.39515962606</v>
      </c>
      <c r="BC11" s="75">
        <v>103704.74390831831</v>
      </c>
      <c r="BD11" s="75">
        <v>115405.6590749454</v>
      </c>
      <c r="BE11" s="75">
        <v>125882.3</v>
      </c>
      <c r="BF11" s="75">
        <v>132130.4</v>
      </c>
      <c r="BG11" s="75">
        <v>136676.6</v>
      </c>
      <c r="BH11" s="75">
        <v>147446.5</v>
      </c>
      <c r="BI11" s="75">
        <v>153771</v>
      </c>
      <c r="BJ11" s="75">
        <v>153148.79999999999</v>
      </c>
      <c r="BK11" s="75">
        <v>155999</v>
      </c>
      <c r="BL11" s="75">
        <v>160122</v>
      </c>
      <c r="BM11" s="75">
        <v>161052</v>
      </c>
      <c r="BN11" s="75">
        <v>157698</v>
      </c>
      <c r="BO11" s="75">
        <v>151656</v>
      </c>
      <c r="BP11" s="75">
        <v>149190.9</v>
      </c>
      <c r="BQ11" s="75">
        <v>150002</v>
      </c>
      <c r="BR11" s="75">
        <v>152794</v>
      </c>
      <c r="BS11" s="75">
        <v>162142</v>
      </c>
      <c r="BT11" s="75">
        <v>168731</v>
      </c>
      <c r="BU11" s="46">
        <v>185243</v>
      </c>
      <c r="BV11" s="484"/>
    </row>
    <row r="12" spans="1:240" ht="15" customHeight="1">
      <c r="A12" s="485" t="s">
        <v>68</v>
      </c>
      <c r="B12" s="483">
        <v>45866</v>
      </c>
      <c r="C12" s="483">
        <v>49388</v>
      </c>
      <c r="D12" s="483">
        <v>53959</v>
      </c>
      <c r="E12" s="483">
        <v>58716</v>
      </c>
      <c r="F12" s="483">
        <v>61642</v>
      </c>
      <c r="G12" s="483">
        <v>64889</v>
      </c>
      <c r="H12" s="75">
        <v>68788</v>
      </c>
      <c r="I12" s="75">
        <v>72602</v>
      </c>
      <c r="J12" s="75">
        <v>72507</v>
      </c>
      <c r="K12" s="75">
        <v>73193</v>
      </c>
      <c r="L12" s="75">
        <v>74228</v>
      </c>
      <c r="M12" s="75">
        <v>80922</v>
      </c>
      <c r="N12" s="75">
        <v>84729</v>
      </c>
      <c r="O12" s="75">
        <v>88322</v>
      </c>
      <c r="P12" s="75">
        <v>91654</v>
      </c>
      <c r="Q12" s="75">
        <v>96884</v>
      </c>
      <c r="R12" s="75">
        <v>98738</v>
      </c>
      <c r="S12" s="75">
        <v>101462</v>
      </c>
      <c r="T12" s="75">
        <v>103901</v>
      </c>
      <c r="U12" s="75">
        <v>106972</v>
      </c>
      <c r="V12" s="75">
        <v>108321</v>
      </c>
      <c r="W12" s="75">
        <v>110952</v>
      </c>
      <c r="X12" s="75">
        <v>113308</v>
      </c>
      <c r="Y12" s="75">
        <v>116404</v>
      </c>
      <c r="Z12" s="75">
        <v>118263</v>
      </c>
      <c r="AA12" s="75">
        <v>122571</v>
      </c>
      <c r="AB12" s="75">
        <v>126116</v>
      </c>
      <c r="AC12" s="75">
        <v>129680</v>
      </c>
      <c r="AD12" s="75">
        <v>131553</v>
      </c>
      <c r="AE12" s="75">
        <v>133959</v>
      </c>
      <c r="AF12" s="75">
        <v>136945.65</v>
      </c>
      <c r="AG12" s="75">
        <v>140309</v>
      </c>
      <c r="AH12" s="75">
        <v>140859</v>
      </c>
      <c r="AI12" s="75">
        <v>142232</v>
      </c>
      <c r="AJ12" s="75">
        <v>143941</v>
      </c>
      <c r="AK12" s="75">
        <v>146540</v>
      </c>
      <c r="AL12" s="75">
        <v>146658</v>
      </c>
      <c r="AM12" s="75">
        <v>147911</v>
      </c>
      <c r="AN12" s="75">
        <v>169571</v>
      </c>
      <c r="AO12" s="75">
        <v>170994</v>
      </c>
      <c r="AP12" s="75">
        <v>170726</v>
      </c>
      <c r="AQ12" s="75">
        <v>170876</v>
      </c>
      <c r="AR12" s="75">
        <v>171008</v>
      </c>
      <c r="AS12" s="75">
        <v>174536.97766842175</v>
      </c>
      <c r="AT12" s="75">
        <v>176879</v>
      </c>
      <c r="AU12" s="75">
        <v>181751</v>
      </c>
      <c r="AV12" s="75">
        <v>185249</v>
      </c>
      <c r="AW12" s="75">
        <v>193732.36228089881</v>
      </c>
      <c r="AX12" s="75">
        <v>199480</v>
      </c>
      <c r="AY12" s="75">
        <v>209126.36019196757</v>
      </c>
      <c r="AZ12" s="75">
        <v>220615.28757610419</v>
      </c>
      <c r="BA12" s="75">
        <v>231468</v>
      </c>
      <c r="BB12" s="75">
        <v>237261.40147934685</v>
      </c>
      <c r="BC12" s="75">
        <v>233734.41646556649</v>
      </c>
      <c r="BD12" s="75">
        <v>240921.07504285593</v>
      </c>
      <c r="BE12" s="75">
        <v>257405.6</v>
      </c>
      <c r="BF12" s="75">
        <v>266968.40000000002</v>
      </c>
      <c r="BG12" s="75">
        <v>282191.7</v>
      </c>
      <c r="BH12" s="75">
        <v>300032.5</v>
      </c>
      <c r="BI12" s="75">
        <v>317297</v>
      </c>
      <c r="BJ12" s="75">
        <v>327961.2</v>
      </c>
      <c r="BK12" s="75">
        <v>337916</v>
      </c>
      <c r="BL12" s="75">
        <v>349134</v>
      </c>
      <c r="BM12" s="75">
        <v>357614</v>
      </c>
      <c r="BN12" s="75">
        <v>361838</v>
      </c>
      <c r="BO12" s="75">
        <v>357105</v>
      </c>
      <c r="BP12" s="75">
        <v>356443.3</v>
      </c>
      <c r="BQ12" s="75">
        <v>360268</v>
      </c>
      <c r="BR12" s="75">
        <v>366987</v>
      </c>
      <c r="BS12" s="75">
        <v>374809</v>
      </c>
      <c r="BT12" s="75">
        <v>388134</v>
      </c>
      <c r="BU12" s="46">
        <v>403307</v>
      </c>
      <c r="BV12" s="484"/>
    </row>
    <row r="13" spans="1:240" s="488" customFormat="1" ht="5.0999999999999996" customHeight="1">
      <c r="A13" s="486"/>
      <c r="B13" s="483"/>
      <c r="C13" s="483"/>
      <c r="D13" s="483"/>
      <c r="E13" s="483"/>
      <c r="F13" s="483"/>
      <c r="G13" s="483"/>
      <c r="H13" s="487"/>
      <c r="I13" s="487"/>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484"/>
    </row>
    <row r="14" spans="1:240" s="407" customFormat="1" ht="15" customHeight="1" thickBot="1">
      <c r="A14" s="87" t="s">
        <v>663</v>
      </c>
      <c r="B14" s="489">
        <v>106236</v>
      </c>
      <c r="C14" s="489">
        <v>113424</v>
      </c>
      <c r="D14" s="489">
        <v>121594</v>
      </c>
      <c r="E14" s="489">
        <v>137112</v>
      </c>
      <c r="F14" s="489">
        <v>144329</v>
      </c>
      <c r="G14" s="489">
        <v>154018</v>
      </c>
      <c r="H14" s="489">
        <v>166406</v>
      </c>
      <c r="I14" s="489">
        <v>179955</v>
      </c>
      <c r="J14" s="489">
        <v>180048</v>
      </c>
      <c r="K14" s="489">
        <v>179377</v>
      </c>
      <c r="L14" s="489">
        <v>180969</v>
      </c>
      <c r="M14" s="489">
        <v>190989</v>
      </c>
      <c r="N14" s="489">
        <v>198107</v>
      </c>
      <c r="O14" s="489">
        <v>208588</v>
      </c>
      <c r="P14" s="489">
        <v>217274</v>
      </c>
      <c r="Q14" s="489">
        <v>230614</v>
      </c>
      <c r="R14" s="489">
        <v>239912</v>
      </c>
      <c r="S14" s="489">
        <v>250834</v>
      </c>
      <c r="T14" s="489">
        <v>260471</v>
      </c>
      <c r="U14" s="489">
        <v>268668</v>
      </c>
      <c r="V14" s="489">
        <v>269749</v>
      </c>
      <c r="W14" s="489">
        <v>279166</v>
      </c>
      <c r="X14" s="489">
        <v>284366</v>
      </c>
      <c r="Y14" s="489">
        <v>290960</v>
      </c>
      <c r="Z14" s="489">
        <v>297883</v>
      </c>
      <c r="AA14" s="489">
        <v>305573</v>
      </c>
      <c r="AB14" s="489">
        <v>311655</v>
      </c>
      <c r="AC14" s="489">
        <v>323061</v>
      </c>
      <c r="AD14" s="489">
        <v>328257</v>
      </c>
      <c r="AE14" s="489">
        <v>328668</v>
      </c>
      <c r="AF14" s="489">
        <v>335903.8</v>
      </c>
      <c r="AG14" s="489">
        <v>346644</v>
      </c>
      <c r="AH14" s="489">
        <v>352424</v>
      </c>
      <c r="AI14" s="489">
        <v>355025</v>
      </c>
      <c r="AJ14" s="490">
        <v>366055</v>
      </c>
      <c r="AK14" s="490">
        <v>366995</v>
      </c>
      <c r="AL14" s="490">
        <v>353724</v>
      </c>
      <c r="AM14" s="490">
        <v>341821</v>
      </c>
      <c r="AN14" s="490">
        <v>399409</v>
      </c>
      <c r="AO14" s="490">
        <v>392151</v>
      </c>
      <c r="AP14" s="490">
        <v>381950</v>
      </c>
      <c r="AQ14" s="490">
        <v>375653</v>
      </c>
      <c r="AR14" s="490">
        <v>368899</v>
      </c>
      <c r="AS14" s="490">
        <v>370079.18436425459</v>
      </c>
      <c r="AT14" s="490">
        <v>371399</v>
      </c>
      <c r="AU14" s="490">
        <v>390805</v>
      </c>
      <c r="AV14" s="490">
        <v>399004</v>
      </c>
      <c r="AW14" s="490">
        <v>407685.18375779467</v>
      </c>
      <c r="AX14" s="490">
        <v>420214</v>
      </c>
      <c r="AY14" s="490">
        <v>427533.60578308417</v>
      </c>
      <c r="AZ14" s="490">
        <v>442159.67430071661</v>
      </c>
      <c r="BA14" s="490">
        <v>453973</v>
      </c>
      <c r="BB14" s="490">
        <v>477576.80049208296</v>
      </c>
      <c r="BC14" s="490">
        <v>479324.93760065502</v>
      </c>
      <c r="BD14" s="490">
        <v>490043.09564994113</v>
      </c>
      <c r="BE14" s="490">
        <v>510311.1</v>
      </c>
      <c r="BF14" s="490">
        <v>528579.80000000005</v>
      </c>
      <c r="BG14" s="490">
        <v>546520.80000000005</v>
      </c>
      <c r="BH14" s="490">
        <v>581348.30000000005</v>
      </c>
      <c r="BI14" s="490">
        <v>609928</v>
      </c>
      <c r="BJ14" s="490">
        <v>618823.89999999991</v>
      </c>
      <c r="BK14" s="490">
        <v>632779</v>
      </c>
      <c r="BL14" s="490">
        <v>644746</v>
      </c>
      <c r="BM14" s="490">
        <v>656431</v>
      </c>
      <c r="BN14" s="490">
        <v>642274</v>
      </c>
      <c r="BO14" s="490">
        <v>626572</v>
      </c>
      <c r="BP14" s="490">
        <v>626529</v>
      </c>
      <c r="BQ14" s="490">
        <v>627240</v>
      </c>
      <c r="BR14" s="490">
        <f>SUM(BR10:BR12)</f>
        <v>636247</v>
      </c>
      <c r="BS14" s="490">
        <f>SUM(BS10:BS12)</f>
        <v>658082</v>
      </c>
      <c r="BT14" s="490">
        <f>SUM(BT10:BT12)</f>
        <v>688436</v>
      </c>
      <c r="BU14" s="490">
        <v>718080</v>
      </c>
      <c r="BV14" s="484"/>
    </row>
    <row r="15" spans="1:240" ht="13.2" customHeight="1" thickTop="1">
      <c r="A15" s="486"/>
      <c r="B15" s="491"/>
      <c r="C15" s="491"/>
      <c r="D15" s="491"/>
      <c r="E15" s="491"/>
      <c r="F15" s="486"/>
      <c r="G15" s="486"/>
      <c r="H15" s="491"/>
      <c r="I15" s="491"/>
      <c r="J15" s="486"/>
      <c r="K15" s="486"/>
      <c r="L15" s="486"/>
      <c r="M15" s="486"/>
      <c r="N15" s="486"/>
      <c r="O15" s="486"/>
      <c r="P15" s="486"/>
      <c r="Q15" s="486"/>
      <c r="R15" s="486"/>
      <c r="S15" s="486"/>
      <c r="T15" s="486"/>
      <c r="U15" s="486"/>
      <c r="V15" s="486"/>
      <c r="W15" s="486"/>
      <c r="X15" s="486"/>
      <c r="Y15" s="486"/>
      <c r="Z15" s="486"/>
      <c r="AA15" s="486"/>
      <c r="AB15" s="486"/>
      <c r="AC15" s="486"/>
      <c r="AD15" s="486"/>
      <c r="AE15" s="486"/>
      <c r="AF15" s="486"/>
      <c r="AG15" s="486"/>
      <c r="AH15" s="486"/>
      <c r="AI15" s="486"/>
      <c r="AJ15" s="486"/>
      <c r="AK15" s="486"/>
    </row>
    <row r="16" spans="1:240" ht="13.2" customHeight="1">
      <c r="A16" s="486"/>
      <c r="B16" s="486"/>
      <c r="C16" s="486"/>
      <c r="D16" s="486"/>
      <c r="E16" s="486"/>
      <c r="F16" s="486"/>
      <c r="G16" s="486"/>
      <c r="H16" s="486"/>
      <c r="I16" s="486"/>
      <c r="J16" s="486"/>
      <c r="K16" s="486"/>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row>
    <row r="17" spans="32:41" ht="13.2" customHeight="1">
      <c r="AF17" s="492"/>
      <c r="AG17" s="492"/>
      <c r="AH17" s="492"/>
      <c r="AI17" s="492"/>
      <c r="AJ17" s="492"/>
      <c r="AK17" s="492"/>
    </row>
    <row r="18" spans="32:41" ht="11.4">
      <c r="AL18" s="493"/>
      <c r="AM18" s="493"/>
      <c r="AN18" s="493"/>
      <c r="AO18" s="493"/>
    </row>
  </sheetData>
  <hyperlinks>
    <hyperlink ref="BU6" location="'Index - Descontinued'!A1" display="Index" xr:uid="{6F55F63F-EAD3-49B6-B799-04ACA209750F}"/>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D96D-6FC8-4086-95AB-B41658BE3E2C}">
  <sheetPr>
    <tabColor rgb="FFC00000"/>
  </sheetPr>
  <dimension ref="A1:HK82"/>
  <sheetViews>
    <sheetView showGridLines="0" zoomScaleNormal="100" workbookViewId="0">
      <pane xSplit="1" ySplit="9" topLeftCell="Q10" activePane="bottomRight" state="frozen"/>
      <selection pane="topRight"/>
      <selection pane="bottomLeft"/>
      <selection pane="bottomRight"/>
    </sheetView>
  </sheetViews>
  <sheetFormatPr defaultColWidth="11" defaultRowHeight="13.2" customHeight="1"/>
  <cols>
    <col min="1" max="1" width="39.88671875" style="63" customWidth="1"/>
    <col min="2" max="3" width="7.88671875" style="57" bestFit="1" customWidth="1"/>
    <col min="4" max="4" width="7.6640625" style="57" bestFit="1" customWidth="1"/>
    <col min="5" max="6" width="7.88671875" style="57" bestFit="1" customWidth="1"/>
    <col min="7" max="7" width="7.77734375" style="57" bestFit="1" customWidth="1"/>
    <col min="8" max="8" width="7.88671875" style="57" bestFit="1" customWidth="1"/>
    <col min="9" max="9" width="8.21875" style="57" bestFit="1" customWidth="1"/>
    <col min="10" max="24" width="7.6640625" style="57" bestFit="1" customWidth="1"/>
    <col min="25" max="25" width="7.77734375" style="57" bestFit="1" customWidth="1"/>
    <col min="26" max="16384" width="11" style="47"/>
  </cols>
  <sheetData>
    <row r="1" spans="1:219" s="25" customFormat="1" ht="15" customHeight="1">
      <c r="A1" s="18"/>
      <c r="B1" s="19"/>
      <c r="C1" s="19"/>
      <c r="D1" s="19"/>
      <c r="E1" s="19"/>
      <c r="F1" s="19"/>
      <c r="G1" s="19"/>
      <c r="H1" s="19"/>
      <c r="I1" s="19"/>
      <c r="J1" s="19"/>
      <c r="K1" s="19"/>
      <c r="L1" s="19"/>
      <c r="M1" s="19"/>
      <c r="N1" s="19"/>
      <c r="O1" s="19"/>
      <c r="P1" s="19"/>
      <c r="Q1" s="19"/>
      <c r="R1" s="19"/>
      <c r="S1" s="19"/>
      <c r="T1" s="19"/>
      <c r="U1" s="19"/>
      <c r="V1" s="19"/>
      <c r="W1" s="19"/>
      <c r="X1" s="19"/>
      <c r="Y1" s="19"/>
      <c r="Z1" s="20"/>
      <c r="AA1" s="20"/>
      <c r="AB1" s="20"/>
      <c r="AC1" s="20"/>
      <c r="AD1" s="20"/>
      <c r="AE1" s="20"/>
      <c r="AF1" s="20"/>
      <c r="AG1" s="20"/>
      <c r="AH1" s="20"/>
      <c r="AI1" s="20"/>
      <c r="AJ1" s="20"/>
      <c r="AK1" s="20"/>
      <c r="AL1" s="20"/>
      <c r="AM1" s="20"/>
      <c r="AN1" s="20"/>
      <c r="AO1" s="20"/>
      <c r="AP1" s="20"/>
      <c r="AQ1" s="20"/>
      <c r="AR1" s="20"/>
      <c r="AS1" s="20"/>
      <c r="AT1" s="21"/>
      <c r="AU1" s="20"/>
      <c r="AV1" s="21"/>
      <c r="AW1" s="20"/>
      <c r="AX1" s="21"/>
      <c r="AY1" s="20"/>
      <c r="AZ1" s="21"/>
      <c r="BA1" s="20"/>
      <c r="BB1" s="21"/>
      <c r="BC1" s="20"/>
      <c r="BD1" s="21"/>
      <c r="BE1" s="20"/>
      <c r="BF1" s="21"/>
      <c r="BG1" s="20"/>
      <c r="BH1" s="21"/>
      <c r="BI1" s="20"/>
      <c r="BJ1" s="21"/>
      <c r="BK1" s="20"/>
      <c r="BL1" s="21"/>
      <c r="BM1" s="20"/>
      <c r="BN1" s="21"/>
      <c r="BO1" s="20"/>
      <c r="BP1" s="21"/>
      <c r="BQ1" s="20"/>
      <c r="BR1" s="21"/>
      <c r="BS1" s="20"/>
      <c r="BT1" s="21"/>
      <c r="BU1" s="20"/>
      <c r="BV1" s="21"/>
      <c r="BW1" s="20"/>
      <c r="BX1" s="21"/>
      <c r="BY1" s="20"/>
      <c r="BZ1" s="21"/>
      <c r="CA1" s="22"/>
      <c r="CB1" s="22"/>
      <c r="CC1" s="20"/>
      <c r="CD1" s="21"/>
      <c r="CE1" s="23"/>
      <c r="CF1" s="23"/>
      <c r="CG1" s="23"/>
      <c r="CH1" s="23"/>
      <c r="CI1" s="23"/>
      <c r="CJ1" s="21"/>
      <c r="CK1" s="23"/>
      <c r="CL1" s="21"/>
      <c r="CM1" s="23"/>
      <c r="CN1" s="23"/>
      <c r="CO1" s="23"/>
      <c r="CP1" s="24"/>
      <c r="CQ1" s="24"/>
      <c r="CR1" s="20"/>
      <c r="CS1" s="21"/>
      <c r="CT1" s="20"/>
      <c r="CU1" s="21"/>
      <c r="CV1" s="20"/>
      <c r="CW1" s="21"/>
      <c r="CX1" s="20"/>
      <c r="CY1" s="21"/>
      <c r="CZ1" s="20"/>
      <c r="DA1" s="21"/>
      <c r="DB1" s="20"/>
      <c r="DC1" s="21"/>
      <c r="DD1" s="20"/>
      <c r="DE1" s="21"/>
      <c r="DF1" s="20"/>
      <c r="DG1" s="21"/>
      <c r="DH1" s="20"/>
      <c r="DI1" s="21"/>
      <c r="DJ1" s="20"/>
      <c r="DK1" s="21"/>
      <c r="DL1" s="20"/>
      <c r="DM1" s="21"/>
      <c r="DN1" s="20"/>
      <c r="DO1" s="21"/>
      <c r="DP1" s="20"/>
      <c r="DQ1" s="21"/>
      <c r="DR1" s="20"/>
      <c r="DS1" s="21"/>
      <c r="DT1" s="20"/>
      <c r="DU1" s="21"/>
      <c r="DV1" s="20"/>
      <c r="DW1" s="21"/>
      <c r="DX1" s="20"/>
      <c r="DY1" s="21"/>
      <c r="DZ1" s="20"/>
      <c r="EA1" s="21"/>
      <c r="EB1" s="20"/>
      <c r="EC1" s="21"/>
      <c r="ED1" s="20"/>
      <c r="EE1" s="21"/>
      <c r="EF1" s="22"/>
      <c r="EG1" s="22"/>
      <c r="EH1" s="20"/>
      <c r="EI1" s="21"/>
      <c r="EJ1" s="23"/>
      <c r="EK1" s="23"/>
      <c r="EL1" s="23"/>
      <c r="EM1" s="23"/>
      <c r="EN1" s="23"/>
      <c r="EO1" s="21"/>
      <c r="EP1" s="23"/>
      <c r="EQ1" s="21"/>
      <c r="ER1" s="23"/>
      <c r="ES1" s="23"/>
      <c r="ET1" s="23"/>
      <c r="EU1" s="24"/>
      <c r="EV1" s="24"/>
      <c r="EW1" s="20"/>
      <c r="EX1" s="21"/>
      <c r="EY1" s="20"/>
      <c r="EZ1" s="21"/>
      <c r="FA1" s="20"/>
      <c r="FB1" s="21"/>
      <c r="FC1" s="20"/>
      <c r="FD1" s="21"/>
      <c r="FE1" s="20"/>
      <c r="FF1" s="21"/>
      <c r="FG1" s="20"/>
      <c r="FH1" s="21"/>
      <c r="FI1" s="20"/>
      <c r="FJ1" s="21"/>
      <c r="FK1" s="20"/>
      <c r="FL1" s="21"/>
      <c r="FM1" s="20"/>
      <c r="FN1" s="21"/>
      <c r="FO1" s="20"/>
      <c r="FP1" s="21"/>
      <c r="FQ1" s="20"/>
      <c r="FR1" s="21"/>
      <c r="FS1" s="20"/>
      <c r="FT1" s="21"/>
      <c r="FU1" s="20"/>
      <c r="FV1" s="21"/>
      <c r="FW1" s="20"/>
      <c r="FX1" s="21"/>
      <c r="FY1" s="20"/>
      <c r="FZ1" s="21"/>
      <c r="GA1" s="20"/>
      <c r="GB1" s="21"/>
      <c r="GC1" s="20"/>
      <c r="GD1" s="21"/>
      <c r="GE1" s="20"/>
      <c r="GF1" s="21"/>
      <c r="GG1" s="20"/>
      <c r="GH1" s="21"/>
      <c r="GI1" s="20"/>
      <c r="GJ1" s="21"/>
      <c r="GK1" s="22"/>
      <c r="GL1" s="22"/>
      <c r="GM1" s="20"/>
      <c r="GN1" s="21"/>
      <c r="GO1" s="23"/>
      <c r="GP1" s="23"/>
      <c r="GQ1" s="23"/>
      <c r="GR1" s="23"/>
      <c r="GS1" s="23"/>
      <c r="GT1" s="21"/>
      <c r="GU1" s="23"/>
      <c r="GV1" s="21"/>
      <c r="GW1" s="23"/>
      <c r="GX1" s="23"/>
      <c r="GY1" s="23"/>
      <c r="GZ1" s="24"/>
      <c r="HA1" s="24"/>
      <c r="HB1" s="20"/>
      <c r="HC1" s="21"/>
      <c r="HD1" s="20"/>
      <c r="HE1" s="21"/>
      <c r="HF1" s="20"/>
      <c r="HG1" s="21"/>
      <c r="HH1" s="20"/>
      <c r="HI1" s="21"/>
      <c r="HJ1" s="20"/>
      <c r="HK1" s="21"/>
    </row>
    <row r="2" spans="1:219" s="25" customFormat="1" ht="15" customHeight="1">
      <c r="A2" s="18"/>
      <c r="B2" s="19"/>
      <c r="C2" s="19"/>
      <c r="D2" s="19"/>
      <c r="E2" s="19"/>
      <c r="F2" s="19"/>
      <c r="G2" s="19"/>
      <c r="H2" s="19"/>
      <c r="I2" s="19"/>
      <c r="J2" s="19"/>
      <c r="K2" s="19"/>
      <c r="L2" s="19"/>
      <c r="M2" s="19"/>
      <c r="N2" s="19"/>
      <c r="O2" s="19"/>
      <c r="P2" s="19"/>
      <c r="Q2" s="19"/>
      <c r="R2" s="19"/>
      <c r="S2" s="19"/>
      <c r="T2" s="19"/>
      <c r="U2" s="19"/>
      <c r="V2" s="19"/>
      <c r="W2" s="19"/>
      <c r="X2" s="19"/>
      <c r="Y2" s="19"/>
      <c r="Z2" s="20"/>
      <c r="AA2" s="20"/>
      <c r="AB2" s="20"/>
      <c r="AC2" s="20"/>
      <c r="AD2" s="20"/>
      <c r="AE2" s="20"/>
      <c r="AF2" s="20"/>
      <c r="AG2" s="20"/>
      <c r="AH2" s="20"/>
      <c r="AI2" s="20"/>
      <c r="AJ2" s="20"/>
      <c r="AK2" s="20"/>
      <c r="AL2" s="20"/>
      <c r="AM2" s="20"/>
      <c r="AN2" s="20"/>
      <c r="AO2" s="20"/>
      <c r="AP2" s="20"/>
      <c r="AQ2" s="20"/>
      <c r="AR2" s="20"/>
      <c r="AS2" s="20"/>
      <c r="AT2" s="21"/>
      <c r="AU2" s="20"/>
      <c r="AV2" s="21"/>
      <c r="AW2" s="20"/>
      <c r="AX2" s="21"/>
      <c r="AY2" s="20"/>
      <c r="AZ2" s="21"/>
      <c r="BA2" s="20"/>
      <c r="BB2" s="21"/>
      <c r="BC2" s="20"/>
      <c r="BD2" s="21"/>
      <c r="BE2" s="20"/>
      <c r="BF2" s="21"/>
      <c r="BG2" s="20"/>
      <c r="BH2" s="21"/>
      <c r="BI2" s="20"/>
      <c r="BJ2" s="21"/>
      <c r="BK2" s="20"/>
      <c r="BL2" s="21"/>
      <c r="BM2" s="20"/>
      <c r="BN2" s="21"/>
      <c r="BO2" s="20"/>
      <c r="BP2" s="21"/>
      <c r="BQ2" s="20"/>
      <c r="BR2" s="21"/>
      <c r="BS2" s="20"/>
      <c r="BT2" s="21"/>
      <c r="BU2" s="20"/>
      <c r="BV2" s="21"/>
      <c r="BW2" s="20"/>
      <c r="BX2" s="21"/>
      <c r="BY2" s="20"/>
      <c r="BZ2" s="21"/>
      <c r="CA2" s="22"/>
      <c r="CB2" s="22"/>
      <c r="CC2" s="20"/>
      <c r="CD2" s="21"/>
      <c r="CE2" s="23"/>
      <c r="CF2" s="23"/>
      <c r="CG2" s="23"/>
      <c r="CH2" s="23"/>
      <c r="CI2" s="23"/>
      <c r="CJ2" s="21"/>
      <c r="CK2" s="23"/>
      <c r="CL2" s="21"/>
      <c r="CM2" s="23"/>
      <c r="CN2" s="23"/>
      <c r="CO2" s="23"/>
      <c r="CP2" s="24"/>
      <c r="CQ2" s="24"/>
      <c r="CR2" s="20"/>
      <c r="CS2" s="21"/>
      <c r="CT2" s="20"/>
      <c r="CU2" s="21"/>
      <c r="CV2" s="20"/>
      <c r="CW2" s="21"/>
      <c r="CX2" s="20"/>
      <c r="CY2" s="21"/>
      <c r="CZ2" s="20"/>
      <c r="DA2" s="21"/>
      <c r="DB2" s="20"/>
      <c r="DC2" s="21"/>
      <c r="DD2" s="20"/>
      <c r="DE2" s="21"/>
      <c r="DF2" s="20"/>
      <c r="DG2" s="21"/>
      <c r="DH2" s="20"/>
      <c r="DI2" s="21"/>
      <c r="DJ2" s="20"/>
      <c r="DK2" s="21"/>
      <c r="DL2" s="20"/>
      <c r="DM2" s="21"/>
      <c r="DN2" s="20"/>
      <c r="DO2" s="21"/>
      <c r="DP2" s="20"/>
      <c r="DQ2" s="21"/>
      <c r="DR2" s="20"/>
      <c r="DS2" s="21"/>
      <c r="DT2" s="20"/>
      <c r="DU2" s="21"/>
      <c r="DV2" s="20"/>
      <c r="DW2" s="21"/>
      <c r="DX2" s="20"/>
      <c r="DY2" s="21"/>
      <c r="DZ2" s="20"/>
      <c r="EA2" s="21"/>
      <c r="EB2" s="20"/>
      <c r="EC2" s="21"/>
      <c r="ED2" s="20"/>
      <c r="EE2" s="21"/>
      <c r="EF2" s="22"/>
      <c r="EG2" s="22"/>
      <c r="EH2" s="20"/>
      <c r="EI2" s="21"/>
      <c r="EJ2" s="23"/>
      <c r="EK2" s="23"/>
      <c r="EL2" s="23"/>
      <c r="EM2" s="23"/>
      <c r="EN2" s="23"/>
      <c r="EO2" s="21"/>
      <c r="EP2" s="23"/>
      <c r="EQ2" s="21"/>
      <c r="ER2" s="23"/>
      <c r="ES2" s="23"/>
      <c r="ET2" s="23"/>
      <c r="EU2" s="24"/>
      <c r="EV2" s="24"/>
      <c r="EW2" s="20"/>
      <c r="EX2" s="21"/>
      <c r="EY2" s="20"/>
      <c r="EZ2" s="21"/>
      <c r="FA2" s="20"/>
      <c r="FB2" s="21"/>
      <c r="FC2" s="20"/>
      <c r="FD2" s="21"/>
      <c r="FE2" s="20"/>
      <c r="FF2" s="21"/>
      <c r="FG2" s="20"/>
      <c r="FH2" s="21"/>
      <c r="FI2" s="20"/>
      <c r="FJ2" s="21"/>
      <c r="FK2" s="20"/>
      <c r="FL2" s="21"/>
      <c r="FM2" s="20"/>
      <c r="FN2" s="21"/>
      <c r="FO2" s="20"/>
      <c r="FP2" s="21"/>
      <c r="FQ2" s="20"/>
      <c r="FR2" s="21"/>
      <c r="FS2" s="20"/>
      <c r="FT2" s="21"/>
      <c r="FU2" s="20"/>
      <c r="FV2" s="21"/>
      <c r="FW2" s="20"/>
      <c r="FX2" s="21"/>
      <c r="FY2" s="20"/>
      <c r="FZ2" s="21"/>
      <c r="GA2" s="20"/>
      <c r="GB2" s="21"/>
      <c r="GC2" s="20"/>
      <c r="GD2" s="21"/>
      <c r="GE2" s="20"/>
      <c r="GF2" s="21"/>
      <c r="GG2" s="20"/>
      <c r="GH2" s="21"/>
      <c r="GI2" s="20"/>
      <c r="GJ2" s="21"/>
      <c r="GK2" s="22"/>
      <c r="GL2" s="22"/>
      <c r="GM2" s="20"/>
      <c r="GN2" s="21"/>
      <c r="GO2" s="23"/>
      <c r="GP2" s="23"/>
      <c r="GQ2" s="23"/>
      <c r="GR2" s="23"/>
      <c r="GS2" s="23"/>
      <c r="GT2" s="21"/>
      <c r="GU2" s="23"/>
      <c r="GV2" s="21"/>
      <c r="GW2" s="23"/>
      <c r="GX2" s="23"/>
      <c r="GY2" s="23"/>
      <c r="GZ2" s="24"/>
      <c r="HA2" s="24"/>
      <c r="HB2" s="20"/>
      <c r="HC2" s="21"/>
      <c r="HD2" s="20"/>
      <c r="HE2" s="21"/>
      <c r="HF2" s="20"/>
      <c r="HG2" s="21"/>
      <c r="HH2" s="20"/>
      <c r="HI2" s="21"/>
      <c r="HJ2" s="20"/>
      <c r="HK2" s="21"/>
    </row>
    <row r="3" spans="1:219" s="25" customFormat="1" ht="15" customHeight="1">
      <c r="A3" s="18"/>
      <c r="B3" s="19"/>
      <c r="C3" s="19"/>
      <c r="D3" s="19"/>
      <c r="E3" s="19"/>
      <c r="F3" s="19"/>
      <c r="G3" s="19"/>
      <c r="H3" s="19"/>
      <c r="I3" s="19"/>
      <c r="J3" s="19"/>
      <c r="K3" s="19"/>
      <c r="L3" s="19"/>
      <c r="M3" s="19"/>
      <c r="N3" s="19"/>
      <c r="O3" s="19"/>
      <c r="P3" s="19"/>
      <c r="Q3" s="19"/>
      <c r="R3" s="19"/>
      <c r="S3" s="19"/>
      <c r="T3" s="19"/>
      <c r="U3" s="19"/>
      <c r="V3" s="19"/>
      <c r="W3" s="19"/>
      <c r="X3" s="19"/>
      <c r="Y3" s="19"/>
      <c r="Z3" s="20"/>
      <c r="AA3" s="20"/>
      <c r="AB3" s="20"/>
      <c r="AC3" s="20"/>
      <c r="AD3" s="20"/>
      <c r="AE3" s="20"/>
      <c r="AF3" s="20"/>
      <c r="AG3" s="20"/>
      <c r="AH3" s="20"/>
      <c r="AI3" s="20"/>
      <c r="AJ3" s="20"/>
      <c r="AK3" s="20"/>
      <c r="AL3" s="20"/>
      <c r="AM3" s="20"/>
      <c r="AN3" s="20"/>
      <c r="AO3" s="20"/>
      <c r="AP3" s="20"/>
      <c r="AQ3" s="20"/>
      <c r="AR3" s="20"/>
      <c r="AS3" s="20"/>
      <c r="AT3" s="21"/>
      <c r="AU3" s="20"/>
      <c r="AV3" s="21"/>
      <c r="AW3" s="20"/>
      <c r="AX3" s="21"/>
      <c r="AY3" s="20"/>
      <c r="AZ3" s="21"/>
      <c r="BA3" s="20"/>
      <c r="BB3" s="21"/>
      <c r="BC3" s="20"/>
      <c r="BD3" s="21"/>
      <c r="BE3" s="20"/>
      <c r="BF3" s="21"/>
      <c r="BG3" s="20"/>
      <c r="BH3" s="21"/>
      <c r="BI3" s="20"/>
      <c r="BJ3" s="21"/>
      <c r="BK3" s="20"/>
      <c r="BL3" s="21"/>
      <c r="BM3" s="20"/>
      <c r="BN3" s="21"/>
      <c r="BO3" s="20"/>
      <c r="BP3" s="21"/>
      <c r="BQ3" s="20"/>
      <c r="BR3" s="21"/>
      <c r="BS3" s="20"/>
      <c r="BT3" s="21"/>
      <c r="BU3" s="20"/>
      <c r="BV3" s="21"/>
      <c r="BW3" s="20"/>
      <c r="BX3" s="21"/>
      <c r="BY3" s="20"/>
      <c r="BZ3" s="21"/>
      <c r="CA3" s="22"/>
      <c r="CB3" s="22"/>
      <c r="CC3" s="20"/>
      <c r="CD3" s="21"/>
      <c r="CE3" s="23"/>
      <c r="CF3" s="23"/>
      <c r="CG3" s="23"/>
      <c r="CH3" s="23"/>
      <c r="CI3" s="23"/>
      <c r="CJ3" s="21"/>
      <c r="CK3" s="23"/>
      <c r="CL3" s="21"/>
      <c r="CM3" s="23"/>
      <c r="CN3" s="23"/>
      <c r="CO3" s="23"/>
      <c r="CP3" s="24"/>
      <c r="CQ3" s="24"/>
      <c r="CR3" s="20"/>
      <c r="CS3" s="21"/>
      <c r="CT3" s="20"/>
      <c r="CU3" s="21"/>
      <c r="CV3" s="20"/>
      <c r="CW3" s="21"/>
      <c r="CX3" s="20"/>
      <c r="CY3" s="21"/>
      <c r="CZ3" s="20"/>
      <c r="DA3" s="21"/>
      <c r="DB3" s="20"/>
      <c r="DC3" s="21"/>
      <c r="DD3" s="20"/>
      <c r="DE3" s="21"/>
      <c r="DF3" s="20"/>
      <c r="DG3" s="21"/>
      <c r="DH3" s="20"/>
      <c r="DI3" s="21"/>
      <c r="DJ3" s="20"/>
      <c r="DK3" s="21"/>
      <c r="DL3" s="20"/>
      <c r="DM3" s="21"/>
      <c r="DN3" s="20"/>
      <c r="DO3" s="21"/>
      <c r="DP3" s="20"/>
      <c r="DQ3" s="21"/>
      <c r="DR3" s="20"/>
      <c r="DS3" s="21"/>
      <c r="DT3" s="20"/>
      <c r="DU3" s="21"/>
      <c r="DV3" s="20"/>
      <c r="DW3" s="21"/>
      <c r="DX3" s="20"/>
      <c r="DY3" s="21"/>
      <c r="DZ3" s="20"/>
      <c r="EA3" s="21"/>
      <c r="EB3" s="20"/>
      <c r="EC3" s="21"/>
      <c r="ED3" s="20"/>
      <c r="EE3" s="21"/>
      <c r="EF3" s="22"/>
      <c r="EG3" s="22"/>
      <c r="EH3" s="20"/>
      <c r="EI3" s="21"/>
      <c r="EJ3" s="23"/>
      <c r="EK3" s="23"/>
      <c r="EL3" s="23"/>
      <c r="EM3" s="23"/>
      <c r="EN3" s="23"/>
      <c r="EO3" s="21"/>
      <c r="EP3" s="23"/>
      <c r="EQ3" s="21"/>
      <c r="ER3" s="23"/>
      <c r="ES3" s="23"/>
      <c r="ET3" s="23"/>
      <c r="EU3" s="24"/>
      <c r="EV3" s="24"/>
      <c r="EW3" s="20"/>
      <c r="EX3" s="21"/>
      <c r="EY3" s="20"/>
      <c r="EZ3" s="21"/>
      <c r="FA3" s="20"/>
      <c r="FB3" s="21"/>
      <c r="FC3" s="20"/>
      <c r="FD3" s="21"/>
      <c r="FE3" s="20"/>
      <c r="FF3" s="21"/>
      <c r="FG3" s="20"/>
      <c r="FH3" s="21"/>
      <c r="FI3" s="20"/>
      <c r="FJ3" s="21"/>
      <c r="FK3" s="20"/>
      <c r="FL3" s="21"/>
      <c r="FM3" s="20"/>
      <c r="FN3" s="21"/>
      <c r="FO3" s="20"/>
      <c r="FP3" s="21"/>
      <c r="FQ3" s="20"/>
      <c r="FR3" s="21"/>
      <c r="FS3" s="20"/>
      <c r="FT3" s="21"/>
      <c r="FU3" s="20"/>
      <c r="FV3" s="21"/>
      <c r="FW3" s="20"/>
      <c r="FX3" s="21"/>
      <c r="FY3" s="20"/>
      <c r="FZ3" s="21"/>
      <c r="GA3" s="20"/>
      <c r="GB3" s="21"/>
      <c r="GC3" s="20"/>
      <c r="GD3" s="21"/>
      <c r="GE3" s="20"/>
      <c r="GF3" s="21"/>
      <c r="GG3" s="20"/>
      <c r="GH3" s="21"/>
      <c r="GI3" s="20"/>
      <c r="GJ3" s="21"/>
      <c r="GK3" s="22"/>
      <c r="GL3" s="22"/>
      <c r="GM3" s="20"/>
      <c r="GN3" s="21"/>
      <c r="GO3" s="23"/>
      <c r="GP3" s="23"/>
      <c r="GQ3" s="23"/>
      <c r="GR3" s="23"/>
      <c r="GS3" s="23"/>
      <c r="GT3" s="21"/>
      <c r="GU3" s="23"/>
      <c r="GV3" s="21"/>
      <c r="GW3" s="23"/>
      <c r="GX3" s="23"/>
      <c r="GY3" s="23"/>
      <c r="GZ3" s="24"/>
      <c r="HA3" s="24"/>
      <c r="HB3" s="20"/>
      <c r="HC3" s="21"/>
      <c r="HD3" s="20"/>
      <c r="HE3" s="21"/>
      <c r="HF3" s="20"/>
      <c r="HG3" s="21"/>
      <c r="HH3" s="20"/>
      <c r="HI3" s="21"/>
      <c r="HJ3" s="20"/>
      <c r="HK3" s="21"/>
    </row>
    <row r="4" spans="1:219" s="25" customFormat="1" ht="15" customHeight="1">
      <c r="A4" s="26"/>
      <c r="B4" s="66"/>
      <c r="C4" s="66"/>
      <c r="D4" s="66"/>
      <c r="E4" s="66"/>
      <c r="F4" s="66"/>
      <c r="G4" s="66"/>
      <c r="H4" s="66"/>
      <c r="I4" s="66"/>
      <c r="J4" s="66"/>
      <c r="K4" s="66"/>
      <c r="L4" s="66"/>
      <c r="M4" s="66"/>
      <c r="N4" s="66"/>
      <c r="O4" s="66"/>
      <c r="P4" s="66"/>
      <c r="Q4" s="66"/>
      <c r="R4" s="66"/>
      <c r="S4" s="66"/>
      <c r="T4" s="66"/>
      <c r="U4" s="66"/>
      <c r="V4" s="66"/>
      <c r="W4" s="66"/>
      <c r="X4" s="66"/>
      <c r="Y4" s="66"/>
      <c r="Z4" s="322"/>
      <c r="AA4" s="322"/>
      <c r="AB4" s="322"/>
      <c r="AC4" s="322"/>
      <c r="AD4" s="322"/>
      <c r="AE4" s="322"/>
      <c r="AF4" s="322"/>
      <c r="AG4" s="322"/>
      <c r="AH4" s="322"/>
      <c r="AL4" s="323"/>
      <c r="AM4" s="323"/>
      <c r="AN4" s="323"/>
      <c r="AO4" s="323"/>
      <c r="AP4" s="323"/>
      <c r="AQ4" s="323"/>
      <c r="AR4" s="323"/>
      <c r="AS4" s="323"/>
    </row>
    <row r="5" spans="1:219" s="79" customFormat="1" ht="30" customHeight="1" thickBot="1">
      <c r="A5" s="67" t="s">
        <v>667</v>
      </c>
      <c r="B5" s="91"/>
      <c r="C5" s="91"/>
      <c r="D5" s="91"/>
      <c r="E5" s="91"/>
      <c r="F5" s="91"/>
      <c r="G5" s="91"/>
      <c r="H5" s="91"/>
      <c r="I5" s="91"/>
      <c r="J5" s="91"/>
      <c r="K5" s="91"/>
      <c r="L5" s="91"/>
      <c r="M5" s="91"/>
      <c r="N5" s="91"/>
      <c r="O5" s="91"/>
      <c r="P5" s="91"/>
      <c r="Q5" s="91"/>
      <c r="R5" s="91"/>
      <c r="S5" s="91"/>
      <c r="T5" s="91"/>
      <c r="U5" s="91"/>
      <c r="V5" s="91"/>
      <c r="W5" s="91"/>
      <c r="X5" s="91"/>
      <c r="Y5" s="91"/>
      <c r="AC5" s="94"/>
      <c r="AE5" s="95"/>
      <c r="AH5" s="96"/>
      <c r="AI5" s="92"/>
      <c r="AJ5" s="92"/>
      <c r="AK5" s="92"/>
      <c r="AL5" s="97"/>
      <c r="AM5" s="92"/>
      <c r="AN5" s="92"/>
      <c r="AO5" s="92"/>
      <c r="AP5" s="36"/>
    </row>
    <row r="6" spans="1:219" s="79" customFormat="1" ht="15" customHeight="1" thickTop="1">
      <c r="A6" s="470"/>
      <c r="B6" s="31"/>
      <c r="C6" s="31"/>
      <c r="D6" s="31"/>
      <c r="E6" s="31"/>
      <c r="F6" s="31"/>
      <c r="G6" s="31"/>
      <c r="H6" s="31"/>
      <c r="I6" s="31"/>
      <c r="J6" s="31"/>
      <c r="K6" s="31"/>
      <c r="L6" s="31"/>
      <c r="M6" s="31"/>
      <c r="N6" s="31"/>
      <c r="O6" s="31"/>
      <c r="P6" s="31"/>
      <c r="Q6" s="31"/>
      <c r="R6" s="31"/>
      <c r="S6" s="31"/>
      <c r="T6" s="31"/>
      <c r="U6" s="31"/>
      <c r="V6" s="31"/>
      <c r="W6" s="31"/>
      <c r="X6" s="31"/>
      <c r="Y6" s="31" t="s">
        <v>59</v>
      </c>
    </row>
    <row r="7" spans="1:219" s="36" customFormat="1" ht="15" customHeight="1">
      <c r="A7" s="34"/>
      <c r="B7" s="35" t="s">
        <v>135</v>
      </c>
      <c r="C7" s="35" t="s">
        <v>136</v>
      </c>
      <c r="D7" s="35" t="s">
        <v>137</v>
      </c>
      <c r="E7" s="35" t="s">
        <v>138</v>
      </c>
      <c r="F7" s="35" t="s">
        <v>139</v>
      </c>
      <c r="G7" s="35" t="s">
        <v>140</v>
      </c>
      <c r="H7" s="35" t="s">
        <v>141</v>
      </c>
      <c r="I7" s="35" t="s">
        <v>142</v>
      </c>
      <c r="J7" s="35" t="s">
        <v>143</v>
      </c>
      <c r="K7" s="35" t="s">
        <v>144</v>
      </c>
      <c r="L7" s="35" t="s">
        <v>145</v>
      </c>
      <c r="M7" s="35" t="s">
        <v>146</v>
      </c>
      <c r="N7" s="35" t="s">
        <v>147</v>
      </c>
      <c r="O7" s="35" t="s">
        <v>148</v>
      </c>
      <c r="P7" s="35" t="s">
        <v>149</v>
      </c>
      <c r="Q7" s="35" t="s">
        <v>150</v>
      </c>
      <c r="R7" s="35" t="s">
        <v>151</v>
      </c>
      <c r="S7" s="35" t="s">
        <v>152</v>
      </c>
      <c r="T7" s="35" t="s">
        <v>153</v>
      </c>
      <c r="U7" s="35" t="s">
        <v>154</v>
      </c>
      <c r="V7" s="35" t="s">
        <v>155</v>
      </c>
      <c r="W7" s="35" t="s">
        <v>156</v>
      </c>
      <c r="X7" s="35" t="s">
        <v>157</v>
      </c>
      <c r="Y7" s="35" t="s">
        <v>158</v>
      </c>
    </row>
    <row r="8" spans="1:219"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101"/>
      <c r="AA8" s="101"/>
      <c r="AB8" s="101"/>
      <c r="AC8" s="101"/>
      <c r="AD8" s="101"/>
      <c r="AE8" s="101"/>
    </row>
    <row r="9" spans="1:219"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40"/>
    </row>
    <row r="10" spans="1:219" s="41" customFormat="1" ht="15" customHeight="1">
      <c r="A10" s="48" t="s">
        <v>665</v>
      </c>
      <c r="B10" s="75">
        <v>258462.46054441019</v>
      </c>
      <c r="C10" s="75">
        <v>262354</v>
      </c>
      <c r="D10" s="75">
        <v>264222</v>
      </c>
      <c r="E10" s="75">
        <v>275889.32703248993</v>
      </c>
      <c r="F10" s="75">
        <v>296732.60686074989</v>
      </c>
      <c r="G10" s="75">
        <v>310224.01040170132</v>
      </c>
      <c r="H10" s="75">
        <v>294737.59046491981</v>
      </c>
      <c r="I10" s="75">
        <v>291357</v>
      </c>
      <c r="J10" s="75">
        <v>293573.80000000005</v>
      </c>
      <c r="K10" s="75">
        <v>292995.30000000005</v>
      </c>
      <c r="L10" s="75">
        <v>308483</v>
      </c>
      <c r="M10" s="75">
        <v>323344</v>
      </c>
      <c r="N10" s="75">
        <v>335441</v>
      </c>
      <c r="O10" s="75">
        <v>343119</v>
      </c>
      <c r="P10" s="75">
        <v>351343.19999999995</v>
      </c>
      <c r="Q10" s="75">
        <v>354586</v>
      </c>
      <c r="R10" s="75">
        <v>340096</v>
      </c>
      <c r="S10" s="75">
        <v>340553</v>
      </c>
      <c r="T10" s="75">
        <v>351360</v>
      </c>
      <c r="U10" s="75">
        <v>343996.5</v>
      </c>
      <c r="V10" s="75">
        <v>345659</v>
      </c>
      <c r="W10" s="75">
        <v>346252</v>
      </c>
      <c r="X10" s="75">
        <v>353872</v>
      </c>
      <c r="Y10" s="46">
        <v>352701</v>
      </c>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row>
    <row r="11" spans="1:219" s="41" customFormat="1" ht="15" customHeight="1">
      <c r="A11" s="48" t="s">
        <v>668</v>
      </c>
      <c r="B11" s="75">
        <v>101158.9334644921</v>
      </c>
      <c r="C11" s="75">
        <v>102844</v>
      </c>
      <c r="D11" s="75">
        <v>108559</v>
      </c>
      <c r="E11" s="75">
        <v>114076.19008543897</v>
      </c>
      <c r="F11" s="75">
        <v>119147.68329489607</v>
      </c>
      <c r="G11" s="75">
        <v>114887.48132362831</v>
      </c>
      <c r="H11" s="75">
        <v>126272.76615848539</v>
      </c>
      <c r="I11" s="75">
        <v>135353</v>
      </c>
      <c r="J11" s="75">
        <v>141366.1</v>
      </c>
      <c r="K11" s="75">
        <v>147837.70000000001</v>
      </c>
      <c r="L11" s="75">
        <v>161361</v>
      </c>
      <c r="M11" s="75">
        <v>168553</v>
      </c>
      <c r="N11" s="75">
        <v>167606</v>
      </c>
      <c r="O11" s="75">
        <v>170705</v>
      </c>
      <c r="P11" s="75">
        <v>174555.3</v>
      </c>
      <c r="Q11" s="75">
        <v>176246</v>
      </c>
      <c r="R11" s="75">
        <v>173876</v>
      </c>
      <c r="S11" s="75">
        <v>167056</v>
      </c>
      <c r="T11" s="75">
        <v>165290</v>
      </c>
      <c r="U11" s="75">
        <v>167846.5</v>
      </c>
      <c r="V11" s="75">
        <v>171703</v>
      </c>
      <c r="W11" s="75">
        <v>184065</v>
      </c>
      <c r="X11" s="75">
        <v>193182</v>
      </c>
      <c r="Y11" s="46">
        <v>214911</v>
      </c>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row>
    <row r="12" spans="1:219" s="41" customFormat="1" ht="15" customHeight="1">
      <c r="A12" s="48" t="s">
        <v>68</v>
      </c>
      <c r="B12" s="75">
        <v>200198.16488168002</v>
      </c>
      <c r="C12" s="75">
        <v>210103.894447072</v>
      </c>
      <c r="D12" s="75">
        <v>222036</v>
      </c>
      <c r="E12" s="75">
        <v>233079.12958555203</v>
      </c>
      <c r="F12" s="75">
        <v>239213.68082768685</v>
      </c>
      <c r="G12" s="75">
        <v>236003.90423785651</v>
      </c>
      <c r="H12" s="75">
        <v>243403.70764471593</v>
      </c>
      <c r="I12" s="75">
        <v>260258</v>
      </c>
      <c r="J12" s="75">
        <v>270219.99999999994</v>
      </c>
      <c r="K12" s="75">
        <v>285619.7</v>
      </c>
      <c r="L12" s="75">
        <v>303479</v>
      </c>
      <c r="M12" s="75">
        <v>320760</v>
      </c>
      <c r="N12" s="75">
        <v>331404</v>
      </c>
      <c r="O12" s="75">
        <v>341557</v>
      </c>
      <c r="P12" s="75">
        <v>352672</v>
      </c>
      <c r="Q12" s="75">
        <v>361101</v>
      </c>
      <c r="R12" s="75">
        <v>365312</v>
      </c>
      <c r="S12" s="75">
        <v>361077</v>
      </c>
      <c r="T12" s="75">
        <v>360850</v>
      </c>
      <c r="U12" s="75">
        <v>365442</v>
      </c>
      <c r="V12" s="75">
        <v>372556</v>
      </c>
      <c r="W12" s="75">
        <v>381775</v>
      </c>
      <c r="X12" s="75">
        <v>396837</v>
      </c>
      <c r="Y12" s="46">
        <v>414080</v>
      </c>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row>
    <row r="13" spans="1:219" s="166" customFormat="1" ht="5.0999999999999996" customHeight="1">
      <c r="A13" s="83"/>
      <c r="B13" s="75"/>
      <c r="C13" s="75"/>
      <c r="D13" s="75"/>
      <c r="E13" s="75"/>
      <c r="F13" s="75"/>
      <c r="G13" s="75"/>
      <c r="H13" s="75"/>
      <c r="I13" s="75"/>
      <c r="J13" s="75"/>
      <c r="K13" s="75"/>
      <c r="L13" s="75"/>
      <c r="M13" s="75"/>
      <c r="N13" s="75"/>
      <c r="O13" s="75"/>
      <c r="P13" s="75"/>
      <c r="Q13" s="75"/>
      <c r="R13" s="75"/>
      <c r="S13" s="75"/>
      <c r="T13" s="75"/>
      <c r="U13" s="75"/>
      <c r="V13" s="75"/>
      <c r="W13" s="75"/>
      <c r="X13" s="75"/>
      <c r="Y13" s="75"/>
      <c r="Z13" s="45"/>
    </row>
    <row r="14" spans="1:219" s="25" customFormat="1" ht="15" customHeight="1" thickBot="1">
      <c r="A14" s="87" t="s">
        <v>663</v>
      </c>
      <c r="B14" s="53">
        <v>559819.5588905823</v>
      </c>
      <c r="C14" s="53">
        <v>575301.89444707194</v>
      </c>
      <c r="D14" s="53">
        <v>594817</v>
      </c>
      <c r="E14" s="53">
        <v>623044.64670348098</v>
      </c>
      <c r="F14" s="53">
        <v>655093.97098333272</v>
      </c>
      <c r="G14" s="53">
        <v>661115.39596318617</v>
      </c>
      <c r="H14" s="53">
        <v>664414.06426812115</v>
      </c>
      <c r="I14" s="53">
        <v>686968</v>
      </c>
      <c r="J14" s="53">
        <v>705159.89999999991</v>
      </c>
      <c r="K14" s="53">
        <v>726452.70000000007</v>
      </c>
      <c r="L14" s="53">
        <v>773323</v>
      </c>
      <c r="M14" s="53">
        <v>812657</v>
      </c>
      <c r="N14" s="53">
        <v>834451</v>
      </c>
      <c r="O14" s="53">
        <v>855381</v>
      </c>
      <c r="P14" s="53">
        <v>878570.5</v>
      </c>
      <c r="Q14" s="53">
        <v>891933</v>
      </c>
      <c r="R14" s="53">
        <v>879283</v>
      </c>
      <c r="S14" s="53">
        <v>868687</v>
      </c>
      <c r="T14" s="53">
        <v>877500</v>
      </c>
      <c r="U14" s="53">
        <f>SUM(U10:U12)</f>
        <v>877285</v>
      </c>
      <c r="V14" s="53">
        <f>SUM(V10:V12)</f>
        <v>889918</v>
      </c>
      <c r="W14" s="53">
        <f>SUM(W10:W12)</f>
        <v>912092</v>
      </c>
      <c r="X14" s="53">
        <f>SUM(X10:X12)</f>
        <v>943891</v>
      </c>
      <c r="Y14" s="53">
        <v>981692</v>
      </c>
      <c r="Z14" s="45"/>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row>
    <row r="15" spans="1:219" ht="13.2" customHeight="1" thickTop="1">
      <c r="A15" s="83"/>
    </row>
    <row r="16" spans="1:219" s="465" customFormat="1" ht="34.200000000000003">
      <c r="A16" s="259" t="s">
        <v>616</v>
      </c>
      <c r="B16" s="464"/>
      <c r="C16" s="464"/>
      <c r="D16" s="464"/>
      <c r="E16" s="464"/>
      <c r="F16" s="464"/>
      <c r="G16" s="464"/>
      <c r="H16" s="464"/>
      <c r="I16" s="464"/>
      <c r="J16" s="464"/>
      <c r="K16" s="464"/>
      <c r="L16" s="464"/>
      <c r="M16" s="464"/>
      <c r="N16" s="464"/>
      <c r="O16" s="464"/>
      <c r="P16" s="464"/>
      <c r="Q16" s="464"/>
      <c r="R16" s="464"/>
      <c r="S16" s="464"/>
      <c r="T16" s="464"/>
      <c r="U16" s="464"/>
      <c r="V16" s="464"/>
      <c r="W16" s="464"/>
      <c r="X16" s="464"/>
      <c r="Y16" s="464"/>
    </row>
    <row r="17" spans="1:25" s="465" customFormat="1" ht="13.2" customHeight="1">
      <c r="A17" s="63"/>
      <c r="B17" s="464"/>
      <c r="C17" s="464"/>
      <c r="D17" s="464"/>
      <c r="E17" s="464"/>
      <c r="F17" s="464"/>
      <c r="G17" s="464"/>
      <c r="H17" s="464"/>
      <c r="I17" s="464"/>
      <c r="J17" s="464"/>
      <c r="K17" s="464"/>
      <c r="L17" s="464"/>
      <c r="M17" s="464"/>
      <c r="N17" s="464"/>
      <c r="O17" s="464"/>
      <c r="P17" s="464"/>
      <c r="Q17" s="464"/>
      <c r="R17" s="464"/>
      <c r="S17" s="464"/>
      <c r="T17" s="464"/>
      <c r="U17" s="464"/>
      <c r="V17" s="464"/>
      <c r="W17" s="464"/>
      <c r="X17" s="464"/>
      <c r="Y17" s="464"/>
    </row>
    <row r="18" spans="1:25" s="465" customFormat="1" ht="13.2" customHeight="1">
      <c r="A18" s="63"/>
      <c r="B18" s="464"/>
      <c r="C18" s="464"/>
      <c r="D18" s="464"/>
      <c r="E18" s="464"/>
      <c r="F18" s="464"/>
      <c r="G18" s="464"/>
      <c r="H18" s="464"/>
      <c r="I18" s="464"/>
      <c r="J18" s="464"/>
      <c r="K18" s="464"/>
      <c r="L18" s="464"/>
      <c r="M18" s="464"/>
      <c r="N18" s="464"/>
      <c r="O18" s="464"/>
      <c r="P18" s="464"/>
      <c r="Q18" s="464"/>
      <c r="R18" s="464"/>
      <c r="S18" s="464"/>
      <c r="T18" s="464"/>
      <c r="U18" s="464"/>
      <c r="V18" s="464"/>
      <c r="W18" s="464"/>
      <c r="X18" s="464"/>
      <c r="Y18" s="464"/>
    </row>
    <row r="19" spans="1:25" s="465" customFormat="1" ht="13.2" customHeight="1">
      <c r="A19" s="63"/>
      <c r="B19" s="464"/>
      <c r="C19" s="464"/>
      <c r="D19" s="464"/>
      <c r="E19" s="464"/>
      <c r="F19" s="464"/>
      <c r="G19" s="464"/>
      <c r="H19" s="464"/>
      <c r="I19" s="464"/>
      <c r="J19" s="464"/>
      <c r="K19" s="464"/>
      <c r="L19" s="464"/>
      <c r="M19" s="464"/>
      <c r="N19" s="464"/>
      <c r="O19" s="464"/>
      <c r="P19" s="464"/>
      <c r="Q19" s="464"/>
      <c r="R19" s="464"/>
      <c r="S19" s="464"/>
      <c r="T19" s="464"/>
      <c r="U19" s="464"/>
      <c r="V19" s="464"/>
      <c r="W19" s="464"/>
      <c r="X19" s="464"/>
      <c r="Y19" s="464"/>
    </row>
    <row r="20" spans="1:25" s="465" customFormat="1" ht="13.2" customHeight="1">
      <c r="A20" s="63"/>
      <c r="B20" s="464"/>
      <c r="C20" s="464"/>
      <c r="D20" s="464"/>
      <c r="E20" s="464"/>
      <c r="F20" s="464"/>
      <c r="G20" s="464"/>
      <c r="H20" s="464"/>
      <c r="I20" s="464"/>
      <c r="J20" s="464"/>
      <c r="K20" s="464"/>
      <c r="L20" s="464"/>
      <c r="M20" s="464"/>
      <c r="N20" s="464"/>
      <c r="O20" s="464"/>
      <c r="P20" s="464"/>
      <c r="Q20" s="464"/>
      <c r="R20" s="464"/>
      <c r="S20" s="464"/>
      <c r="T20" s="464"/>
      <c r="U20" s="464"/>
      <c r="V20" s="464"/>
      <c r="W20" s="464"/>
      <c r="X20" s="464"/>
      <c r="Y20" s="464"/>
    </row>
    <row r="21" spans="1:25" s="465" customFormat="1" ht="13.2" customHeight="1">
      <c r="A21" s="63"/>
      <c r="B21" s="464"/>
      <c r="C21" s="464"/>
      <c r="D21" s="464"/>
      <c r="E21" s="464"/>
      <c r="F21" s="464"/>
      <c r="G21" s="464"/>
      <c r="H21" s="464"/>
      <c r="I21" s="464"/>
      <c r="J21" s="464"/>
      <c r="K21" s="464"/>
      <c r="L21" s="464"/>
      <c r="M21" s="464"/>
      <c r="N21" s="464"/>
      <c r="O21" s="464"/>
      <c r="P21" s="464"/>
      <c r="Q21" s="464"/>
      <c r="R21" s="464"/>
      <c r="S21" s="464"/>
      <c r="T21" s="464"/>
      <c r="U21" s="464"/>
      <c r="V21" s="464"/>
      <c r="W21" s="464"/>
      <c r="X21" s="464"/>
      <c r="Y21" s="464"/>
    </row>
    <row r="22" spans="1:25" s="465" customFormat="1" ht="13.2" customHeight="1">
      <c r="A22" s="63"/>
      <c r="B22" s="464"/>
      <c r="C22" s="464"/>
      <c r="D22" s="464"/>
      <c r="E22" s="464"/>
      <c r="F22" s="464"/>
      <c r="G22" s="464"/>
      <c r="H22" s="464"/>
      <c r="I22" s="464"/>
      <c r="J22" s="464"/>
      <c r="K22" s="464"/>
      <c r="L22" s="464"/>
      <c r="M22" s="464"/>
      <c r="N22" s="464"/>
      <c r="O22" s="464"/>
      <c r="P22" s="464"/>
      <c r="Q22" s="464"/>
      <c r="R22" s="464"/>
      <c r="S22" s="464"/>
      <c r="T22" s="464"/>
      <c r="U22" s="464"/>
      <c r="V22" s="464"/>
      <c r="W22" s="464"/>
      <c r="X22" s="464"/>
      <c r="Y22" s="464"/>
    </row>
    <row r="23" spans="1:25" s="465" customFormat="1" ht="13.2" customHeight="1">
      <c r="A23" s="63"/>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row>
    <row r="24" spans="1:25" s="465" customFormat="1" ht="13.2" customHeight="1">
      <c r="A24" s="63"/>
      <c r="B24" s="464"/>
      <c r="C24" s="464"/>
      <c r="D24" s="464"/>
      <c r="E24" s="464"/>
      <c r="F24" s="464"/>
      <c r="G24" s="464"/>
      <c r="H24" s="464"/>
      <c r="I24" s="464"/>
      <c r="J24" s="464"/>
      <c r="K24" s="464"/>
      <c r="L24" s="464"/>
      <c r="M24" s="464"/>
      <c r="N24" s="464"/>
      <c r="O24" s="464"/>
      <c r="P24" s="464"/>
      <c r="Q24" s="464"/>
      <c r="R24" s="464"/>
      <c r="S24" s="464"/>
      <c r="T24" s="464"/>
      <c r="U24" s="464"/>
      <c r="V24" s="464"/>
      <c r="W24" s="464"/>
      <c r="X24" s="464"/>
      <c r="Y24" s="464"/>
    </row>
    <row r="25" spans="1:25" s="465" customFormat="1" ht="13.2" customHeight="1">
      <c r="A25" s="63"/>
      <c r="B25" s="464"/>
      <c r="C25" s="464"/>
      <c r="D25" s="464"/>
      <c r="E25" s="464"/>
      <c r="F25" s="464"/>
      <c r="G25" s="464"/>
      <c r="H25" s="464"/>
      <c r="I25" s="464"/>
      <c r="J25" s="464"/>
      <c r="K25" s="464"/>
      <c r="L25" s="464"/>
      <c r="M25" s="464"/>
      <c r="N25" s="464"/>
      <c r="O25" s="464"/>
      <c r="P25" s="464"/>
      <c r="Q25" s="464"/>
      <c r="R25" s="464"/>
      <c r="S25" s="464"/>
      <c r="T25" s="464"/>
      <c r="U25" s="464"/>
      <c r="V25" s="464"/>
      <c r="W25" s="464"/>
      <c r="X25" s="464"/>
      <c r="Y25" s="464"/>
    </row>
    <row r="26" spans="1:25" s="465" customFormat="1" ht="13.2" customHeight="1">
      <c r="A26" s="63"/>
      <c r="B26" s="464"/>
      <c r="C26" s="464"/>
      <c r="D26" s="464"/>
      <c r="E26" s="464"/>
      <c r="F26" s="464"/>
      <c r="G26" s="464"/>
      <c r="H26" s="464"/>
      <c r="I26" s="464"/>
      <c r="J26" s="464"/>
      <c r="K26" s="464"/>
      <c r="L26" s="464"/>
      <c r="M26" s="464"/>
      <c r="N26" s="464"/>
      <c r="O26" s="464"/>
      <c r="P26" s="464"/>
      <c r="Q26" s="464"/>
      <c r="R26" s="464"/>
      <c r="S26" s="464"/>
      <c r="T26" s="464"/>
      <c r="U26" s="464"/>
      <c r="V26" s="464"/>
      <c r="W26" s="464"/>
      <c r="X26" s="464"/>
      <c r="Y26" s="464"/>
    </row>
    <row r="27" spans="1:25" s="465" customFormat="1" ht="13.2" customHeight="1">
      <c r="A27" s="63"/>
      <c r="B27" s="464"/>
      <c r="C27" s="464"/>
      <c r="D27" s="464"/>
      <c r="E27" s="464"/>
      <c r="F27" s="464"/>
      <c r="G27" s="464"/>
      <c r="H27" s="464"/>
      <c r="I27" s="464"/>
      <c r="J27" s="464"/>
      <c r="K27" s="464"/>
      <c r="L27" s="464"/>
      <c r="M27" s="464"/>
      <c r="N27" s="464"/>
      <c r="O27" s="464"/>
      <c r="P27" s="464"/>
      <c r="Q27" s="464"/>
      <c r="R27" s="464"/>
      <c r="S27" s="464"/>
      <c r="T27" s="464"/>
      <c r="U27" s="464"/>
      <c r="V27" s="464"/>
      <c r="W27" s="464"/>
      <c r="X27" s="464"/>
      <c r="Y27" s="464"/>
    </row>
    <row r="28" spans="1:25" s="465" customFormat="1" ht="13.2" customHeight="1">
      <c r="A28" s="63"/>
      <c r="B28" s="464"/>
      <c r="C28" s="464"/>
      <c r="D28" s="464"/>
      <c r="E28" s="464"/>
      <c r="F28" s="464"/>
      <c r="G28" s="464"/>
      <c r="H28" s="464"/>
      <c r="I28" s="464"/>
      <c r="J28" s="464"/>
      <c r="K28" s="464"/>
      <c r="L28" s="464"/>
      <c r="M28" s="464"/>
      <c r="N28" s="464"/>
      <c r="O28" s="464"/>
      <c r="P28" s="464"/>
      <c r="Q28" s="464"/>
      <c r="R28" s="464"/>
      <c r="S28" s="464"/>
      <c r="T28" s="464"/>
      <c r="U28" s="464"/>
      <c r="V28" s="464"/>
      <c r="W28" s="464"/>
      <c r="X28" s="464"/>
      <c r="Y28" s="464"/>
    </row>
    <row r="29" spans="1:25" s="465" customFormat="1" ht="13.2" customHeight="1">
      <c r="A29" s="63"/>
      <c r="B29" s="464"/>
      <c r="C29" s="464"/>
      <c r="D29" s="464"/>
      <c r="E29" s="464"/>
      <c r="F29" s="464"/>
      <c r="G29" s="464"/>
      <c r="H29" s="464"/>
      <c r="I29" s="464"/>
      <c r="J29" s="464"/>
      <c r="K29" s="464"/>
      <c r="L29" s="464"/>
      <c r="M29" s="464"/>
      <c r="N29" s="464"/>
      <c r="O29" s="464"/>
      <c r="P29" s="464"/>
      <c r="Q29" s="464"/>
      <c r="R29" s="464"/>
      <c r="S29" s="464"/>
      <c r="T29" s="464"/>
      <c r="U29" s="464"/>
      <c r="V29" s="464"/>
      <c r="W29" s="464"/>
      <c r="X29" s="464"/>
      <c r="Y29" s="464"/>
    </row>
    <row r="30" spans="1:25" s="465" customFormat="1" ht="13.2" customHeight="1">
      <c r="A30" s="63"/>
      <c r="B30" s="464"/>
      <c r="C30" s="464"/>
      <c r="D30" s="464"/>
      <c r="E30" s="464"/>
      <c r="F30" s="464"/>
      <c r="G30" s="464"/>
      <c r="H30" s="464"/>
      <c r="I30" s="464"/>
      <c r="J30" s="464"/>
      <c r="K30" s="464"/>
      <c r="L30" s="464"/>
      <c r="M30" s="464"/>
      <c r="N30" s="464"/>
      <c r="O30" s="464"/>
      <c r="P30" s="464"/>
      <c r="Q30" s="464"/>
      <c r="R30" s="464"/>
      <c r="S30" s="464"/>
      <c r="T30" s="464"/>
      <c r="U30" s="464"/>
      <c r="V30" s="464"/>
      <c r="W30" s="464"/>
      <c r="X30" s="464"/>
      <c r="Y30" s="464"/>
    </row>
    <row r="31" spans="1:25" s="465" customFormat="1" ht="13.2" customHeight="1">
      <c r="A31" s="63"/>
      <c r="B31" s="464"/>
      <c r="C31" s="464"/>
      <c r="D31" s="464"/>
      <c r="E31" s="464"/>
      <c r="F31" s="464"/>
      <c r="G31" s="464"/>
      <c r="H31" s="464"/>
      <c r="I31" s="464"/>
      <c r="J31" s="464"/>
      <c r="K31" s="464"/>
      <c r="L31" s="464"/>
      <c r="M31" s="464"/>
      <c r="N31" s="464"/>
      <c r="O31" s="464"/>
      <c r="P31" s="464"/>
      <c r="Q31" s="464"/>
      <c r="R31" s="464"/>
      <c r="S31" s="464"/>
      <c r="T31" s="464"/>
      <c r="U31" s="464"/>
      <c r="V31" s="464"/>
      <c r="W31" s="464"/>
      <c r="X31" s="464"/>
      <c r="Y31" s="464"/>
    </row>
    <row r="32" spans="1:25" s="465" customFormat="1" ht="13.2" customHeight="1">
      <c r="A32" s="63"/>
      <c r="B32" s="464"/>
      <c r="C32" s="464"/>
      <c r="D32" s="464"/>
      <c r="E32" s="464"/>
      <c r="F32" s="464"/>
      <c r="G32" s="464"/>
      <c r="H32" s="464"/>
      <c r="I32" s="464"/>
      <c r="J32" s="464"/>
      <c r="K32" s="464"/>
      <c r="L32" s="464"/>
      <c r="M32" s="464"/>
      <c r="N32" s="464"/>
      <c r="O32" s="464"/>
      <c r="P32" s="464"/>
      <c r="Q32" s="464"/>
      <c r="R32" s="464"/>
      <c r="S32" s="464"/>
      <c r="T32" s="464"/>
      <c r="U32" s="464"/>
      <c r="V32" s="464"/>
      <c r="W32" s="464"/>
      <c r="X32" s="464"/>
      <c r="Y32" s="464"/>
    </row>
    <row r="33" spans="1:25" s="465" customFormat="1" ht="13.2" customHeight="1">
      <c r="A33" s="63"/>
      <c r="B33" s="464"/>
      <c r="C33" s="464"/>
      <c r="D33" s="464"/>
      <c r="E33" s="464"/>
      <c r="F33" s="464"/>
      <c r="G33" s="464"/>
      <c r="H33" s="464"/>
      <c r="I33" s="464"/>
      <c r="J33" s="464"/>
      <c r="K33" s="464"/>
      <c r="L33" s="464"/>
      <c r="M33" s="464"/>
      <c r="N33" s="464"/>
      <c r="O33" s="464"/>
      <c r="P33" s="464"/>
      <c r="Q33" s="464"/>
      <c r="R33" s="464"/>
      <c r="S33" s="464"/>
      <c r="T33" s="464"/>
      <c r="U33" s="464"/>
      <c r="V33" s="464"/>
      <c r="W33" s="464"/>
      <c r="X33" s="464"/>
      <c r="Y33" s="464"/>
    </row>
    <row r="34" spans="1:25" s="465" customFormat="1" ht="13.2" customHeight="1">
      <c r="A34" s="63"/>
      <c r="B34" s="464"/>
      <c r="C34" s="464"/>
      <c r="D34" s="464"/>
      <c r="E34" s="464"/>
      <c r="F34" s="464"/>
      <c r="G34" s="464"/>
      <c r="H34" s="464"/>
      <c r="I34" s="464"/>
      <c r="J34" s="464"/>
      <c r="K34" s="464"/>
      <c r="L34" s="464"/>
      <c r="M34" s="464"/>
      <c r="N34" s="464"/>
      <c r="O34" s="464"/>
      <c r="P34" s="464"/>
      <c r="Q34" s="464"/>
      <c r="R34" s="464"/>
      <c r="S34" s="464"/>
      <c r="T34" s="464"/>
      <c r="U34" s="464"/>
      <c r="V34" s="464"/>
      <c r="W34" s="464"/>
      <c r="X34" s="464"/>
      <c r="Y34" s="464"/>
    </row>
    <row r="35" spans="1:25" s="465" customFormat="1" ht="13.2" customHeight="1">
      <c r="A35" s="63"/>
      <c r="B35" s="464"/>
      <c r="C35" s="464"/>
      <c r="D35" s="464"/>
      <c r="E35" s="464"/>
      <c r="F35" s="464"/>
      <c r="G35" s="464"/>
      <c r="H35" s="464"/>
      <c r="I35" s="464"/>
      <c r="J35" s="464"/>
      <c r="K35" s="464"/>
      <c r="L35" s="464"/>
      <c r="M35" s="464"/>
      <c r="N35" s="464"/>
      <c r="O35" s="464"/>
      <c r="P35" s="464"/>
      <c r="Q35" s="464"/>
      <c r="R35" s="464"/>
      <c r="S35" s="464"/>
      <c r="T35" s="464"/>
      <c r="U35" s="464"/>
      <c r="V35" s="464"/>
      <c r="W35" s="464"/>
      <c r="X35" s="464"/>
      <c r="Y35" s="464"/>
    </row>
    <row r="36" spans="1:25" s="465" customFormat="1" ht="13.2" customHeight="1">
      <c r="A36" s="63"/>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row>
    <row r="37" spans="1:25" s="465" customFormat="1" ht="13.2" customHeight="1">
      <c r="A37" s="63"/>
      <c r="B37" s="464"/>
      <c r="C37" s="464"/>
      <c r="D37" s="464"/>
      <c r="E37" s="464"/>
      <c r="F37" s="464"/>
      <c r="G37" s="464"/>
      <c r="H37" s="464"/>
      <c r="I37" s="464"/>
      <c r="J37" s="464"/>
      <c r="K37" s="464"/>
      <c r="L37" s="464"/>
      <c r="M37" s="464"/>
      <c r="N37" s="464"/>
      <c r="O37" s="464"/>
      <c r="P37" s="464"/>
      <c r="Q37" s="464"/>
      <c r="R37" s="464"/>
      <c r="S37" s="464"/>
      <c r="T37" s="464"/>
      <c r="U37" s="464"/>
      <c r="V37" s="464"/>
      <c r="W37" s="464"/>
      <c r="X37" s="464"/>
      <c r="Y37" s="464"/>
    </row>
    <row r="38" spans="1:25" s="465" customFormat="1" ht="13.2" customHeight="1">
      <c r="A38" s="63"/>
      <c r="B38" s="464"/>
      <c r="C38" s="464"/>
      <c r="D38" s="464"/>
      <c r="E38" s="464"/>
      <c r="F38" s="464"/>
      <c r="G38" s="464"/>
      <c r="H38" s="464"/>
      <c r="I38" s="464"/>
      <c r="J38" s="464"/>
      <c r="K38" s="464"/>
      <c r="L38" s="464"/>
      <c r="M38" s="464"/>
      <c r="N38" s="464"/>
      <c r="O38" s="464"/>
      <c r="P38" s="464"/>
      <c r="Q38" s="464"/>
      <c r="R38" s="464"/>
      <c r="S38" s="464"/>
      <c r="T38" s="464"/>
      <c r="U38" s="464"/>
      <c r="V38" s="464"/>
      <c r="W38" s="464"/>
      <c r="X38" s="464"/>
      <c r="Y38" s="464"/>
    </row>
    <row r="39" spans="1:25" s="465" customFormat="1" ht="13.2" customHeight="1">
      <c r="A39" s="63"/>
      <c r="B39" s="464"/>
      <c r="C39" s="464"/>
      <c r="D39" s="464"/>
      <c r="E39" s="464"/>
      <c r="F39" s="464"/>
      <c r="G39" s="464"/>
      <c r="H39" s="464"/>
      <c r="I39" s="464"/>
      <c r="J39" s="464"/>
      <c r="K39" s="464"/>
      <c r="L39" s="464"/>
      <c r="M39" s="464"/>
      <c r="N39" s="464"/>
      <c r="O39" s="464"/>
      <c r="P39" s="464"/>
      <c r="Q39" s="464"/>
      <c r="R39" s="464"/>
      <c r="S39" s="464"/>
      <c r="T39" s="464"/>
      <c r="U39" s="464"/>
      <c r="V39" s="464"/>
      <c r="W39" s="464"/>
      <c r="X39" s="464"/>
      <c r="Y39" s="464"/>
    </row>
    <row r="40" spans="1:25" s="465" customFormat="1" ht="13.2" customHeight="1">
      <c r="A40" s="63"/>
      <c r="B40" s="464"/>
      <c r="C40" s="464"/>
      <c r="D40" s="464"/>
      <c r="E40" s="464"/>
      <c r="F40" s="464"/>
      <c r="G40" s="464"/>
      <c r="H40" s="464"/>
      <c r="I40" s="464"/>
      <c r="J40" s="464"/>
      <c r="K40" s="464"/>
      <c r="L40" s="464"/>
      <c r="M40" s="464"/>
      <c r="N40" s="464"/>
      <c r="O40" s="464"/>
      <c r="P40" s="464"/>
      <c r="Q40" s="464"/>
      <c r="R40" s="464"/>
      <c r="S40" s="464"/>
      <c r="T40" s="464"/>
      <c r="U40" s="464"/>
      <c r="V40" s="464"/>
      <c r="W40" s="464"/>
      <c r="X40" s="464"/>
      <c r="Y40" s="464"/>
    </row>
    <row r="41" spans="1:25" s="465" customFormat="1" ht="13.2" customHeight="1">
      <c r="A41" s="63"/>
      <c r="B41" s="464"/>
      <c r="C41" s="464"/>
      <c r="D41" s="464"/>
      <c r="E41" s="464"/>
      <c r="F41" s="464"/>
      <c r="G41" s="464"/>
      <c r="H41" s="464"/>
      <c r="I41" s="464"/>
      <c r="J41" s="464"/>
      <c r="K41" s="464"/>
      <c r="L41" s="464"/>
      <c r="M41" s="464"/>
      <c r="N41" s="464"/>
      <c r="O41" s="464"/>
      <c r="P41" s="464"/>
      <c r="Q41" s="464"/>
      <c r="R41" s="464"/>
      <c r="S41" s="464"/>
      <c r="T41" s="464"/>
      <c r="U41" s="464"/>
      <c r="V41" s="464"/>
      <c r="W41" s="464"/>
      <c r="X41" s="464"/>
      <c r="Y41" s="464"/>
    </row>
    <row r="42" spans="1:25" s="465" customFormat="1" ht="13.2" customHeight="1">
      <c r="A42" s="63"/>
      <c r="B42" s="464"/>
      <c r="C42" s="464"/>
      <c r="D42" s="464"/>
      <c r="E42" s="464"/>
      <c r="F42" s="464"/>
      <c r="G42" s="464"/>
      <c r="H42" s="464"/>
      <c r="I42" s="464"/>
      <c r="J42" s="464"/>
      <c r="K42" s="464"/>
      <c r="L42" s="464"/>
      <c r="M42" s="464"/>
      <c r="N42" s="464"/>
      <c r="O42" s="464"/>
      <c r="P42" s="464"/>
      <c r="Q42" s="464"/>
      <c r="R42" s="464"/>
      <c r="S42" s="464"/>
      <c r="T42" s="464"/>
      <c r="U42" s="464"/>
      <c r="V42" s="464"/>
      <c r="W42" s="464"/>
      <c r="X42" s="464"/>
      <c r="Y42" s="464"/>
    </row>
    <row r="43" spans="1:25" s="465" customFormat="1" ht="13.2" customHeight="1">
      <c r="A43" s="63"/>
      <c r="B43" s="464"/>
      <c r="C43" s="464"/>
      <c r="D43" s="464"/>
      <c r="E43" s="464"/>
      <c r="F43" s="464"/>
      <c r="G43" s="464"/>
      <c r="H43" s="464"/>
      <c r="I43" s="464"/>
      <c r="J43" s="464"/>
      <c r="K43" s="464"/>
      <c r="L43" s="464"/>
      <c r="M43" s="464"/>
      <c r="N43" s="464"/>
      <c r="O43" s="464"/>
      <c r="P43" s="464"/>
      <c r="Q43" s="464"/>
      <c r="R43" s="464"/>
      <c r="S43" s="464"/>
      <c r="T43" s="464"/>
      <c r="U43" s="464"/>
      <c r="V43" s="464"/>
      <c r="W43" s="464"/>
      <c r="X43" s="464"/>
      <c r="Y43" s="464"/>
    </row>
    <row r="44" spans="1:25" s="465" customFormat="1" ht="13.2" customHeight="1">
      <c r="A44" s="63"/>
      <c r="B44" s="464"/>
      <c r="C44" s="464"/>
      <c r="D44" s="464"/>
      <c r="E44" s="464"/>
      <c r="F44" s="464"/>
      <c r="G44" s="464"/>
      <c r="H44" s="464"/>
      <c r="I44" s="464"/>
      <c r="J44" s="464"/>
      <c r="K44" s="464"/>
      <c r="L44" s="464"/>
      <c r="M44" s="464"/>
      <c r="N44" s="464"/>
      <c r="O44" s="464"/>
      <c r="P44" s="464"/>
      <c r="Q44" s="464"/>
      <c r="R44" s="464"/>
      <c r="S44" s="464"/>
      <c r="T44" s="464"/>
      <c r="U44" s="464"/>
      <c r="V44" s="464"/>
      <c r="W44" s="464"/>
      <c r="X44" s="464"/>
      <c r="Y44" s="464"/>
    </row>
    <row r="45" spans="1:25" s="465" customFormat="1" ht="13.2" customHeight="1">
      <c r="A45" s="63"/>
      <c r="B45" s="464"/>
      <c r="C45" s="464"/>
      <c r="D45" s="464"/>
      <c r="E45" s="464"/>
      <c r="F45" s="464"/>
      <c r="G45" s="464"/>
      <c r="H45" s="464"/>
      <c r="I45" s="464"/>
      <c r="J45" s="464"/>
      <c r="K45" s="464"/>
      <c r="L45" s="464"/>
      <c r="M45" s="464"/>
      <c r="N45" s="464"/>
      <c r="O45" s="464"/>
      <c r="P45" s="464"/>
      <c r="Q45" s="464"/>
      <c r="R45" s="464"/>
      <c r="S45" s="464"/>
      <c r="T45" s="464"/>
      <c r="U45" s="464"/>
      <c r="V45" s="464"/>
      <c r="W45" s="464"/>
      <c r="X45" s="464"/>
      <c r="Y45" s="464"/>
    </row>
    <row r="46" spans="1:25" s="465" customFormat="1" ht="13.2" customHeight="1">
      <c r="A46" s="63"/>
      <c r="B46" s="464"/>
      <c r="C46" s="464"/>
      <c r="D46" s="464"/>
      <c r="E46" s="464"/>
      <c r="F46" s="464"/>
      <c r="G46" s="464"/>
      <c r="H46" s="464"/>
      <c r="I46" s="464"/>
      <c r="J46" s="464"/>
      <c r="K46" s="464"/>
      <c r="L46" s="464"/>
      <c r="M46" s="464"/>
      <c r="N46" s="464"/>
      <c r="O46" s="464"/>
      <c r="P46" s="464"/>
      <c r="Q46" s="464"/>
      <c r="R46" s="464"/>
      <c r="S46" s="464"/>
      <c r="T46" s="464"/>
      <c r="U46" s="464"/>
      <c r="V46" s="464"/>
      <c r="W46" s="464"/>
      <c r="X46" s="464"/>
      <c r="Y46" s="464"/>
    </row>
    <row r="47" spans="1:25" s="465" customFormat="1" ht="13.2" customHeight="1">
      <c r="A47" s="63"/>
      <c r="B47" s="464"/>
      <c r="C47" s="464"/>
      <c r="D47" s="464"/>
      <c r="E47" s="464"/>
      <c r="F47" s="464"/>
      <c r="G47" s="464"/>
      <c r="H47" s="464"/>
      <c r="I47" s="464"/>
      <c r="J47" s="464"/>
      <c r="K47" s="464"/>
      <c r="L47" s="464"/>
      <c r="M47" s="464"/>
      <c r="N47" s="464"/>
      <c r="O47" s="464"/>
      <c r="P47" s="464"/>
      <c r="Q47" s="464"/>
      <c r="R47" s="464"/>
      <c r="S47" s="464"/>
      <c r="T47" s="464"/>
      <c r="U47" s="464"/>
      <c r="V47" s="464"/>
      <c r="W47" s="464"/>
      <c r="X47" s="464"/>
      <c r="Y47" s="464"/>
    </row>
    <row r="48" spans="1:25" s="465" customFormat="1" ht="13.2" customHeight="1">
      <c r="A48" s="63"/>
      <c r="B48" s="464"/>
      <c r="C48" s="464"/>
      <c r="D48" s="464"/>
      <c r="E48" s="464"/>
      <c r="F48" s="464"/>
      <c r="G48" s="464"/>
      <c r="H48" s="464"/>
      <c r="I48" s="464"/>
      <c r="J48" s="464"/>
      <c r="K48" s="464"/>
      <c r="L48" s="464"/>
      <c r="M48" s="464"/>
      <c r="N48" s="464"/>
      <c r="O48" s="464"/>
      <c r="P48" s="464"/>
      <c r="Q48" s="464"/>
      <c r="R48" s="464"/>
      <c r="S48" s="464"/>
      <c r="T48" s="464"/>
      <c r="U48" s="464"/>
      <c r="V48" s="464"/>
      <c r="W48" s="464"/>
      <c r="X48" s="464"/>
      <c r="Y48" s="464"/>
    </row>
    <row r="49" spans="1:25" s="465" customFormat="1" ht="13.2" customHeight="1">
      <c r="A49" s="63"/>
      <c r="B49" s="464"/>
      <c r="C49" s="464"/>
      <c r="D49" s="464"/>
      <c r="E49" s="464"/>
      <c r="F49" s="464"/>
      <c r="G49" s="464"/>
      <c r="H49" s="464"/>
      <c r="I49" s="464"/>
      <c r="J49" s="464"/>
      <c r="K49" s="464"/>
      <c r="L49" s="464"/>
      <c r="M49" s="464"/>
      <c r="N49" s="464"/>
      <c r="O49" s="464"/>
      <c r="P49" s="464"/>
      <c r="Q49" s="464"/>
      <c r="R49" s="464"/>
      <c r="S49" s="464"/>
      <c r="T49" s="464"/>
      <c r="U49" s="464"/>
      <c r="V49" s="464"/>
      <c r="W49" s="464"/>
      <c r="X49" s="464"/>
      <c r="Y49" s="464"/>
    </row>
    <row r="50" spans="1:25" s="465" customFormat="1" ht="13.2" customHeight="1">
      <c r="A50" s="63"/>
      <c r="B50" s="464"/>
      <c r="C50" s="464"/>
      <c r="D50" s="464"/>
      <c r="E50" s="464"/>
      <c r="F50" s="464"/>
      <c r="G50" s="464"/>
      <c r="H50" s="464"/>
      <c r="I50" s="464"/>
      <c r="J50" s="464"/>
      <c r="K50" s="464"/>
      <c r="L50" s="464"/>
      <c r="M50" s="464"/>
      <c r="N50" s="464"/>
      <c r="O50" s="464"/>
      <c r="P50" s="464"/>
      <c r="Q50" s="464"/>
      <c r="R50" s="464"/>
      <c r="S50" s="464"/>
      <c r="T50" s="464"/>
      <c r="U50" s="464"/>
      <c r="V50" s="464"/>
      <c r="W50" s="464"/>
      <c r="X50" s="464"/>
      <c r="Y50" s="464"/>
    </row>
    <row r="51" spans="1:25" s="465" customFormat="1" ht="13.2" customHeight="1">
      <c r="A51" s="63"/>
      <c r="B51" s="464"/>
      <c r="C51" s="464"/>
      <c r="D51" s="464"/>
      <c r="E51" s="464"/>
      <c r="F51" s="464"/>
      <c r="G51" s="464"/>
      <c r="H51" s="464"/>
      <c r="I51" s="464"/>
      <c r="J51" s="464"/>
      <c r="K51" s="464"/>
      <c r="L51" s="464"/>
      <c r="M51" s="464"/>
      <c r="N51" s="464"/>
      <c r="O51" s="464"/>
      <c r="P51" s="464"/>
      <c r="Q51" s="464"/>
      <c r="R51" s="464"/>
      <c r="S51" s="464"/>
      <c r="T51" s="464"/>
      <c r="U51" s="464"/>
      <c r="V51" s="464"/>
      <c r="W51" s="464"/>
      <c r="X51" s="464"/>
      <c r="Y51" s="464"/>
    </row>
    <row r="52" spans="1:25" s="465" customFormat="1" ht="13.2" customHeight="1">
      <c r="A52" s="63"/>
      <c r="B52" s="464"/>
      <c r="C52" s="464"/>
      <c r="D52" s="464"/>
      <c r="E52" s="464"/>
      <c r="F52" s="464"/>
      <c r="G52" s="464"/>
      <c r="H52" s="464"/>
      <c r="I52" s="464"/>
      <c r="J52" s="464"/>
      <c r="K52" s="464"/>
      <c r="L52" s="464"/>
      <c r="M52" s="464"/>
      <c r="N52" s="464"/>
      <c r="O52" s="464"/>
      <c r="P52" s="464"/>
      <c r="Q52" s="464"/>
      <c r="R52" s="464"/>
      <c r="S52" s="464"/>
      <c r="T52" s="464"/>
      <c r="U52" s="464"/>
      <c r="V52" s="464"/>
      <c r="W52" s="464"/>
      <c r="X52" s="464"/>
      <c r="Y52" s="464"/>
    </row>
    <row r="53" spans="1:25" s="465" customFormat="1" ht="13.2" customHeight="1">
      <c r="A53" s="63"/>
      <c r="B53" s="464"/>
      <c r="C53" s="464"/>
      <c r="D53" s="464"/>
      <c r="E53" s="464"/>
      <c r="F53" s="464"/>
      <c r="G53" s="464"/>
      <c r="H53" s="464"/>
      <c r="I53" s="464"/>
      <c r="J53" s="464"/>
      <c r="K53" s="464"/>
      <c r="L53" s="464"/>
      <c r="M53" s="464"/>
      <c r="N53" s="464"/>
      <c r="O53" s="464"/>
      <c r="P53" s="464"/>
      <c r="Q53" s="464"/>
      <c r="R53" s="464"/>
      <c r="S53" s="464"/>
      <c r="T53" s="464"/>
      <c r="U53" s="464"/>
      <c r="V53" s="464"/>
      <c r="W53" s="464"/>
      <c r="X53" s="464"/>
      <c r="Y53" s="464"/>
    </row>
    <row r="54" spans="1:25" s="465" customFormat="1" ht="13.2" customHeight="1">
      <c r="A54" s="63"/>
      <c r="B54" s="464"/>
      <c r="C54" s="464"/>
      <c r="D54" s="464"/>
      <c r="E54" s="464"/>
      <c r="F54" s="464"/>
      <c r="G54" s="464"/>
      <c r="H54" s="464"/>
      <c r="I54" s="464"/>
      <c r="J54" s="464"/>
      <c r="K54" s="464"/>
      <c r="L54" s="464"/>
      <c r="M54" s="464"/>
      <c r="N54" s="464"/>
      <c r="O54" s="464"/>
      <c r="P54" s="464"/>
      <c r="Q54" s="464"/>
      <c r="R54" s="464"/>
      <c r="S54" s="464"/>
      <c r="T54" s="464"/>
      <c r="U54" s="464"/>
      <c r="V54" s="464"/>
      <c r="W54" s="464"/>
      <c r="X54" s="464"/>
      <c r="Y54" s="464"/>
    </row>
    <row r="55" spans="1:25" s="465" customFormat="1" ht="13.2" customHeight="1">
      <c r="A55" s="63"/>
      <c r="B55" s="464"/>
      <c r="C55" s="464"/>
      <c r="D55" s="464"/>
      <c r="E55" s="464"/>
      <c r="F55" s="464"/>
      <c r="G55" s="464"/>
      <c r="H55" s="464"/>
      <c r="I55" s="464"/>
      <c r="J55" s="464"/>
      <c r="K55" s="464"/>
      <c r="L55" s="464"/>
      <c r="M55" s="464"/>
      <c r="N55" s="464"/>
      <c r="O55" s="464"/>
      <c r="P55" s="464"/>
      <c r="Q55" s="464"/>
      <c r="R55" s="464"/>
      <c r="S55" s="464"/>
      <c r="T55" s="464"/>
      <c r="U55" s="464"/>
      <c r="V55" s="464"/>
      <c r="W55" s="464"/>
      <c r="X55" s="464"/>
      <c r="Y55" s="464"/>
    </row>
    <row r="56" spans="1:25" s="465" customFormat="1" ht="13.2" customHeight="1">
      <c r="A56" s="63"/>
      <c r="B56" s="464"/>
      <c r="C56" s="464"/>
      <c r="D56" s="464"/>
      <c r="E56" s="464"/>
      <c r="F56" s="464"/>
      <c r="G56" s="464"/>
      <c r="H56" s="464"/>
      <c r="I56" s="464"/>
      <c r="J56" s="464"/>
      <c r="K56" s="464"/>
      <c r="L56" s="464"/>
      <c r="M56" s="464"/>
      <c r="N56" s="464"/>
      <c r="O56" s="464"/>
      <c r="P56" s="464"/>
      <c r="Q56" s="464"/>
      <c r="R56" s="464"/>
      <c r="S56" s="464"/>
      <c r="T56" s="464"/>
      <c r="U56" s="464"/>
      <c r="V56" s="464"/>
      <c r="W56" s="464"/>
      <c r="X56" s="464"/>
      <c r="Y56" s="464"/>
    </row>
    <row r="57" spans="1:25" s="465" customFormat="1" ht="13.2" customHeight="1">
      <c r="A57" s="63"/>
      <c r="B57" s="464"/>
      <c r="C57" s="464"/>
      <c r="D57" s="464"/>
      <c r="E57" s="464"/>
      <c r="F57" s="464"/>
      <c r="G57" s="464"/>
      <c r="H57" s="464"/>
      <c r="I57" s="464"/>
      <c r="J57" s="464"/>
      <c r="K57" s="464"/>
      <c r="L57" s="464"/>
      <c r="M57" s="464"/>
      <c r="N57" s="464"/>
      <c r="O57" s="464"/>
      <c r="P57" s="464"/>
      <c r="Q57" s="464"/>
      <c r="R57" s="464"/>
      <c r="S57" s="464"/>
      <c r="T57" s="464"/>
      <c r="U57" s="464"/>
      <c r="V57" s="464"/>
      <c r="W57" s="464"/>
      <c r="X57" s="464"/>
      <c r="Y57" s="464"/>
    </row>
    <row r="58" spans="1:25" s="465" customFormat="1" ht="13.2" customHeight="1">
      <c r="A58" s="63"/>
      <c r="B58" s="464"/>
      <c r="C58" s="464"/>
      <c r="D58" s="464"/>
      <c r="E58" s="464"/>
      <c r="F58" s="464"/>
      <c r="G58" s="464"/>
      <c r="H58" s="464"/>
      <c r="I58" s="464"/>
      <c r="J58" s="464"/>
      <c r="K58" s="464"/>
      <c r="L58" s="464"/>
      <c r="M58" s="464"/>
      <c r="N58" s="464"/>
      <c r="O58" s="464"/>
      <c r="P58" s="464"/>
      <c r="Q58" s="464"/>
      <c r="R58" s="464"/>
      <c r="S58" s="464"/>
      <c r="T58" s="464"/>
      <c r="U58" s="464"/>
      <c r="V58" s="464"/>
      <c r="W58" s="464"/>
      <c r="X58" s="464"/>
      <c r="Y58" s="464"/>
    </row>
    <row r="59" spans="1:25" s="465" customFormat="1" ht="13.2" customHeight="1">
      <c r="A59" s="63"/>
      <c r="B59" s="464"/>
      <c r="C59" s="464"/>
      <c r="D59" s="464"/>
      <c r="E59" s="464"/>
      <c r="F59" s="464"/>
      <c r="G59" s="464"/>
      <c r="H59" s="464"/>
      <c r="I59" s="464"/>
      <c r="J59" s="464"/>
      <c r="K59" s="464"/>
      <c r="L59" s="464"/>
      <c r="M59" s="464"/>
      <c r="N59" s="464"/>
      <c r="O59" s="464"/>
      <c r="P59" s="464"/>
      <c r="Q59" s="464"/>
      <c r="R59" s="464"/>
      <c r="S59" s="464"/>
      <c r="T59" s="464"/>
      <c r="U59" s="464"/>
      <c r="V59" s="464"/>
      <c r="W59" s="464"/>
      <c r="X59" s="464"/>
      <c r="Y59" s="464"/>
    </row>
    <row r="60" spans="1:25" s="465" customFormat="1" ht="13.2" customHeight="1">
      <c r="A60" s="63"/>
      <c r="B60" s="464"/>
      <c r="C60" s="464"/>
      <c r="D60" s="464"/>
      <c r="E60" s="464"/>
      <c r="F60" s="464"/>
      <c r="G60" s="464"/>
      <c r="H60" s="464"/>
      <c r="I60" s="464"/>
      <c r="J60" s="464"/>
      <c r="K60" s="464"/>
      <c r="L60" s="464"/>
      <c r="M60" s="464"/>
      <c r="N60" s="464"/>
      <c r="O60" s="464"/>
      <c r="P60" s="464"/>
      <c r="Q60" s="464"/>
      <c r="R60" s="464"/>
      <c r="S60" s="464"/>
      <c r="T60" s="464"/>
      <c r="U60" s="464"/>
      <c r="V60" s="464"/>
      <c r="W60" s="464"/>
      <c r="X60" s="464"/>
      <c r="Y60" s="464"/>
    </row>
    <row r="61" spans="1:25" s="465" customFormat="1" ht="13.2" customHeight="1">
      <c r="A61" s="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row>
    <row r="62" spans="1:25" s="465" customFormat="1" ht="13.2" customHeight="1">
      <c r="A62" s="63"/>
      <c r="B62" s="464"/>
      <c r="C62" s="464"/>
      <c r="D62" s="464"/>
      <c r="E62" s="464"/>
      <c r="F62" s="464"/>
      <c r="G62" s="464"/>
      <c r="H62" s="464"/>
      <c r="I62" s="464"/>
      <c r="J62" s="464"/>
      <c r="K62" s="464"/>
      <c r="L62" s="464"/>
      <c r="M62" s="464"/>
      <c r="N62" s="464"/>
      <c r="O62" s="464"/>
      <c r="P62" s="464"/>
      <c r="Q62" s="464"/>
      <c r="R62" s="464"/>
      <c r="S62" s="464"/>
      <c r="T62" s="464"/>
      <c r="U62" s="464"/>
      <c r="V62" s="464"/>
      <c r="W62" s="464"/>
      <c r="X62" s="464"/>
      <c r="Y62" s="464"/>
    </row>
    <row r="63" spans="1:25" s="465" customFormat="1" ht="13.2" customHeight="1">
      <c r="A63" s="63"/>
      <c r="B63" s="464"/>
      <c r="C63" s="464"/>
      <c r="D63" s="464"/>
      <c r="E63" s="464"/>
      <c r="F63" s="464"/>
      <c r="G63" s="464"/>
      <c r="H63" s="464"/>
      <c r="I63" s="464"/>
      <c r="J63" s="464"/>
      <c r="K63" s="464"/>
      <c r="L63" s="464"/>
      <c r="M63" s="464"/>
      <c r="N63" s="464"/>
      <c r="O63" s="464"/>
      <c r="P63" s="464"/>
      <c r="Q63" s="464"/>
      <c r="R63" s="464"/>
      <c r="S63" s="464"/>
      <c r="T63" s="464"/>
      <c r="U63" s="464"/>
      <c r="V63" s="464"/>
      <c r="W63" s="464"/>
      <c r="X63" s="464"/>
      <c r="Y63" s="464"/>
    </row>
    <row r="64" spans="1:25" s="465" customFormat="1" ht="13.2" customHeight="1">
      <c r="A64" s="63"/>
      <c r="B64" s="464"/>
      <c r="C64" s="464"/>
      <c r="D64" s="464"/>
      <c r="E64" s="464"/>
      <c r="F64" s="464"/>
      <c r="G64" s="464"/>
      <c r="H64" s="464"/>
      <c r="I64" s="464"/>
      <c r="J64" s="464"/>
      <c r="K64" s="464"/>
      <c r="L64" s="464"/>
      <c r="M64" s="464"/>
      <c r="N64" s="464"/>
      <c r="O64" s="464"/>
      <c r="P64" s="464"/>
      <c r="Q64" s="464"/>
      <c r="R64" s="464"/>
      <c r="S64" s="464"/>
      <c r="T64" s="464"/>
      <c r="U64" s="464"/>
      <c r="V64" s="464"/>
      <c r="W64" s="464"/>
      <c r="X64" s="464"/>
      <c r="Y64" s="464"/>
    </row>
    <row r="65" spans="1:25" s="465" customFormat="1" ht="13.2" customHeight="1">
      <c r="A65" s="63"/>
      <c r="B65" s="464"/>
      <c r="C65" s="464"/>
      <c r="D65" s="464"/>
      <c r="E65" s="464"/>
      <c r="F65" s="464"/>
      <c r="G65" s="464"/>
      <c r="H65" s="464"/>
      <c r="I65" s="464"/>
      <c r="J65" s="464"/>
      <c r="K65" s="464"/>
      <c r="L65" s="464"/>
      <c r="M65" s="464"/>
      <c r="N65" s="464"/>
      <c r="O65" s="464"/>
      <c r="P65" s="464"/>
      <c r="Q65" s="464"/>
      <c r="R65" s="464"/>
      <c r="S65" s="464"/>
      <c r="T65" s="464"/>
      <c r="U65" s="464"/>
      <c r="V65" s="464"/>
      <c r="W65" s="464"/>
      <c r="X65" s="464"/>
      <c r="Y65" s="464"/>
    </row>
    <row r="66" spans="1:25" s="465" customFormat="1" ht="13.2" customHeight="1">
      <c r="A66" s="63"/>
      <c r="B66" s="464"/>
      <c r="C66" s="464"/>
      <c r="D66" s="464"/>
      <c r="E66" s="464"/>
      <c r="F66" s="464"/>
      <c r="G66" s="464"/>
      <c r="H66" s="464"/>
      <c r="I66" s="464"/>
      <c r="J66" s="464"/>
      <c r="K66" s="464"/>
      <c r="L66" s="464"/>
      <c r="M66" s="464"/>
      <c r="N66" s="464"/>
      <c r="O66" s="464"/>
      <c r="P66" s="464"/>
      <c r="Q66" s="464"/>
      <c r="R66" s="464"/>
      <c r="S66" s="464"/>
      <c r="T66" s="464"/>
      <c r="U66" s="464"/>
      <c r="V66" s="464"/>
      <c r="W66" s="464"/>
      <c r="X66" s="464"/>
      <c r="Y66" s="464"/>
    </row>
    <row r="67" spans="1:25" s="465" customFormat="1" ht="13.2" customHeight="1">
      <c r="A67" s="63"/>
      <c r="B67" s="464"/>
      <c r="C67" s="464"/>
      <c r="D67" s="464"/>
      <c r="E67" s="464"/>
      <c r="F67" s="464"/>
      <c r="G67" s="464"/>
      <c r="H67" s="464"/>
      <c r="I67" s="464"/>
      <c r="J67" s="464"/>
      <c r="K67" s="464"/>
      <c r="L67" s="464"/>
      <c r="M67" s="464"/>
      <c r="N67" s="464"/>
      <c r="O67" s="464"/>
      <c r="P67" s="464"/>
      <c r="Q67" s="464"/>
      <c r="R67" s="464"/>
      <c r="S67" s="464"/>
      <c r="T67" s="464"/>
      <c r="U67" s="464"/>
      <c r="V67" s="464"/>
      <c r="W67" s="464"/>
      <c r="X67" s="464"/>
      <c r="Y67" s="464"/>
    </row>
    <row r="68" spans="1:25" s="465" customFormat="1" ht="13.2" customHeight="1">
      <c r="A68" s="63"/>
      <c r="B68" s="464"/>
      <c r="C68" s="464"/>
      <c r="D68" s="464"/>
      <c r="E68" s="464"/>
      <c r="F68" s="464"/>
      <c r="G68" s="464"/>
      <c r="H68" s="464"/>
      <c r="I68" s="464"/>
      <c r="J68" s="464"/>
      <c r="K68" s="464"/>
      <c r="L68" s="464"/>
      <c r="M68" s="464"/>
      <c r="N68" s="464"/>
      <c r="O68" s="464"/>
      <c r="P68" s="464"/>
      <c r="Q68" s="464"/>
      <c r="R68" s="464"/>
      <c r="S68" s="464"/>
      <c r="T68" s="464"/>
      <c r="U68" s="464"/>
      <c r="V68" s="464"/>
      <c r="W68" s="464"/>
      <c r="X68" s="464"/>
      <c r="Y68" s="464"/>
    </row>
    <row r="69" spans="1:25" s="465" customFormat="1" ht="13.2" customHeight="1">
      <c r="A69" s="63"/>
      <c r="B69" s="464"/>
      <c r="C69" s="464"/>
      <c r="D69" s="464"/>
      <c r="E69" s="464"/>
      <c r="F69" s="464"/>
      <c r="G69" s="464"/>
      <c r="H69" s="464"/>
      <c r="I69" s="464"/>
      <c r="J69" s="464"/>
      <c r="K69" s="464"/>
      <c r="L69" s="464"/>
      <c r="M69" s="464"/>
      <c r="N69" s="464"/>
      <c r="O69" s="464"/>
      <c r="P69" s="464"/>
      <c r="Q69" s="464"/>
      <c r="R69" s="464"/>
      <c r="S69" s="464"/>
      <c r="T69" s="464"/>
      <c r="U69" s="464"/>
      <c r="V69" s="464"/>
      <c r="W69" s="464"/>
      <c r="X69" s="464"/>
      <c r="Y69" s="464"/>
    </row>
    <row r="70" spans="1:25" s="465" customFormat="1" ht="13.2" customHeight="1">
      <c r="A70" s="63"/>
      <c r="B70" s="464"/>
      <c r="C70" s="464"/>
      <c r="D70" s="464"/>
      <c r="E70" s="464"/>
      <c r="F70" s="464"/>
      <c r="G70" s="464"/>
      <c r="H70" s="464"/>
      <c r="I70" s="464"/>
      <c r="J70" s="464"/>
      <c r="K70" s="464"/>
      <c r="L70" s="464"/>
      <c r="M70" s="464"/>
      <c r="N70" s="464"/>
      <c r="O70" s="464"/>
      <c r="P70" s="464"/>
      <c r="Q70" s="464"/>
      <c r="R70" s="464"/>
      <c r="S70" s="464"/>
      <c r="T70" s="464"/>
      <c r="U70" s="464"/>
      <c r="V70" s="464"/>
      <c r="W70" s="464"/>
      <c r="X70" s="464"/>
      <c r="Y70" s="464"/>
    </row>
    <row r="71" spans="1:25" s="465" customFormat="1" ht="13.2" customHeight="1">
      <c r="A71" s="63"/>
      <c r="B71" s="464"/>
      <c r="C71" s="464"/>
      <c r="D71" s="464"/>
      <c r="E71" s="464"/>
      <c r="F71" s="464"/>
      <c r="G71" s="464"/>
      <c r="H71" s="464"/>
      <c r="I71" s="464"/>
      <c r="J71" s="464"/>
      <c r="K71" s="464"/>
      <c r="L71" s="464"/>
      <c r="M71" s="464"/>
      <c r="N71" s="464"/>
      <c r="O71" s="464"/>
      <c r="P71" s="464"/>
      <c r="Q71" s="464"/>
      <c r="R71" s="464"/>
      <c r="S71" s="464"/>
      <c r="T71" s="464"/>
      <c r="U71" s="464"/>
      <c r="V71" s="464"/>
      <c r="W71" s="464"/>
      <c r="X71" s="464"/>
      <c r="Y71" s="464"/>
    </row>
    <row r="72" spans="1:25" s="465" customFormat="1" ht="13.2" customHeight="1">
      <c r="A72" s="63"/>
      <c r="B72" s="464"/>
      <c r="C72" s="464"/>
      <c r="D72" s="464"/>
      <c r="E72" s="464"/>
      <c r="F72" s="464"/>
      <c r="G72" s="464"/>
      <c r="H72" s="464"/>
      <c r="I72" s="464"/>
      <c r="J72" s="464"/>
      <c r="K72" s="464"/>
      <c r="L72" s="464"/>
      <c r="M72" s="464"/>
      <c r="N72" s="464"/>
      <c r="O72" s="464"/>
      <c r="P72" s="464"/>
      <c r="Q72" s="464"/>
      <c r="R72" s="464"/>
      <c r="S72" s="464"/>
      <c r="T72" s="464"/>
      <c r="U72" s="464"/>
      <c r="V72" s="464"/>
      <c r="W72" s="464"/>
      <c r="X72" s="464"/>
      <c r="Y72" s="464"/>
    </row>
    <row r="73" spans="1:25" s="465" customFormat="1" ht="13.2" customHeight="1">
      <c r="A73" s="63"/>
      <c r="B73" s="464"/>
      <c r="C73" s="464"/>
      <c r="D73" s="464"/>
      <c r="E73" s="464"/>
      <c r="F73" s="464"/>
      <c r="G73" s="464"/>
      <c r="H73" s="464"/>
      <c r="I73" s="464"/>
      <c r="J73" s="464"/>
      <c r="K73" s="464"/>
      <c r="L73" s="464"/>
      <c r="M73" s="464"/>
      <c r="N73" s="464"/>
      <c r="O73" s="464"/>
      <c r="P73" s="464"/>
      <c r="Q73" s="464"/>
      <c r="R73" s="464"/>
      <c r="S73" s="464"/>
      <c r="T73" s="464"/>
      <c r="U73" s="464"/>
      <c r="V73" s="464"/>
      <c r="W73" s="464"/>
      <c r="X73" s="464"/>
      <c r="Y73" s="464"/>
    </row>
    <row r="74" spans="1:25" s="465" customFormat="1" ht="13.2" customHeight="1">
      <c r="A74" s="63"/>
      <c r="B74" s="464"/>
      <c r="C74" s="464"/>
      <c r="D74" s="464"/>
      <c r="E74" s="464"/>
      <c r="F74" s="464"/>
      <c r="G74" s="464"/>
      <c r="H74" s="464"/>
      <c r="I74" s="464"/>
      <c r="J74" s="464"/>
      <c r="K74" s="464"/>
      <c r="L74" s="464"/>
      <c r="M74" s="464"/>
      <c r="N74" s="464"/>
      <c r="O74" s="464"/>
      <c r="P74" s="464"/>
      <c r="Q74" s="464"/>
      <c r="R74" s="464"/>
      <c r="S74" s="464"/>
      <c r="T74" s="464"/>
      <c r="U74" s="464"/>
      <c r="V74" s="464"/>
      <c r="W74" s="464"/>
      <c r="X74" s="464"/>
      <c r="Y74" s="464"/>
    </row>
    <row r="75" spans="1:25" s="465" customFormat="1" ht="13.2" customHeight="1">
      <c r="A75" s="63"/>
      <c r="B75" s="464"/>
      <c r="C75" s="464"/>
      <c r="D75" s="464"/>
      <c r="E75" s="464"/>
      <c r="F75" s="464"/>
      <c r="G75" s="464"/>
      <c r="H75" s="464"/>
      <c r="I75" s="464"/>
      <c r="J75" s="464"/>
      <c r="K75" s="464"/>
      <c r="L75" s="464"/>
      <c r="M75" s="464"/>
      <c r="N75" s="464"/>
      <c r="O75" s="464"/>
      <c r="P75" s="464"/>
      <c r="Q75" s="464"/>
      <c r="R75" s="464"/>
      <c r="S75" s="464"/>
      <c r="T75" s="464"/>
      <c r="U75" s="464"/>
      <c r="V75" s="464"/>
      <c r="W75" s="464"/>
      <c r="X75" s="464"/>
      <c r="Y75" s="464"/>
    </row>
    <row r="76" spans="1:25" s="465" customFormat="1" ht="13.2" customHeight="1">
      <c r="A76" s="63"/>
      <c r="B76" s="464"/>
      <c r="C76" s="464"/>
      <c r="D76" s="464"/>
      <c r="E76" s="464"/>
      <c r="F76" s="464"/>
      <c r="G76" s="464"/>
      <c r="H76" s="464"/>
      <c r="I76" s="464"/>
      <c r="J76" s="464"/>
      <c r="K76" s="464"/>
      <c r="L76" s="464"/>
      <c r="M76" s="464"/>
      <c r="N76" s="464"/>
      <c r="O76" s="464"/>
      <c r="P76" s="464"/>
      <c r="Q76" s="464"/>
      <c r="R76" s="464"/>
      <c r="S76" s="464"/>
      <c r="T76" s="464"/>
      <c r="U76" s="464"/>
      <c r="V76" s="464"/>
      <c r="W76" s="464"/>
      <c r="X76" s="464"/>
      <c r="Y76" s="464"/>
    </row>
    <row r="77" spans="1:25" s="465" customFormat="1" ht="13.2" customHeight="1">
      <c r="A77" s="63"/>
      <c r="B77" s="464"/>
      <c r="C77" s="464"/>
      <c r="D77" s="464"/>
      <c r="E77" s="464"/>
      <c r="F77" s="464"/>
      <c r="G77" s="464"/>
      <c r="H77" s="464"/>
      <c r="I77" s="464"/>
      <c r="J77" s="464"/>
      <c r="K77" s="464"/>
      <c r="L77" s="464"/>
      <c r="M77" s="464"/>
      <c r="N77" s="464"/>
      <c r="O77" s="464"/>
      <c r="P77" s="464"/>
      <c r="Q77" s="464"/>
      <c r="R77" s="464"/>
      <c r="S77" s="464"/>
      <c r="T77" s="464"/>
      <c r="U77" s="464"/>
      <c r="V77" s="464"/>
      <c r="W77" s="464"/>
      <c r="X77" s="464"/>
      <c r="Y77" s="464"/>
    </row>
    <row r="78" spans="1:25" s="465" customFormat="1" ht="13.2" customHeight="1">
      <c r="A78" s="63"/>
      <c r="B78" s="464"/>
      <c r="C78" s="464"/>
      <c r="D78" s="464"/>
      <c r="E78" s="464"/>
      <c r="F78" s="464"/>
      <c r="G78" s="464"/>
      <c r="H78" s="464"/>
      <c r="I78" s="464"/>
      <c r="J78" s="464"/>
      <c r="K78" s="464"/>
      <c r="L78" s="464"/>
      <c r="M78" s="464"/>
      <c r="N78" s="464"/>
      <c r="O78" s="464"/>
      <c r="P78" s="464"/>
      <c r="Q78" s="464"/>
      <c r="R78" s="464"/>
      <c r="S78" s="464"/>
      <c r="T78" s="464"/>
      <c r="U78" s="464"/>
      <c r="V78" s="464"/>
      <c r="W78" s="464"/>
      <c r="X78" s="464"/>
      <c r="Y78" s="464"/>
    </row>
    <row r="79" spans="1:25" s="465" customFormat="1" ht="13.2" customHeight="1">
      <c r="A79" s="63"/>
      <c r="B79" s="464"/>
      <c r="C79" s="464"/>
      <c r="D79" s="464"/>
      <c r="E79" s="464"/>
      <c r="F79" s="464"/>
      <c r="G79" s="464"/>
      <c r="H79" s="464"/>
      <c r="I79" s="464"/>
      <c r="J79" s="464"/>
      <c r="K79" s="464"/>
      <c r="L79" s="464"/>
      <c r="M79" s="464"/>
      <c r="N79" s="464"/>
      <c r="O79" s="464"/>
      <c r="P79" s="464"/>
      <c r="Q79" s="464"/>
      <c r="R79" s="464"/>
      <c r="S79" s="464"/>
      <c r="T79" s="464"/>
      <c r="U79" s="464"/>
      <c r="V79" s="464"/>
      <c r="W79" s="464"/>
      <c r="X79" s="464"/>
      <c r="Y79" s="464"/>
    </row>
    <row r="80" spans="1:25" s="465" customFormat="1" ht="13.2" customHeight="1">
      <c r="A80" s="63"/>
      <c r="B80" s="464"/>
      <c r="C80" s="464"/>
      <c r="D80" s="464"/>
      <c r="E80" s="464"/>
      <c r="F80" s="464"/>
      <c r="G80" s="464"/>
      <c r="H80" s="464"/>
      <c r="I80" s="464"/>
      <c r="J80" s="464"/>
      <c r="K80" s="464"/>
      <c r="L80" s="464"/>
      <c r="M80" s="464"/>
      <c r="N80" s="464"/>
      <c r="O80" s="464"/>
      <c r="P80" s="464"/>
      <c r="Q80" s="464"/>
      <c r="R80" s="464"/>
      <c r="S80" s="464"/>
      <c r="T80" s="464"/>
      <c r="U80" s="464"/>
      <c r="V80" s="464"/>
      <c r="W80" s="464"/>
      <c r="X80" s="464"/>
      <c r="Y80" s="464"/>
    </row>
    <row r="81" spans="1:25" s="465" customFormat="1" ht="13.2" customHeight="1">
      <c r="A81" s="63"/>
      <c r="B81" s="464"/>
      <c r="C81" s="464"/>
      <c r="D81" s="464"/>
      <c r="E81" s="464"/>
      <c r="F81" s="464"/>
      <c r="G81" s="464"/>
      <c r="H81" s="464"/>
      <c r="I81" s="464"/>
      <c r="J81" s="464"/>
      <c r="K81" s="464"/>
      <c r="L81" s="464"/>
      <c r="M81" s="464"/>
      <c r="N81" s="464"/>
      <c r="O81" s="464"/>
      <c r="P81" s="464"/>
      <c r="Q81" s="464"/>
      <c r="R81" s="464"/>
      <c r="S81" s="464"/>
      <c r="T81" s="464"/>
      <c r="U81" s="464"/>
      <c r="V81" s="464"/>
      <c r="W81" s="464"/>
      <c r="X81" s="464"/>
      <c r="Y81" s="464"/>
    </row>
    <row r="82" spans="1:25" s="465" customFormat="1" ht="13.2" customHeight="1">
      <c r="A82" s="63"/>
      <c r="B82" s="464"/>
      <c r="C82" s="464"/>
      <c r="D82" s="464"/>
      <c r="E82" s="464"/>
      <c r="F82" s="464"/>
      <c r="G82" s="464"/>
      <c r="H82" s="464"/>
      <c r="I82" s="464"/>
      <c r="J82" s="464"/>
      <c r="K82" s="464"/>
      <c r="L82" s="464"/>
      <c r="M82" s="464"/>
      <c r="N82" s="464"/>
      <c r="O82" s="464"/>
      <c r="P82" s="464"/>
      <c r="Q82" s="464"/>
      <c r="R82" s="464"/>
      <c r="S82" s="464"/>
      <c r="T82" s="464"/>
      <c r="U82" s="464"/>
      <c r="V82" s="464"/>
      <c r="W82" s="464"/>
      <c r="X82" s="464"/>
      <c r="Y82" s="464"/>
    </row>
  </sheetData>
  <hyperlinks>
    <hyperlink ref="Y6" location="'Index - Descontinued'!A1" display="Index" xr:uid="{FBA23619-E16E-419A-9391-5CDCCFD1AA85}"/>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5DAAA-560F-4AA2-9CF0-C49F9DE10C14}">
  <sheetPr>
    <tabColor rgb="FFC00000"/>
  </sheetPr>
  <dimension ref="A1:WXB98"/>
  <sheetViews>
    <sheetView showGridLines="0" zoomScaleNormal="100" workbookViewId="0">
      <pane xSplit="1" ySplit="9" topLeftCell="BD10" activePane="bottomRight" state="frozen"/>
      <selection pane="topRight"/>
      <selection pane="bottomLeft"/>
      <selection pane="bottomRight"/>
    </sheetView>
  </sheetViews>
  <sheetFormatPr defaultColWidth="11" defaultRowHeight="13.2"/>
  <cols>
    <col min="1" max="1" width="49.109375" style="63" customWidth="1"/>
    <col min="2" max="37" width="9.33203125" style="63" customWidth="1"/>
    <col min="38" max="62" width="9.33203125" style="57" customWidth="1"/>
    <col min="63" max="265" width="11" style="47"/>
    <col min="266" max="266" width="28.77734375" style="47" customWidth="1"/>
    <col min="267" max="302" width="11" style="47" hidden="1" customWidth="1"/>
    <col min="303" max="304" width="9.33203125" style="47" customWidth="1"/>
    <col min="305" max="521" width="11" style="47"/>
    <col min="522" max="522" width="28.77734375" style="47" customWidth="1"/>
    <col min="523" max="558" width="11" style="47" hidden="1" customWidth="1"/>
    <col min="559" max="560" width="9.33203125" style="47" customWidth="1"/>
    <col min="561" max="777" width="11" style="47"/>
    <col min="778" max="778" width="28.77734375" style="47" customWidth="1"/>
    <col min="779" max="814" width="11" style="47" hidden="1" customWidth="1"/>
    <col min="815" max="816" width="9.33203125" style="47" customWidth="1"/>
    <col min="817" max="1033" width="11" style="47"/>
    <col min="1034" max="1034" width="28.77734375" style="47" customWidth="1"/>
    <col min="1035" max="1070" width="11" style="47" hidden="1" customWidth="1"/>
    <col min="1071" max="1072" width="9.33203125" style="47" customWidth="1"/>
    <col min="1073" max="1289" width="11" style="47"/>
    <col min="1290" max="1290" width="28.77734375" style="47" customWidth="1"/>
    <col min="1291" max="1326" width="11" style="47" hidden="1" customWidth="1"/>
    <col min="1327" max="1328" width="9.33203125" style="47" customWidth="1"/>
    <col min="1329" max="1545" width="11" style="47"/>
    <col min="1546" max="1546" width="28.77734375" style="47" customWidth="1"/>
    <col min="1547" max="1582" width="11" style="47" hidden="1" customWidth="1"/>
    <col min="1583" max="1584" width="9.33203125" style="47" customWidth="1"/>
    <col min="1585" max="1801" width="11" style="47"/>
    <col min="1802" max="1802" width="28.77734375" style="47" customWidth="1"/>
    <col min="1803" max="1838" width="11" style="47" hidden="1" customWidth="1"/>
    <col min="1839" max="1840" width="9.33203125" style="47" customWidth="1"/>
    <col min="1841" max="2057" width="11" style="47"/>
    <col min="2058" max="2058" width="28.77734375" style="47" customWidth="1"/>
    <col min="2059" max="2094" width="11" style="47" hidden="1" customWidth="1"/>
    <col min="2095" max="2096" width="9.33203125" style="47" customWidth="1"/>
    <col min="2097" max="2313" width="11" style="47"/>
    <col min="2314" max="2314" width="28.77734375" style="47" customWidth="1"/>
    <col min="2315" max="2350" width="11" style="47" hidden="1" customWidth="1"/>
    <col min="2351" max="2352" width="9.33203125" style="47" customWidth="1"/>
    <col min="2353" max="2569" width="11" style="47"/>
    <col min="2570" max="2570" width="28.77734375" style="47" customWidth="1"/>
    <col min="2571" max="2606" width="11" style="47" hidden="1" customWidth="1"/>
    <col min="2607" max="2608" width="9.33203125" style="47" customWidth="1"/>
    <col min="2609" max="2825" width="11" style="47"/>
    <col min="2826" max="2826" width="28.77734375" style="47" customWidth="1"/>
    <col min="2827" max="2862" width="11" style="47" hidden="1" customWidth="1"/>
    <col min="2863" max="2864" width="9.33203125" style="47" customWidth="1"/>
    <col min="2865" max="3081" width="11" style="47"/>
    <col min="3082" max="3082" width="28.77734375" style="47" customWidth="1"/>
    <col min="3083" max="3118" width="11" style="47" hidden="1" customWidth="1"/>
    <col min="3119" max="3120" width="9.33203125" style="47" customWidth="1"/>
    <col min="3121" max="3337" width="11" style="47"/>
    <col min="3338" max="3338" width="28.77734375" style="47" customWidth="1"/>
    <col min="3339" max="3374" width="11" style="47" hidden="1" customWidth="1"/>
    <col min="3375" max="3376" width="9.33203125" style="47" customWidth="1"/>
    <col min="3377" max="3593" width="11" style="47"/>
    <col min="3594" max="3594" width="28.77734375" style="47" customWidth="1"/>
    <col min="3595" max="3630" width="11" style="47" hidden="1" customWidth="1"/>
    <col min="3631" max="3632" width="9.33203125" style="47" customWidth="1"/>
    <col min="3633" max="3849" width="11" style="47"/>
    <col min="3850" max="3850" width="28.77734375" style="47" customWidth="1"/>
    <col min="3851" max="3886" width="11" style="47" hidden="1" customWidth="1"/>
    <col min="3887" max="3888" width="9.33203125" style="47" customWidth="1"/>
    <col min="3889" max="4105" width="11" style="47"/>
    <col min="4106" max="4106" width="28.77734375" style="47" customWidth="1"/>
    <col min="4107" max="4142" width="11" style="47" hidden="1" customWidth="1"/>
    <col min="4143" max="4144" width="9.33203125" style="47" customWidth="1"/>
    <col min="4145" max="4361" width="11" style="47"/>
    <col min="4362" max="4362" width="28.77734375" style="47" customWidth="1"/>
    <col min="4363" max="4398" width="11" style="47" hidden="1" customWidth="1"/>
    <col min="4399" max="4400" width="9.33203125" style="47" customWidth="1"/>
    <col min="4401" max="4617" width="11" style="47"/>
    <col min="4618" max="4618" width="28.77734375" style="47" customWidth="1"/>
    <col min="4619" max="4654" width="11" style="47" hidden="1" customWidth="1"/>
    <col min="4655" max="4656" width="9.33203125" style="47" customWidth="1"/>
    <col min="4657" max="4873" width="11" style="47"/>
    <col min="4874" max="4874" width="28.77734375" style="47" customWidth="1"/>
    <col min="4875" max="4910" width="11" style="47" hidden="1" customWidth="1"/>
    <col min="4911" max="4912" width="9.33203125" style="47" customWidth="1"/>
    <col min="4913" max="5129" width="11" style="47"/>
    <col min="5130" max="5130" width="28.77734375" style="47" customWidth="1"/>
    <col min="5131" max="5166" width="11" style="47" hidden="1" customWidth="1"/>
    <col min="5167" max="5168" width="9.33203125" style="47" customWidth="1"/>
    <col min="5169" max="5385" width="11" style="47"/>
    <col min="5386" max="5386" width="28.77734375" style="47" customWidth="1"/>
    <col min="5387" max="5422" width="11" style="47" hidden="1" customWidth="1"/>
    <col min="5423" max="5424" width="9.33203125" style="47" customWidth="1"/>
    <col min="5425" max="5641" width="11" style="47"/>
    <col min="5642" max="5642" width="28.77734375" style="47" customWidth="1"/>
    <col min="5643" max="5678" width="11" style="47" hidden="1" customWidth="1"/>
    <col min="5679" max="5680" width="9.33203125" style="47" customWidth="1"/>
    <col min="5681" max="5897" width="11" style="47"/>
    <col min="5898" max="5898" width="28.77734375" style="47" customWidth="1"/>
    <col min="5899" max="5934" width="11" style="47" hidden="1" customWidth="1"/>
    <col min="5935" max="5936" width="9.33203125" style="47" customWidth="1"/>
    <col min="5937" max="6153" width="11" style="47"/>
    <col min="6154" max="6154" width="28.77734375" style="47" customWidth="1"/>
    <col min="6155" max="6190" width="11" style="47" hidden="1" customWidth="1"/>
    <col min="6191" max="6192" width="9.33203125" style="47" customWidth="1"/>
    <col min="6193" max="6409" width="11" style="47"/>
    <col min="6410" max="6410" width="28.77734375" style="47" customWidth="1"/>
    <col min="6411" max="6446" width="11" style="47" hidden="1" customWidth="1"/>
    <col min="6447" max="6448" width="9.33203125" style="47" customWidth="1"/>
    <col min="6449" max="6665" width="11" style="47"/>
    <col min="6666" max="6666" width="28.77734375" style="47" customWidth="1"/>
    <col min="6667" max="6702" width="11" style="47" hidden="1" customWidth="1"/>
    <col min="6703" max="6704" width="9.33203125" style="47" customWidth="1"/>
    <col min="6705" max="6921" width="11" style="47"/>
    <col min="6922" max="6922" width="28.77734375" style="47" customWidth="1"/>
    <col min="6923" max="6958" width="11" style="47" hidden="1" customWidth="1"/>
    <col min="6959" max="6960" width="9.33203125" style="47" customWidth="1"/>
    <col min="6961" max="7177" width="11" style="47"/>
    <col min="7178" max="7178" width="28.77734375" style="47" customWidth="1"/>
    <col min="7179" max="7214" width="11" style="47" hidden="1" customWidth="1"/>
    <col min="7215" max="7216" width="9.33203125" style="47" customWidth="1"/>
    <col min="7217" max="7433" width="11" style="47"/>
    <col min="7434" max="7434" width="28.77734375" style="47" customWidth="1"/>
    <col min="7435" max="7470" width="11" style="47" hidden="1" customWidth="1"/>
    <col min="7471" max="7472" width="9.33203125" style="47" customWidth="1"/>
    <col min="7473" max="7689" width="11" style="47"/>
    <col min="7690" max="7690" width="28.77734375" style="47" customWidth="1"/>
    <col min="7691" max="7726" width="11" style="47" hidden="1" customWidth="1"/>
    <col min="7727" max="7728" width="9.33203125" style="47" customWidth="1"/>
    <col min="7729" max="7945" width="11" style="47"/>
    <col min="7946" max="7946" width="28.77734375" style="47" customWidth="1"/>
    <col min="7947" max="7982" width="11" style="47" hidden="1" customWidth="1"/>
    <col min="7983" max="7984" width="9.33203125" style="47" customWidth="1"/>
    <col min="7985" max="8201" width="11" style="47"/>
    <col min="8202" max="8202" width="28.77734375" style="47" customWidth="1"/>
    <col min="8203" max="8238" width="11" style="47" hidden="1" customWidth="1"/>
    <col min="8239" max="8240" width="9.33203125" style="47" customWidth="1"/>
    <col min="8241" max="8457" width="11" style="47"/>
    <col min="8458" max="8458" width="28.77734375" style="47" customWidth="1"/>
    <col min="8459" max="8494" width="11" style="47" hidden="1" customWidth="1"/>
    <col min="8495" max="8496" width="9.33203125" style="47" customWidth="1"/>
    <col min="8497" max="8713" width="11" style="47"/>
    <col min="8714" max="8714" width="28.77734375" style="47" customWidth="1"/>
    <col min="8715" max="8750" width="11" style="47" hidden="1" customWidth="1"/>
    <col min="8751" max="8752" width="9.33203125" style="47" customWidth="1"/>
    <col min="8753" max="8969" width="11" style="47"/>
    <col min="8970" max="8970" width="28.77734375" style="47" customWidth="1"/>
    <col min="8971" max="9006" width="11" style="47" hidden="1" customWidth="1"/>
    <col min="9007" max="9008" width="9.33203125" style="47" customWidth="1"/>
    <col min="9009" max="9225" width="11" style="47"/>
    <col min="9226" max="9226" width="28.77734375" style="47" customWidth="1"/>
    <col min="9227" max="9262" width="11" style="47" hidden="1" customWidth="1"/>
    <col min="9263" max="9264" width="9.33203125" style="47" customWidth="1"/>
    <col min="9265" max="9481" width="11" style="47"/>
    <col min="9482" max="9482" width="28.77734375" style="47" customWidth="1"/>
    <col min="9483" max="9518" width="11" style="47" hidden="1" customWidth="1"/>
    <col min="9519" max="9520" width="9.33203125" style="47" customWidth="1"/>
    <col min="9521" max="9737" width="11" style="47"/>
    <col min="9738" max="9738" width="28.77734375" style="47" customWidth="1"/>
    <col min="9739" max="9774" width="11" style="47" hidden="1" customWidth="1"/>
    <col min="9775" max="9776" width="9.33203125" style="47" customWidth="1"/>
    <col min="9777" max="9993" width="11" style="47"/>
    <col min="9994" max="9994" width="28.77734375" style="47" customWidth="1"/>
    <col min="9995" max="10030" width="11" style="47" hidden="1" customWidth="1"/>
    <col min="10031" max="10032" width="9.33203125" style="47" customWidth="1"/>
    <col min="10033" max="10249" width="11" style="47"/>
    <col min="10250" max="10250" width="28.77734375" style="47" customWidth="1"/>
    <col min="10251" max="10286" width="11" style="47" hidden="1" customWidth="1"/>
    <col min="10287" max="10288" width="9.33203125" style="47" customWidth="1"/>
    <col min="10289" max="10505" width="11" style="47"/>
    <col min="10506" max="10506" width="28.77734375" style="47" customWidth="1"/>
    <col min="10507" max="10542" width="11" style="47" hidden="1" customWidth="1"/>
    <col min="10543" max="10544" width="9.33203125" style="47" customWidth="1"/>
    <col min="10545" max="10761" width="11" style="47"/>
    <col min="10762" max="10762" width="28.77734375" style="47" customWidth="1"/>
    <col min="10763" max="10798" width="11" style="47" hidden="1" customWidth="1"/>
    <col min="10799" max="10800" width="9.33203125" style="47" customWidth="1"/>
    <col min="10801" max="11017" width="11" style="47"/>
    <col min="11018" max="11018" width="28.77734375" style="47" customWidth="1"/>
    <col min="11019" max="11054" width="11" style="47" hidden="1" customWidth="1"/>
    <col min="11055" max="11056" width="9.33203125" style="47" customWidth="1"/>
    <col min="11057" max="11273" width="11" style="47"/>
    <col min="11274" max="11274" width="28.77734375" style="47" customWidth="1"/>
    <col min="11275" max="11310" width="11" style="47" hidden="1" customWidth="1"/>
    <col min="11311" max="11312" width="9.33203125" style="47" customWidth="1"/>
    <col min="11313" max="11529" width="11" style="47"/>
    <col min="11530" max="11530" width="28.77734375" style="47" customWidth="1"/>
    <col min="11531" max="11566" width="11" style="47" hidden="1" customWidth="1"/>
    <col min="11567" max="11568" width="9.33203125" style="47" customWidth="1"/>
    <col min="11569" max="11785" width="11" style="47"/>
    <col min="11786" max="11786" width="28.77734375" style="47" customWidth="1"/>
    <col min="11787" max="11822" width="11" style="47" hidden="1" customWidth="1"/>
    <col min="11823" max="11824" width="9.33203125" style="47" customWidth="1"/>
    <col min="11825" max="12041" width="11" style="47"/>
    <col min="12042" max="12042" width="28.77734375" style="47" customWidth="1"/>
    <col min="12043" max="12078" width="11" style="47" hidden="1" customWidth="1"/>
    <col min="12079" max="12080" width="9.33203125" style="47" customWidth="1"/>
    <col min="12081" max="12297" width="11" style="47"/>
    <col min="12298" max="12298" width="28.77734375" style="47" customWidth="1"/>
    <col min="12299" max="12334" width="11" style="47" hidden="1" customWidth="1"/>
    <col min="12335" max="12336" width="9.33203125" style="47" customWidth="1"/>
    <col min="12337" max="12553" width="11" style="47"/>
    <col min="12554" max="12554" width="28.77734375" style="47" customWidth="1"/>
    <col min="12555" max="12590" width="11" style="47" hidden="1" customWidth="1"/>
    <col min="12591" max="12592" width="9.33203125" style="47" customWidth="1"/>
    <col min="12593" max="12809" width="11" style="47"/>
    <col min="12810" max="12810" width="28.77734375" style="47" customWidth="1"/>
    <col min="12811" max="12846" width="11" style="47" hidden="1" customWidth="1"/>
    <col min="12847" max="12848" width="9.33203125" style="47" customWidth="1"/>
    <col min="12849" max="13065" width="11" style="47"/>
    <col min="13066" max="13066" width="28.77734375" style="47" customWidth="1"/>
    <col min="13067" max="13102" width="11" style="47" hidden="1" customWidth="1"/>
    <col min="13103" max="13104" width="9.33203125" style="47" customWidth="1"/>
    <col min="13105" max="13321" width="11" style="47"/>
    <col min="13322" max="13322" width="28.77734375" style="47" customWidth="1"/>
    <col min="13323" max="13358" width="11" style="47" hidden="1" customWidth="1"/>
    <col min="13359" max="13360" width="9.33203125" style="47" customWidth="1"/>
    <col min="13361" max="13577" width="11" style="47"/>
    <col min="13578" max="13578" width="28.77734375" style="47" customWidth="1"/>
    <col min="13579" max="13614" width="11" style="47" hidden="1" customWidth="1"/>
    <col min="13615" max="13616" width="9.33203125" style="47" customWidth="1"/>
    <col min="13617" max="13833" width="11" style="47"/>
    <col min="13834" max="13834" width="28.77734375" style="47" customWidth="1"/>
    <col min="13835" max="13870" width="11" style="47" hidden="1" customWidth="1"/>
    <col min="13871" max="13872" width="9.33203125" style="47" customWidth="1"/>
    <col min="13873" max="14089" width="11" style="47"/>
    <col min="14090" max="14090" width="28.77734375" style="47" customWidth="1"/>
    <col min="14091" max="14126" width="11" style="47" hidden="1" customWidth="1"/>
    <col min="14127" max="14128" width="9.33203125" style="47" customWidth="1"/>
    <col min="14129" max="14345" width="11" style="47"/>
    <col min="14346" max="14346" width="28.77734375" style="47" customWidth="1"/>
    <col min="14347" max="14382" width="11" style="47" hidden="1" customWidth="1"/>
    <col min="14383" max="14384" width="9.33203125" style="47" customWidth="1"/>
    <col min="14385" max="14601" width="11" style="47"/>
    <col min="14602" max="14602" width="28.77734375" style="47" customWidth="1"/>
    <col min="14603" max="14638" width="11" style="47" hidden="1" customWidth="1"/>
    <col min="14639" max="14640" width="9.33203125" style="47" customWidth="1"/>
    <col min="14641" max="14857" width="11" style="47"/>
    <col min="14858" max="14858" width="28.77734375" style="47" customWidth="1"/>
    <col min="14859" max="14894" width="11" style="47" hidden="1" customWidth="1"/>
    <col min="14895" max="14896" width="9.33203125" style="47" customWidth="1"/>
    <col min="14897" max="15113" width="11" style="47"/>
    <col min="15114" max="15114" width="28.77734375" style="47" customWidth="1"/>
    <col min="15115" max="15150" width="11" style="47" hidden="1" customWidth="1"/>
    <col min="15151" max="15152" width="9.33203125" style="47" customWidth="1"/>
    <col min="15153" max="15369" width="11" style="47"/>
    <col min="15370" max="15370" width="28.77734375" style="47" customWidth="1"/>
    <col min="15371" max="15406" width="11" style="47" hidden="1" customWidth="1"/>
    <col min="15407" max="15408" width="9.33203125" style="47" customWidth="1"/>
    <col min="15409" max="15625" width="11" style="47"/>
    <col min="15626" max="15626" width="28.77734375" style="47" customWidth="1"/>
    <col min="15627" max="15662" width="11" style="47" hidden="1" customWidth="1"/>
    <col min="15663" max="15664" width="9.33203125" style="47" customWidth="1"/>
    <col min="15665" max="15881" width="11" style="47"/>
    <col min="15882" max="15882" width="28.77734375" style="47" customWidth="1"/>
    <col min="15883" max="15918" width="11" style="47" hidden="1" customWidth="1"/>
    <col min="15919" max="15920" width="9.33203125" style="47" customWidth="1"/>
    <col min="15921" max="16137" width="11" style="47"/>
    <col min="16138" max="16138" width="28.77734375" style="47" customWidth="1"/>
    <col min="16139" max="16174" width="11" style="47" hidden="1" customWidth="1"/>
    <col min="16175" max="16176" width="9.33203125" style="47" customWidth="1"/>
    <col min="16177" max="16384" width="11" style="47"/>
  </cols>
  <sheetData>
    <row r="1" spans="1:129" s="79" customFormat="1" ht="15" customHeight="1">
      <c r="A1" s="494"/>
      <c r="B1" s="495"/>
      <c r="C1" s="495"/>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98"/>
      <c r="AG1" s="98"/>
      <c r="AH1" s="98"/>
      <c r="AI1" s="98"/>
      <c r="AJ1" s="98"/>
      <c r="AK1" s="98"/>
      <c r="AL1" s="280"/>
      <c r="AM1" s="280"/>
      <c r="AN1" s="280"/>
      <c r="AO1" s="280"/>
      <c r="AP1" s="280"/>
      <c r="AQ1" s="280"/>
      <c r="AR1" s="280"/>
      <c r="AS1" s="280"/>
      <c r="AT1" s="280"/>
      <c r="AU1" s="280"/>
      <c r="AV1" s="280"/>
      <c r="AW1" s="280"/>
      <c r="AX1" s="280"/>
      <c r="AY1" s="280"/>
      <c r="AZ1" s="280"/>
      <c r="BA1" s="280"/>
      <c r="BB1" s="280"/>
      <c r="BC1" s="280"/>
      <c r="BD1" s="280"/>
      <c r="BE1" s="280"/>
      <c r="BF1" s="280"/>
      <c r="BG1" s="280"/>
      <c r="BH1" s="280"/>
      <c r="BI1" s="280"/>
      <c r="BJ1" s="280"/>
    </row>
    <row r="2" spans="1:129" s="79" customFormat="1" ht="15" customHeight="1">
      <c r="A2" s="18"/>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98"/>
      <c r="AG2" s="98"/>
      <c r="AH2" s="98"/>
      <c r="AI2" s="98"/>
      <c r="AJ2" s="98"/>
      <c r="AK2" s="98"/>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row>
    <row r="3" spans="1:129" s="79" customFormat="1" ht="15" customHeight="1">
      <c r="A3" s="1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row>
    <row r="4" spans="1:129" s="79" customFormat="1" ht="15" customHeight="1">
      <c r="A4" s="496" t="s">
        <v>669</v>
      </c>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row>
    <row r="5" spans="1:129" s="79" customFormat="1" ht="15" customHeight="1" thickBot="1">
      <c r="A5" s="28" t="s">
        <v>670</v>
      </c>
      <c r="B5" s="496"/>
      <c r="C5" s="496"/>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280"/>
      <c r="AM5" s="280"/>
      <c r="AN5" s="280"/>
      <c r="AO5" s="280"/>
      <c r="AP5" s="280"/>
      <c r="AQ5" s="280"/>
      <c r="AR5" s="280"/>
      <c r="AS5" s="280"/>
      <c r="AT5" s="280"/>
      <c r="AU5" s="280"/>
      <c r="AV5" s="280"/>
      <c r="AW5" s="280"/>
      <c r="AX5" s="280"/>
      <c r="AY5" s="280"/>
      <c r="AZ5" s="280"/>
      <c r="BA5" s="280"/>
      <c r="BB5" s="280"/>
      <c r="BC5" s="280"/>
      <c r="BD5" s="280"/>
      <c r="BE5" s="280"/>
      <c r="BF5" s="280"/>
      <c r="BG5" s="280"/>
      <c r="BH5" s="280"/>
      <c r="BI5" s="280"/>
      <c r="BJ5" s="280"/>
    </row>
    <row r="6" spans="1:129" s="79" customFormat="1" ht="17.25" customHeight="1" thickTop="1">
      <c r="A6" s="494"/>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280"/>
      <c r="AQ6" s="280"/>
      <c r="AR6" s="31"/>
      <c r="AS6" s="31"/>
      <c r="AT6" s="31"/>
      <c r="AU6" s="31"/>
      <c r="AV6" s="31"/>
      <c r="AW6" s="31"/>
      <c r="AX6" s="31"/>
      <c r="AY6" s="31"/>
      <c r="AZ6" s="31"/>
      <c r="BA6" s="31"/>
      <c r="BB6" s="31"/>
      <c r="BC6" s="31"/>
      <c r="BD6" s="31"/>
      <c r="BE6" s="31"/>
      <c r="BF6" s="31"/>
      <c r="BG6" s="31"/>
      <c r="BH6" s="31"/>
      <c r="BI6" s="31"/>
      <c r="BJ6" s="31" t="s">
        <v>59</v>
      </c>
    </row>
    <row r="7" spans="1:129"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row>
    <row r="8" spans="1:129" s="25" customFormat="1" ht="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row>
    <row r="9" spans="1:129"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BJ9" s="47"/>
    </row>
    <row r="10" spans="1:129" s="79" customFormat="1" ht="15" customHeight="1">
      <c r="A10" s="26" t="s">
        <v>68</v>
      </c>
      <c r="B10" s="72">
        <v>45866</v>
      </c>
      <c r="C10" s="72">
        <v>49388</v>
      </c>
      <c r="D10" s="72">
        <v>53959</v>
      </c>
      <c r="E10" s="72">
        <v>58716</v>
      </c>
      <c r="F10" s="72">
        <v>61642</v>
      </c>
      <c r="G10" s="72">
        <v>64889</v>
      </c>
      <c r="H10" s="72">
        <v>68788</v>
      </c>
      <c r="I10" s="72">
        <v>72603</v>
      </c>
      <c r="J10" s="72">
        <v>72507</v>
      </c>
      <c r="K10" s="72">
        <v>73193</v>
      </c>
      <c r="L10" s="72">
        <v>74228</v>
      </c>
      <c r="M10" s="72">
        <v>80922</v>
      </c>
      <c r="N10" s="72">
        <v>84729</v>
      </c>
      <c r="O10" s="72">
        <v>88322</v>
      </c>
      <c r="P10" s="72">
        <v>91654</v>
      </c>
      <c r="Q10" s="72">
        <v>96884</v>
      </c>
      <c r="R10" s="72">
        <v>98738</v>
      </c>
      <c r="S10" s="72">
        <v>101462</v>
      </c>
      <c r="T10" s="72">
        <v>103901</v>
      </c>
      <c r="U10" s="72">
        <v>106972</v>
      </c>
      <c r="V10" s="72">
        <v>108322</v>
      </c>
      <c r="W10" s="72">
        <v>110952</v>
      </c>
      <c r="X10" s="72">
        <v>113309</v>
      </c>
      <c r="Y10" s="72">
        <v>116405</v>
      </c>
      <c r="Z10" s="72">
        <v>118263</v>
      </c>
      <c r="AA10" s="72">
        <v>122571</v>
      </c>
      <c r="AB10" s="72">
        <v>126116</v>
      </c>
      <c r="AC10" s="72">
        <v>129680</v>
      </c>
      <c r="AD10" s="72">
        <v>131553</v>
      </c>
      <c r="AE10" s="72">
        <v>133959</v>
      </c>
      <c r="AF10" s="72">
        <v>136946</v>
      </c>
      <c r="AG10" s="72">
        <v>140309</v>
      </c>
      <c r="AH10" s="72">
        <v>140859</v>
      </c>
      <c r="AI10" s="72">
        <v>142232</v>
      </c>
      <c r="AJ10" s="72">
        <v>143941</v>
      </c>
      <c r="AK10" s="72">
        <v>146540</v>
      </c>
      <c r="AL10" s="72">
        <v>146658</v>
      </c>
      <c r="AM10" s="72">
        <v>147911</v>
      </c>
      <c r="AN10" s="72">
        <v>169570.92</v>
      </c>
      <c r="AO10" s="72">
        <v>170994</v>
      </c>
      <c r="AP10" s="72">
        <v>170726</v>
      </c>
      <c r="AQ10" s="72">
        <v>170877.09000000003</v>
      </c>
      <c r="AR10" s="72">
        <v>171007.92</v>
      </c>
      <c r="AS10" s="72">
        <v>174537</v>
      </c>
      <c r="AT10" s="72">
        <v>176879</v>
      </c>
      <c r="AU10" s="72">
        <v>181750.54</v>
      </c>
      <c r="AV10" s="72">
        <v>185249.02999999997</v>
      </c>
      <c r="AW10" s="72">
        <v>193731.8325689917</v>
      </c>
      <c r="AX10" s="72">
        <v>199480</v>
      </c>
      <c r="AY10" s="72">
        <v>209125.82123887027</v>
      </c>
      <c r="AZ10" s="72">
        <v>220615.12546792073</v>
      </c>
      <c r="BA10" s="72">
        <v>231468.41791907014</v>
      </c>
      <c r="BB10" s="72">
        <v>237261</v>
      </c>
      <c r="BC10" s="72">
        <v>233734.41646557007</v>
      </c>
      <c r="BD10" s="72">
        <v>240921.075042996</v>
      </c>
      <c r="BE10" s="72">
        <v>257406</v>
      </c>
      <c r="BF10" s="72">
        <v>266968.3</v>
      </c>
      <c r="BG10" s="72">
        <v>282192</v>
      </c>
      <c r="BH10" s="72">
        <v>300033</v>
      </c>
      <c r="BI10" s="72">
        <v>317297</v>
      </c>
      <c r="BJ10" s="330">
        <v>327961</v>
      </c>
      <c r="BK10" s="471"/>
      <c r="BL10" s="471"/>
    </row>
    <row r="11" spans="1:129" s="41" customFormat="1" ht="15" customHeight="1">
      <c r="A11" s="48" t="s">
        <v>671</v>
      </c>
      <c r="B11" s="74">
        <v>9585</v>
      </c>
      <c r="C11" s="74">
        <v>10143</v>
      </c>
      <c r="D11" s="74">
        <v>11434</v>
      </c>
      <c r="E11" s="74">
        <v>11990</v>
      </c>
      <c r="F11" s="74">
        <v>12504</v>
      </c>
      <c r="G11" s="74">
        <v>12545</v>
      </c>
      <c r="H11" s="112">
        <v>12705</v>
      </c>
      <c r="I11" s="112">
        <v>12793</v>
      </c>
      <c r="J11" s="112">
        <v>13314</v>
      </c>
      <c r="K11" s="112">
        <v>14199</v>
      </c>
      <c r="L11" s="112">
        <v>14668</v>
      </c>
      <c r="M11" s="112">
        <v>16272</v>
      </c>
      <c r="N11" s="112">
        <v>18742</v>
      </c>
      <c r="O11" s="112">
        <v>21040</v>
      </c>
      <c r="P11" s="112">
        <v>22762</v>
      </c>
      <c r="Q11" s="112">
        <v>24119</v>
      </c>
      <c r="R11" s="112">
        <v>25814</v>
      </c>
      <c r="S11" s="112">
        <v>27122</v>
      </c>
      <c r="T11" s="112">
        <v>28057</v>
      </c>
      <c r="U11" s="112">
        <v>28506</v>
      </c>
      <c r="V11" s="112">
        <v>29850</v>
      </c>
      <c r="W11" s="112">
        <v>31478</v>
      </c>
      <c r="X11" s="112">
        <v>32714</v>
      </c>
      <c r="Y11" s="112">
        <v>33665</v>
      </c>
      <c r="Z11" s="112">
        <v>35802</v>
      </c>
      <c r="AA11" s="112">
        <v>38353</v>
      </c>
      <c r="AB11" s="112">
        <v>40644</v>
      </c>
      <c r="AC11" s="112">
        <v>41542</v>
      </c>
      <c r="AD11" s="112">
        <v>43095</v>
      </c>
      <c r="AE11" s="112">
        <v>43916</v>
      </c>
      <c r="AF11" s="112">
        <v>44530</v>
      </c>
      <c r="AG11" s="112">
        <v>44505</v>
      </c>
      <c r="AH11" s="112">
        <v>45903</v>
      </c>
      <c r="AI11" s="112">
        <v>47071</v>
      </c>
      <c r="AJ11" s="112">
        <v>48062</v>
      </c>
      <c r="AK11" s="112">
        <v>48180</v>
      </c>
      <c r="AL11" s="112">
        <v>49063</v>
      </c>
      <c r="AM11" s="112">
        <v>49747</v>
      </c>
      <c r="AN11" s="112">
        <v>54973</v>
      </c>
      <c r="AO11" s="112">
        <v>57241</v>
      </c>
      <c r="AP11" s="112">
        <v>57698</v>
      </c>
      <c r="AQ11" s="112">
        <v>58411</v>
      </c>
      <c r="AR11" s="112">
        <v>59673</v>
      </c>
      <c r="AS11" s="112">
        <v>60845</v>
      </c>
      <c r="AT11" s="112">
        <v>62863</v>
      </c>
      <c r="AU11" s="112">
        <v>65083.360000000001</v>
      </c>
      <c r="AV11" s="112">
        <v>67819.33</v>
      </c>
      <c r="AW11" s="112">
        <v>70805.829488851625</v>
      </c>
      <c r="AX11" s="112">
        <v>75193</v>
      </c>
      <c r="AY11" s="112">
        <v>81215.799501859205</v>
      </c>
      <c r="AZ11" s="112">
        <v>86470.409678131095</v>
      </c>
      <c r="BA11" s="112">
        <v>89905</v>
      </c>
      <c r="BB11" s="112">
        <v>94959</v>
      </c>
      <c r="BC11" s="112">
        <v>94622.020082908944</v>
      </c>
      <c r="BD11" s="112">
        <v>94906.365399482616</v>
      </c>
      <c r="BE11" s="112">
        <v>97642</v>
      </c>
      <c r="BF11" s="112">
        <v>103677.5</v>
      </c>
      <c r="BG11" s="112">
        <v>110192</v>
      </c>
      <c r="BH11" s="112">
        <v>115478</v>
      </c>
      <c r="BI11" s="112">
        <v>118011</v>
      </c>
      <c r="BJ11" s="104">
        <v>120342</v>
      </c>
      <c r="BK11" s="471"/>
      <c r="BL11" s="471"/>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row>
    <row r="12" spans="1:129" s="41" customFormat="1" ht="15" customHeight="1">
      <c r="A12" s="48" t="s">
        <v>672</v>
      </c>
      <c r="B12" s="74">
        <v>5913</v>
      </c>
      <c r="C12" s="74">
        <v>6711</v>
      </c>
      <c r="D12" s="74">
        <v>7012</v>
      </c>
      <c r="E12" s="74">
        <v>8078</v>
      </c>
      <c r="F12" s="74">
        <v>7970</v>
      </c>
      <c r="G12" s="74">
        <v>8208</v>
      </c>
      <c r="H12" s="112">
        <v>8345</v>
      </c>
      <c r="I12" s="112">
        <v>9216</v>
      </c>
      <c r="J12" s="112">
        <v>8682</v>
      </c>
      <c r="K12" s="112">
        <v>8972</v>
      </c>
      <c r="L12" s="112">
        <v>9386</v>
      </c>
      <c r="M12" s="112">
        <v>14085</v>
      </c>
      <c r="N12" s="112">
        <v>13704</v>
      </c>
      <c r="O12" s="112">
        <v>14576</v>
      </c>
      <c r="P12" s="112">
        <v>14617</v>
      </c>
      <c r="Q12" s="112">
        <v>16605</v>
      </c>
      <c r="R12" s="112">
        <v>15808</v>
      </c>
      <c r="S12" s="112">
        <v>16363</v>
      </c>
      <c r="T12" s="112">
        <v>16617</v>
      </c>
      <c r="U12" s="112">
        <v>17734</v>
      </c>
      <c r="V12" s="112">
        <v>16929</v>
      </c>
      <c r="W12" s="112">
        <v>17654</v>
      </c>
      <c r="X12" s="112">
        <v>17973</v>
      </c>
      <c r="Y12" s="112">
        <v>20077</v>
      </c>
      <c r="Z12" s="112">
        <v>19420</v>
      </c>
      <c r="AA12" s="112">
        <v>20316</v>
      </c>
      <c r="AB12" s="112">
        <v>21036</v>
      </c>
      <c r="AC12" s="112">
        <v>23103</v>
      </c>
      <c r="AD12" s="112">
        <v>22452</v>
      </c>
      <c r="AE12" s="112">
        <v>22896</v>
      </c>
      <c r="AF12" s="112">
        <v>23316</v>
      </c>
      <c r="AG12" s="112">
        <v>25244</v>
      </c>
      <c r="AH12" s="112">
        <v>23922</v>
      </c>
      <c r="AI12" s="112">
        <v>24284</v>
      </c>
      <c r="AJ12" s="112">
        <v>24759</v>
      </c>
      <c r="AK12" s="112">
        <v>27314</v>
      </c>
      <c r="AL12" s="112">
        <v>26300</v>
      </c>
      <c r="AM12" s="112">
        <v>27350</v>
      </c>
      <c r="AN12" s="112">
        <v>32067.94</v>
      </c>
      <c r="AO12" s="112">
        <v>35622</v>
      </c>
      <c r="AP12" s="112">
        <v>34018</v>
      </c>
      <c r="AQ12" s="112">
        <v>33525</v>
      </c>
      <c r="AR12" s="112">
        <v>32867</v>
      </c>
      <c r="AS12" s="112">
        <v>34437</v>
      </c>
      <c r="AT12" s="112">
        <v>32983</v>
      </c>
      <c r="AU12" s="112">
        <v>33605</v>
      </c>
      <c r="AV12" s="112">
        <v>33150</v>
      </c>
      <c r="AW12" s="112">
        <v>35850</v>
      </c>
      <c r="AX12" s="112">
        <v>34319</v>
      </c>
      <c r="AY12" s="112">
        <v>34803.314751474776</v>
      </c>
      <c r="AZ12" s="112">
        <v>37280</v>
      </c>
      <c r="BA12" s="112">
        <v>41114</v>
      </c>
      <c r="BB12" s="112">
        <v>39496</v>
      </c>
      <c r="BC12" s="112">
        <v>35074.191845107278</v>
      </c>
      <c r="BD12" s="112">
        <v>37604.340048875398</v>
      </c>
      <c r="BE12" s="112">
        <v>42054</v>
      </c>
      <c r="BF12" s="112">
        <v>40549</v>
      </c>
      <c r="BG12" s="112">
        <v>43170</v>
      </c>
      <c r="BH12" s="112">
        <v>47384</v>
      </c>
      <c r="BI12" s="112">
        <v>54863</v>
      </c>
      <c r="BJ12" s="104">
        <v>59060</v>
      </c>
      <c r="BK12" s="471"/>
      <c r="BL12" s="471"/>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row>
    <row r="13" spans="1:129" s="41" customFormat="1" ht="15" customHeight="1">
      <c r="A13" s="48" t="s">
        <v>673</v>
      </c>
      <c r="B13" s="74">
        <v>2602</v>
      </c>
      <c r="C13" s="74">
        <v>2771</v>
      </c>
      <c r="D13" s="74">
        <v>2891</v>
      </c>
      <c r="E13" s="74">
        <v>3101</v>
      </c>
      <c r="F13" s="74">
        <v>3325</v>
      </c>
      <c r="G13" s="74">
        <v>3587</v>
      </c>
      <c r="H13" s="74">
        <v>3852</v>
      </c>
      <c r="I13" s="74">
        <v>4138</v>
      </c>
      <c r="J13" s="74">
        <v>4080</v>
      </c>
      <c r="K13" s="74">
        <v>4313</v>
      </c>
      <c r="L13" s="74">
        <v>4697</v>
      </c>
      <c r="M13" s="74">
        <v>5224</v>
      </c>
      <c r="N13" s="74">
        <v>5533</v>
      </c>
      <c r="O13" s="74">
        <v>6091</v>
      </c>
      <c r="P13" s="74">
        <v>6803</v>
      </c>
      <c r="Q13" s="74">
        <v>7465</v>
      </c>
      <c r="R13" s="74">
        <v>8174</v>
      </c>
      <c r="S13" s="74">
        <v>9035</v>
      </c>
      <c r="T13" s="74">
        <v>10076</v>
      </c>
      <c r="U13" s="74">
        <v>11104</v>
      </c>
      <c r="V13" s="74">
        <v>11905</v>
      </c>
      <c r="W13" s="74">
        <v>12731</v>
      </c>
      <c r="X13" s="74">
        <v>13512</v>
      </c>
      <c r="Y13" s="74">
        <v>14194</v>
      </c>
      <c r="Z13" s="74">
        <v>14841</v>
      </c>
      <c r="AA13" s="74">
        <v>15855</v>
      </c>
      <c r="AB13" s="74">
        <v>16482</v>
      </c>
      <c r="AC13" s="74">
        <v>17360</v>
      </c>
      <c r="AD13" s="74">
        <v>18343</v>
      </c>
      <c r="AE13" s="74">
        <v>19513</v>
      </c>
      <c r="AF13" s="74">
        <v>20851</v>
      </c>
      <c r="AG13" s="74">
        <v>22166</v>
      </c>
      <c r="AH13" s="74">
        <v>23262</v>
      </c>
      <c r="AI13" s="74">
        <v>24400</v>
      </c>
      <c r="AJ13" s="74">
        <v>26168</v>
      </c>
      <c r="AK13" s="74">
        <v>28017</v>
      </c>
      <c r="AL13" s="74">
        <v>29165</v>
      </c>
      <c r="AM13" s="74">
        <v>30459</v>
      </c>
      <c r="AN13" s="74">
        <v>38412</v>
      </c>
      <c r="AO13" s="74">
        <v>31959</v>
      </c>
      <c r="AP13" s="74">
        <v>32269</v>
      </c>
      <c r="AQ13" s="74">
        <v>32625</v>
      </c>
      <c r="AR13" s="74">
        <v>33022</v>
      </c>
      <c r="AS13" s="74">
        <v>33419</v>
      </c>
      <c r="AT13" s="74">
        <v>34056</v>
      </c>
      <c r="AU13" s="74">
        <v>35292.239999999998</v>
      </c>
      <c r="AV13" s="74">
        <v>36734.410000000003</v>
      </c>
      <c r="AW13" s="74">
        <v>38189.787783259912</v>
      </c>
      <c r="AX13" s="74">
        <v>39660</v>
      </c>
      <c r="AY13" s="74">
        <v>41282.176831199773</v>
      </c>
      <c r="AZ13" s="74">
        <v>42931.360667929803</v>
      </c>
      <c r="BA13" s="74">
        <v>44287.686105930494</v>
      </c>
      <c r="BB13" s="74">
        <v>46173</v>
      </c>
      <c r="BC13" s="74">
        <v>49049.071839129683</v>
      </c>
      <c r="BD13" s="74">
        <v>52286.992213940131</v>
      </c>
      <c r="BE13" s="74">
        <v>59163</v>
      </c>
      <c r="BF13" s="74">
        <v>63747.3</v>
      </c>
      <c r="BG13" s="74">
        <v>68668</v>
      </c>
      <c r="BH13" s="74">
        <v>73903</v>
      </c>
      <c r="BI13" s="74">
        <v>77595</v>
      </c>
      <c r="BJ13" s="104">
        <v>78614</v>
      </c>
      <c r="BK13" s="471"/>
      <c r="BL13" s="471"/>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row>
    <row r="14" spans="1:129" s="41" customFormat="1" ht="15" customHeight="1">
      <c r="A14" s="48" t="s">
        <v>674</v>
      </c>
      <c r="B14" s="74">
        <v>20083</v>
      </c>
      <c r="C14" s="74">
        <v>21743</v>
      </c>
      <c r="D14" s="74">
        <v>23955</v>
      </c>
      <c r="E14" s="74">
        <v>26641</v>
      </c>
      <c r="F14" s="74">
        <v>28389</v>
      </c>
      <c r="G14" s="74">
        <v>30377</v>
      </c>
      <c r="H14" s="74">
        <v>32790</v>
      </c>
      <c r="I14" s="74">
        <v>33564</v>
      </c>
      <c r="J14" s="74">
        <v>33521</v>
      </c>
      <c r="K14" s="74">
        <v>33094</v>
      </c>
      <c r="L14" s="74">
        <v>32653</v>
      </c>
      <c r="M14" s="74">
        <v>32222</v>
      </c>
      <c r="N14" s="74">
        <v>33038</v>
      </c>
      <c r="O14" s="74">
        <v>32630</v>
      </c>
      <c r="P14" s="74">
        <v>32747</v>
      </c>
      <c r="Q14" s="74">
        <v>33707</v>
      </c>
      <c r="R14" s="74">
        <v>33305</v>
      </c>
      <c r="S14" s="74">
        <v>33124</v>
      </c>
      <c r="T14" s="74">
        <v>32822</v>
      </c>
      <c r="U14" s="74">
        <v>33214</v>
      </c>
      <c r="V14" s="74">
        <v>32747</v>
      </c>
      <c r="W14" s="74">
        <v>32361</v>
      </c>
      <c r="X14" s="74">
        <v>32025</v>
      </c>
      <c r="Y14" s="74">
        <v>31283</v>
      </c>
      <c r="Z14" s="74">
        <v>30242</v>
      </c>
      <c r="AA14" s="74">
        <v>29385</v>
      </c>
      <c r="AB14" s="74">
        <v>28286</v>
      </c>
      <c r="AC14" s="74">
        <v>27309</v>
      </c>
      <c r="AD14" s="74">
        <v>26095</v>
      </c>
      <c r="AE14" s="74">
        <v>25325</v>
      </c>
      <c r="AF14" s="74">
        <v>25127</v>
      </c>
      <c r="AG14" s="74">
        <v>24948</v>
      </c>
      <c r="AH14" s="74">
        <v>24034</v>
      </c>
      <c r="AI14" s="74">
        <v>23241</v>
      </c>
      <c r="AJ14" s="74">
        <v>22546</v>
      </c>
      <c r="AK14" s="74">
        <v>21742</v>
      </c>
      <c r="AL14" s="74">
        <v>20689</v>
      </c>
      <c r="AM14" s="74">
        <v>19655</v>
      </c>
      <c r="AN14" s="74">
        <v>22443.279999999999</v>
      </c>
      <c r="AO14" s="74">
        <v>19952</v>
      </c>
      <c r="AP14" s="74">
        <v>19526</v>
      </c>
      <c r="AQ14" s="74">
        <v>19470</v>
      </c>
      <c r="AR14" s="74">
        <v>19851</v>
      </c>
      <c r="AS14" s="74">
        <v>20784</v>
      </c>
      <c r="AT14" s="74">
        <v>21585</v>
      </c>
      <c r="AU14" s="74">
        <v>22167</v>
      </c>
      <c r="AV14" s="74">
        <v>22643</v>
      </c>
      <c r="AW14" s="74">
        <v>23696</v>
      </c>
      <c r="AX14" s="74">
        <v>24628</v>
      </c>
      <c r="AY14" s="74">
        <v>26032.232971929971</v>
      </c>
      <c r="AZ14" s="74">
        <v>27480</v>
      </c>
      <c r="BA14" s="74">
        <v>28987</v>
      </c>
      <c r="BB14" s="74">
        <v>29471</v>
      </c>
      <c r="BC14" s="74">
        <v>28292</v>
      </c>
      <c r="BD14" s="74">
        <v>28472.341103630246</v>
      </c>
      <c r="BE14" s="74">
        <v>29405</v>
      </c>
      <c r="BF14" s="74">
        <v>29539</v>
      </c>
      <c r="BG14" s="74">
        <v>30102</v>
      </c>
      <c r="BH14" s="74">
        <v>31046</v>
      </c>
      <c r="BI14" s="74">
        <v>32841</v>
      </c>
      <c r="BJ14" s="104">
        <v>33958</v>
      </c>
      <c r="BK14" s="471"/>
      <c r="BL14" s="471"/>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row>
    <row r="15" spans="1:129" s="41" customFormat="1" ht="15" customHeight="1">
      <c r="A15" s="48" t="s">
        <v>675</v>
      </c>
      <c r="B15" s="74">
        <v>2000</v>
      </c>
      <c r="C15" s="74">
        <v>2168</v>
      </c>
      <c r="D15" s="74">
        <v>2684</v>
      </c>
      <c r="E15" s="74">
        <v>3138</v>
      </c>
      <c r="F15" s="74">
        <v>3384</v>
      </c>
      <c r="G15" s="74">
        <v>3734</v>
      </c>
      <c r="H15" s="112">
        <v>4349</v>
      </c>
      <c r="I15" s="112">
        <v>4125</v>
      </c>
      <c r="J15" s="112">
        <v>4063</v>
      </c>
      <c r="K15" s="112">
        <v>4177</v>
      </c>
      <c r="L15" s="112">
        <v>4696</v>
      </c>
      <c r="M15" s="112">
        <v>4866</v>
      </c>
      <c r="N15" s="112">
        <v>4785</v>
      </c>
      <c r="O15" s="112">
        <v>4701</v>
      </c>
      <c r="P15" s="112">
        <v>5380</v>
      </c>
      <c r="Q15" s="112">
        <v>5798</v>
      </c>
      <c r="R15" s="112">
        <v>5946</v>
      </c>
      <c r="S15" s="112">
        <v>6009</v>
      </c>
      <c r="T15" s="112">
        <v>6414</v>
      </c>
      <c r="U15" s="112">
        <v>6641</v>
      </c>
      <c r="V15" s="112">
        <v>6599</v>
      </c>
      <c r="W15" s="112">
        <v>6367</v>
      </c>
      <c r="X15" s="112">
        <v>6528</v>
      </c>
      <c r="Y15" s="112">
        <v>6927</v>
      </c>
      <c r="Z15" s="112">
        <v>6806</v>
      </c>
      <c r="AA15" s="112">
        <v>6752</v>
      </c>
      <c r="AB15" s="112">
        <v>7832</v>
      </c>
      <c r="AC15" s="112">
        <v>8393</v>
      </c>
      <c r="AD15" s="112">
        <v>8813</v>
      </c>
      <c r="AE15" s="112">
        <v>9350</v>
      </c>
      <c r="AF15" s="112">
        <v>9876</v>
      </c>
      <c r="AG15" s="112">
        <v>10300</v>
      </c>
      <c r="AH15" s="112">
        <v>10121</v>
      </c>
      <c r="AI15" s="112">
        <v>9662</v>
      </c>
      <c r="AJ15" s="112">
        <v>8717</v>
      </c>
      <c r="AK15" s="112">
        <v>8215</v>
      </c>
      <c r="AL15" s="112">
        <v>8045</v>
      </c>
      <c r="AM15" s="112">
        <v>7687</v>
      </c>
      <c r="AN15" s="112">
        <v>7738</v>
      </c>
      <c r="AO15" s="112">
        <v>7887</v>
      </c>
      <c r="AP15" s="112">
        <v>8305.74</v>
      </c>
      <c r="AQ15" s="112">
        <v>8356.42</v>
      </c>
      <c r="AR15" s="112">
        <v>7881.47</v>
      </c>
      <c r="AS15" s="112">
        <v>7947</v>
      </c>
      <c r="AT15" s="112">
        <v>8032</v>
      </c>
      <c r="AU15" s="112">
        <v>8323.4500000000007</v>
      </c>
      <c r="AV15" s="112">
        <v>7844.71</v>
      </c>
      <c r="AW15" s="112">
        <v>7979.2997945600027</v>
      </c>
      <c r="AX15" s="112">
        <v>7860</v>
      </c>
      <c r="AY15" s="112">
        <v>7715.9211849600042</v>
      </c>
      <c r="AZ15" s="112">
        <v>8080.21230474</v>
      </c>
      <c r="BA15" s="112">
        <v>8545.4906380299963</v>
      </c>
      <c r="BB15" s="112">
        <v>8770.9000784499967</v>
      </c>
      <c r="BC15" s="112">
        <v>8192.7923422599961</v>
      </c>
      <c r="BD15" s="112">
        <v>8178.6578434299963</v>
      </c>
      <c r="BE15" s="112">
        <v>8419</v>
      </c>
      <c r="BF15" s="112">
        <v>8628.7999999999993</v>
      </c>
      <c r="BG15" s="112">
        <v>8468</v>
      </c>
      <c r="BH15" s="112">
        <v>9443</v>
      </c>
      <c r="BI15" s="112">
        <v>10349</v>
      </c>
      <c r="BJ15" s="104">
        <v>10097</v>
      </c>
      <c r="BK15" s="471"/>
      <c r="BL15" s="471"/>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row>
    <row r="16" spans="1:129" s="41" customFormat="1" ht="15" customHeight="1">
      <c r="A16" s="48" t="s">
        <v>676</v>
      </c>
      <c r="B16" s="74">
        <v>2990</v>
      </c>
      <c r="C16" s="74">
        <v>2970</v>
      </c>
      <c r="D16" s="74">
        <v>3060</v>
      </c>
      <c r="E16" s="74">
        <v>2843</v>
      </c>
      <c r="F16" s="74">
        <v>2867</v>
      </c>
      <c r="G16" s="74">
        <v>3024</v>
      </c>
      <c r="H16" s="112">
        <v>3147</v>
      </c>
      <c r="I16" s="112">
        <v>2898</v>
      </c>
      <c r="J16" s="112">
        <v>2876</v>
      </c>
      <c r="K16" s="112">
        <v>2764</v>
      </c>
      <c r="L16" s="112">
        <v>2764</v>
      </c>
      <c r="M16" s="112">
        <v>2879</v>
      </c>
      <c r="N16" s="112">
        <v>3439</v>
      </c>
      <c r="O16" s="112">
        <v>3883</v>
      </c>
      <c r="P16" s="112">
        <v>4157</v>
      </c>
      <c r="Q16" s="112">
        <v>4394</v>
      </c>
      <c r="R16" s="112">
        <v>4704</v>
      </c>
      <c r="S16" s="112">
        <v>4930</v>
      </c>
      <c r="T16" s="112">
        <v>5177</v>
      </c>
      <c r="U16" s="112">
        <v>5336</v>
      </c>
      <c r="V16" s="112">
        <v>5494</v>
      </c>
      <c r="W16" s="112">
        <v>5515</v>
      </c>
      <c r="X16" s="112">
        <v>5628</v>
      </c>
      <c r="Y16" s="112">
        <v>5775</v>
      </c>
      <c r="Z16" s="112">
        <v>6187</v>
      </c>
      <c r="AA16" s="112">
        <v>6421</v>
      </c>
      <c r="AB16" s="112">
        <v>6534</v>
      </c>
      <c r="AC16" s="112">
        <v>6803</v>
      </c>
      <c r="AD16" s="112">
        <v>7014</v>
      </c>
      <c r="AE16" s="112">
        <v>6955</v>
      </c>
      <c r="AF16" s="112">
        <v>7224</v>
      </c>
      <c r="AG16" s="112">
        <v>7334</v>
      </c>
      <c r="AH16" s="112">
        <v>7324</v>
      </c>
      <c r="AI16" s="112">
        <v>7170</v>
      </c>
      <c r="AJ16" s="112">
        <v>7098</v>
      </c>
      <c r="AK16" s="112">
        <v>7029</v>
      </c>
      <c r="AL16" s="112">
        <v>6992</v>
      </c>
      <c r="AM16" s="112">
        <v>6789</v>
      </c>
      <c r="AN16" s="112">
        <v>6641</v>
      </c>
      <c r="AO16" s="112">
        <v>6685</v>
      </c>
      <c r="AP16" s="112">
        <v>6668.26</v>
      </c>
      <c r="AQ16" s="112">
        <v>6632.67</v>
      </c>
      <c r="AR16" s="112">
        <v>6426.4500000000007</v>
      </c>
      <c r="AS16" s="112">
        <v>6394</v>
      </c>
      <c r="AT16" s="112">
        <v>6376</v>
      </c>
      <c r="AU16" s="112">
        <v>6214.06</v>
      </c>
      <c r="AV16" s="112">
        <v>6121.58</v>
      </c>
      <c r="AW16" s="112">
        <v>6228.7027523899988</v>
      </c>
      <c r="AX16" s="112">
        <v>6221</v>
      </c>
      <c r="AY16" s="112">
        <v>5972.6623705299853</v>
      </c>
      <c r="AZ16" s="112">
        <v>5803.9861367699796</v>
      </c>
      <c r="BA16" s="112">
        <v>5879.283252639997</v>
      </c>
      <c r="BB16" s="112">
        <v>5900.2758774499962</v>
      </c>
      <c r="BC16" s="112">
        <v>5772.5056293600082</v>
      </c>
      <c r="BD16" s="112">
        <v>5804.5184771100212</v>
      </c>
      <c r="BE16" s="112">
        <v>6106</v>
      </c>
      <c r="BF16" s="112">
        <v>6362.7</v>
      </c>
      <c r="BG16" s="112">
        <v>6525</v>
      </c>
      <c r="BH16" s="112">
        <v>6683</v>
      </c>
      <c r="BI16" s="112">
        <v>6962</v>
      </c>
      <c r="BJ16" s="104">
        <v>7130</v>
      </c>
      <c r="BK16" s="471"/>
      <c r="BL16" s="471"/>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row>
    <row r="17" spans="1:129" s="41" customFormat="1" ht="15" customHeight="1">
      <c r="A17" s="48" t="s">
        <v>677</v>
      </c>
      <c r="B17" s="74">
        <v>2222</v>
      </c>
      <c r="C17" s="74">
        <v>2207</v>
      </c>
      <c r="D17" s="74">
        <v>2229</v>
      </c>
      <c r="E17" s="74">
        <v>2146</v>
      </c>
      <c r="F17" s="74">
        <v>2490</v>
      </c>
      <c r="G17" s="74">
        <v>2553</v>
      </c>
      <c r="H17" s="74">
        <v>2596</v>
      </c>
      <c r="I17" s="74">
        <v>2502</v>
      </c>
      <c r="J17" s="74">
        <v>2749</v>
      </c>
      <c r="K17" s="74">
        <v>2738</v>
      </c>
      <c r="L17" s="74">
        <v>2638</v>
      </c>
      <c r="M17" s="74">
        <v>2574</v>
      </c>
      <c r="N17" s="74">
        <v>2949</v>
      </c>
      <c r="O17" s="74">
        <v>3060</v>
      </c>
      <c r="P17" s="74">
        <v>3018</v>
      </c>
      <c r="Q17" s="74">
        <v>2758</v>
      </c>
      <c r="R17" s="74">
        <v>3200</v>
      </c>
      <c r="S17" s="74">
        <v>3253</v>
      </c>
      <c r="T17" s="74">
        <v>3279</v>
      </c>
      <c r="U17" s="74">
        <v>2987</v>
      </c>
      <c r="V17" s="74">
        <v>3452</v>
      </c>
      <c r="W17" s="74">
        <v>3443</v>
      </c>
      <c r="X17" s="74">
        <v>3432</v>
      </c>
      <c r="Y17" s="74">
        <v>3214</v>
      </c>
      <c r="Z17" s="74">
        <v>3646</v>
      </c>
      <c r="AA17" s="74">
        <v>3670</v>
      </c>
      <c r="AB17" s="74">
        <v>3799</v>
      </c>
      <c r="AC17" s="74">
        <v>3513</v>
      </c>
      <c r="AD17" s="74">
        <v>3978</v>
      </c>
      <c r="AE17" s="74">
        <v>4164</v>
      </c>
      <c r="AF17" s="74">
        <v>4144</v>
      </c>
      <c r="AG17" s="74">
        <v>3853</v>
      </c>
      <c r="AH17" s="74">
        <v>4328</v>
      </c>
      <c r="AI17" s="74">
        <v>4460</v>
      </c>
      <c r="AJ17" s="74">
        <v>4558</v>
      </c>
      <c r="AK17" s="74">
        <v>4079</v>
      </c>
      <c r="AL17" s="74">
        <v>4560</v>
      </c>
      <c r="AM17" s="74">
        <v>4457</v>
      </c>
      <c r="AN17" s="74">
        <v>5357.7</v>
      </c>
      <c r="AO17" s="74">
        <v>4509</v>
      </c>
      <c r="AP17" s="74">
        <v>4742</v>
      </c>
      <c r="AQ17" s="74">
        <v>4438</v>
      </c>
      <c r="AR17" s="74">
        <v>4143</v>
      </c>
      <c r="AS17" s="74">
        <v>3582</v>
      </c>
      <c r="AT17" s="74">
        <v>3953</v>
      </c>
      <c r="AU17" s="74">
        <v>3888.43</v>
      </c>
      <c r="AV17" s="74">
        <v>3662</v>
      </c>
      <c r="AW17" s="74">
        <v>3489.2127499301546</v>
      </c>
      <c r="AX17" s="74">
        <v>4097</v>
      </c>
      <c r="AY17" s="74">
        <v>4306.4924809297017</v>
      </c>
      <c r="AZ17" s="74">
        <v>4534.6566803498299</v>
      </c>
      <c r="BA17" s="74">
        <v>4198.9579224696818</v>
      </c>
      <c r="BB17" s="74">
        <v>4434.6512105096499</v>
      </c>
      <c r="BC17" s="74">
        <v>3654.9149194091628</v>
      </c>
      <c r="BD17" s="74">
        <v>3219.6741560699656</v>
      </c>
      <c r="BE17" s="74">
        <v>2857</v>
      </c>
      <c r="BF17" s="74">
        <v>3522</v>
      </c>
      <c r="BG17" s="74">
        <v>3618</v>
      </c>
      <c r="BH17" s="74">
        <v>3976</v>
      </c>
      <c r="BI17" s="74">
        <v>3967</v>
      </c>
      <c r="BJ17" s="104">
        <v>4862</v>
      </c>
      <c r="BK17" s="471"/>
      <c r="BL17" s="471"/>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row>
    <row r="18" spans="1:129" s="41" customFormat="1" ht="15" customHeight="1">
      <c r="A18" s="48" t="s">
        <v>166</v>
      </c>
      <c r="B18" s="74">
        <v>471</v>
      </c>
      <c r="C18" s="74">
        <v>675</v>
      </c>
      <c r="D18" s="74">
        <v>694</v>
      </c>
      <c r="E18" s="74">
        <v>779</v>
      </c>
      <c r="F18" s="74">
        <v>713</v>
      </c>
      <c r="G18" s="74">
        <v>861</v>
      </c>
      <c r="H18" s="74">
        <v>1004</v>
      </c>
      <c r="I18" s="74">
        <v>3367</v>
      </c>
      <c r="J18" s="74">
        <v>3222</v>
      </c>
      <c r="K18" s="74">
        <v>2936</v>
      </c>
      <c r="L18" s="74">
        <v>2726</v>
      </c>
      <c r="M18" s="74">
        <v>2800</v>
      </c>
      <c r="N18" s="74">
        <v>2539</v>
      </c>
      <c r="O18" s="74">
        <v>2341</v>
      </c>
      <c r="P18" s="74">
        <v>2170</v>
      </c>
      <c r="Q18" s="74">
        <v>2038</v>
      </c>
      <c r="R18" s="74">
        <v>1787</v>
      </c>
      <c r="S18" s="74">
        <v>1626</v>
      </c>
      <c r="T18" s="74">
        <v>1459</v>
      </c>
      <c r="U18" s="74">
        <v>1450</v>
      </c>
      <c r="V18" s="74">
        <v>1346</v>
      </c>
      <c r="W18" s="74">
        <v>1403</v>
      </c>
      <c r="X18" s="74">
        <v>1497</v>
      </c>
      <c r="Y18" s="74">
        <v>1270</v>
      </c>
      <c r="Z18" s="74">
        <v>1319</v>
      </c>
      <c r="AA18" s="74">
        <v>1819</v>
      </c>
      <c r="AB18" s="74">
        <v>1503</v>
      </c>
      <c r="AC18" s="74">
        <v>1657</v>
      </c>
      <c r="AD18" s="74">
        <v>1763</v>
      </c>
      <c r="AE18" s="74">
        <v>1840</v>
      </c>
      <c r="AF18" s="74">
        <v>1878</v>
      </c>
      <c r="AG18" s="74">
        <v>1959</v>
      </c>
      <c r="AH18" s="74">
        <v>1965</v>
      </c>
      <c r="AI18" s="74">
        <v>1944</v>
      </c>
      <c r="AJ18" s="74">
        <v>2033</v>
      </c>
      <c r="AK18" s="74">
        <v>1964</v>
      </c>
      <c r="AL18" s="74">
        <v>1844</v>
      </c>
      <c r="AM18" s="74">
        <v>1767</v>
      </c>
      <c r="AN18" s="74">
        <v>1938</v>
      </c>
      <c r="AO18" s="74">
        <v>7139</v>
      </c>
      <c r="AP18" s="74">
        <v>7499</v>
      </c>
      <c r="AQ18" s="74">
        <v>7419</v>
      </c>
      <c r="AR18" s="74">
        <v>7144</v>
      </c>
      <c r="AS18" s="74">
        <v>7129</v>
      </c>
      <c r="AT18" s="74">
        <v>7031</v>
      </c>
      <c r="AU18" s="74">
        <v>7177</v>
      </c>
      <c r="AV18" s="74">
        <v>7274</v>
      </c>
      <c r="AW18" s="74">
        <v>7493</v>
      </c>
      <c r="AX18" s="74">
        <v>7502</v>
      </c>
      <c r="AY18" s="74">
        <v>7797.2211459868849</v>
      </c>
      <c r="AZ18" s="74">
        <v>8034.5</v>
      </c>
      <c r="BA18" s="74">
        <v>8551</v>
      </c>
      <c r="BB18" s="74">
        <v>8056</v>
      </c>
      <c r="BC18" s="74">
        <v>9076.9198073950829</v>
      </c>
      <c r="BD18" s="74">
        <v>10448.185800457301</v>
      </c>
      <c r="BE18" s="74">
        <v>11760</v>
      </c>
      <c r="BF18" s="74">
        <v>10942</v>
      </c>
      <c r="BG18" s="74">
        <v>11449</v>
      </c>
      <c r="BH18" s="74">
        <v>12120</v>
      </c>
      <c r="BI18" s="74">
        <v>12709</v>
      </c>
      <c r="BJ18" s="104">
        <v>13898</v>
      </c>
      <c r="BK18" s="471"/>
      <c r="BL18" s="471"/>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row>
    <row r="19" spans="1:129" s="79" customFormat="1" ht="15" customHeight="1">
      <c r="A19" s="26" t="s">
        <v>69</v>
      </c>
      <c r="B19" s="72">
        <v>60370</v>
      </c>
      <c r="C19" s="72">
        <v>64036</v>
      </c>
      <c r="D19" s="72">
        <v>67635</v>
      </c>
      <c r="E19" s="72">
        <v>78396</v>
      </c>
      <c r="F19" s="72">
        <v>82687</v>
      </c>
      <c r="G19" s="72">
        <v>89129</v>
      </c>
      <c r="H19" s="417">
        <v>97618</v>
      </c>
      <c r="I19" s="417">
        <v>107352</v>
      </c>
      <c r="J19" s="417">
        <v>107541</v>
      </c>
      <c r="K19" s="417">
        <v>106184</v>
      </c>
      <c r="L19" s="417">
        <v>106741</v>
      </c>
      <c r="M19" s="417">
        <v>110067</v>
      </c>
      <c r="N19" s="430">
        <v>113378</v>
      </c>
      <c r="O19" s="430">
        <v>120266</v>
      </c>
      <c r="P19" s="430">
        <v>125620</v>
      </c>
      <c r="Q19" s="430">
        <v>133730</v>
      </c>
      <c r="R19" s="430">
        <v>141174</v>
      </c>
      <c r="S19" s="430">
        <v>149372</v>
      </c>
      <c r="T19" s="430">
        <v>156570</v>
      </c>
      <c r="U19" s="430">
        <v>161696</v>
      </c>
      <c r="V19" s="430">
        <v>161427</v>
      </c>
      <c r="W19" s="430">
        <v>168214</v>
      </c>
      <c r="X19" s="430">
        <v>171058</v>
      </c>
      <c r="Y19" s="430">
        <v>174555</v>
      </c>
      <c r="Z19" s="430">
        <v>179620</v>
      </c>
      <c r="AA19" s="430">
        <v>183003</v>
      </c>
      <c r="AB19" s="430">
        <v>185539</v>
      </c>
      <c r="AC19" s="430">
        <v>193381</v>
      </c>
      <c r="AD19" s="430">
        <v>196704</v>
      </c>
      <c r="AE19" s="430">
        <v>194709</v>
      </c>
      <c r="AF19" s="430">
        <v>198957.66999999998</v>
      </c>
      <c r="AG19" s="430">
        <v>206335</v>
      </c>
      <c r="AH19" s="430">
        <v>211565</v>
      </c>
      <c r="AI19" s="430">
        <v>212791.70999999996</v>
      </c>
      <c r="AJ19" s="430">
        <v>222114</v>
      </c>
      <c r="AK19" s="430">
        <v>220455</v>
      </c>
      <c r="AL19" s="430">
        <v>207066</v>
      </c>
      <c r="AM19" s="430">
        <v>193910</v>
      </c>
      <c r="AN19" s="430">
        <v>229837.86</v>
      </c>
      <c r="AO19" s="430">
        <v>221157</v>
      </c>
      <c r="AP19" s="430">
        <v>211224.25999999998</v>
      </c>
      <c r="AQ19" s="430">
        <v>204777.36</v>
      </c>
      <c r="AR19" s="430">
        <v>197891.00999999998</v>
      </c>
      <c r="AS19" s="430">
        <v>195542</v>
      </c>
      <c r="AT19" s="430">
        <v>194520</v>
      </c>
      <c r="AU19" s="430">
        <v>209054.86000000002</v>
      </c>
      <c r="AV19" s="430">
        <v>213755.33000000002</v>
      </c>
      <c r="AW19" s="430">
        <v>213953.03691995045</v>
      </c>
      <c r="AX19" s="430">
        <v>220734</v>
      </c>
      <c r="AY19" s="430">
        <v>218408.24559110287</v>
      </c>
      <c r="AZ19" s="430">
        <v>221544.48879999999</v>
      </c>
      <c r="BA19" s="430">
        <v>222504.82869634838</v>
      </c>
      <c r="BB19" s="430">
        <v>240316.38677560727</v>
      </c>
      <c r="BC19" s="430">
        <v>245591.04106811847</v>
      </c>
      <c r="BD19" s="430">
        <v>249122.08553920523</v>
      </c>
      <c r="BE19" s="430">
        <v>252905</v>
      </c>
      <c r="BF19" s="430">
        <v>261611.4</v>
      </c>
      <c r="BG19" s="430">
        <v>264329</v>
      </c>
      <c r="BH19" s="430">
        <v>281315</v>
      </c>
      <c r="BI19" s="430">
        <v>292631</v>
      </c>
      <c r="BJ19" s="431">
        <v>290863</v>
      </c>
      <c r="BK19" s="471"/>
      <c r="BL19" s="471"/>
    </row>
    <row r="20" spans="1:129" s="41" customFormat="1" ht="15" customHeight="1">
      <c r="A20" s="48" t="s">
        <v>678</v>
      </c>
      <c r="B20" s="74">
        <v>8990</v>
      </c>
      <c r="C20" s="74">
        <v>9546</v>
      </c>
      <c r="D20" s="74">
        <v>10589</v>
      </c>
      <c r="E20" s="74">
        <v>14686</v>
      </c>
      <c r="F20" s="74">
        <v>16099</v>
      </c>
      <c r="G20" s="74">
        <v>19136</v>
      </c>
      <c r="H20" s="112">
        <v>22020</v>
      </c>
      <c r="I20" s="112">
        <v>25869</v>
      </c>
      <c r="J20" s="112">
        <v>25795</v>
      </c>
      <c r="K20" s="112">
        <v>25816</v>
      </c>
      <c r="L20" s="112">
        <v>26518</v>
      </c>
      <c r="M20" s="112">
        <v>27676</v>
      </c>
      <c r="N20" s="112">
        <v>29526</v>
      </c>
      <c r="O20" s="112">
        <v>29883</v>
      </c>
      <c r="P20" s="112">
        <v>31371</v>
      </c>
      <c r="Q20" s="112">
        <v>34729</v>
      </c>
      <c r="R20" s="112">
        <v>36161</v>
      </c>
      <c r="S20" s="112">
        <v>37863</v>
      </c>
      <c r="T20" s="112">
        <v>38590</v>
      </c>
      <c r="U20" s="112">
        <v>41863</v>
      </c>
      <c r="V20" s="112">
        <v>41551</v>
      </c>
      <c r="W20" s="112">
        <v>42533</v>
      </c>
      <c r="X20" s="112">
        <v>42416</v>
      </c>
      <c r="Y20" s="112">
        <v>44811</v>
      </c>
      <c r="Z20" s="112">
        <v>44992</v>
      </c>
      <c r="AA20" s="112">
        <v>44207</v>
      </c>
      <c r="AB20" s="112">
        <v>44255</v>
      </c>
      <c r="AC20" s="112">
        <v>45599</v>
      </c>
      <c r="AD20" s="112">
        <v>43304</v>
      </c>
      <c r="AE20" s="112">
        <v>42869</v>
      </c>
      <c r="AF20" s="112">
        <v>42802</v>
      </c>
      <c r="AG20" s="112">
        <v>45004</v>
      </c>
      <c r="AH20" s="112">
        <v>43277</v>
      </c>
      <c r="AI20" s="112">
        <v>42324</v>
      </c>
      <c r="AJ20" s="112">
        <v>42096</v>
      </c>
      <c r="AK20" s="112">
        <v>42432</v>
      </c>
      <c r="AL20" s="112">
        <v>40052</v>
      </c>
      <c r="AM20" s="112">
        <v>38608</v>
      </c>
      <c r="AN20" s="112">
        <v>48206.76</v>
      </c>
      <c r="AO20" s="112">
        <v>45943</v>
      </c>
      <c r="AP20" s="112">
        <v>43806.57</v>
      </c>
      <c r="AQ20" s="112">
        <v>41843.370000000003</v>
      </c>
      <c r="AR20" s="112">
        <v>39739</v>
      </c>
      <c r="AS20" s="112">
        <v>40075</v>
      </c>
      <c r="AT20" s="112">
        <v>39894</v>
      </c>
      <c r="AU20" s="112">
        <v>39830.239999999998</v>
      </c>
      <c r="AV20" s="112">
        <v>40021.839999999997</v>
      </c>
      <c r="AW20" s="112">
        <v>40932.092397280569</v>
      </c>
      <c r="AX20" s="112">
        <v>41570</v>
      </c>
      <c r="AY20" s="112">
        <v>43352.372612110194</v>
      </c>
      <c r="AZ20" s="112">
        <v>44448.800000000003</v>
      </c>
      <c r="BA20" s="112">
        <v>46283.533902448275</v>
      </c>
      <c r="BB20" s="112">
        <v>48963.543241230102</v>
      </c>
      <c r="BC20" s="112">
        <v>63961.901345750019</v>
      </c>
      <c r="BD20" s="112">
        <v>77262.532615930439</v>
      </c>
      <c r="BE20" s="112">
        <v>82366</v>
      </c>
      <c r="BF20" s="112">
        <v>78965.100000000006</v>
      </c>
      <c r="BG20" s="112">
        <v>79312.2</v>
      </c>
      <c r="BH20" s="112">
        <v>83932</v>
      </c>
      <c r="BI20" s="112">
        <v>84751</v>
      </c>
      <c r="BJ20" s="104">
        <v>85940</v>
      </c>
      <c r="BK20" s="471"/>
      <c r="BL20" s="471"/>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row>
    <row r="21" spans="1:129" s="41" customFormat="1" ht="15" customHeight="1">
      <c r="A21" s="48" t="s">
        <v>679</v>
      </c>
      <c r="B21" s="74">
        <v>7163</v>
      </c>
      <c r="C21" s="74">
        <v>7747</v>
      </c>
      <c r="D21" s="74">
        <v>8294</v>
      </c>
      <c r="E21" s="74">
        <v>8535</v>
      </c>
      <c r="F21" s="74">
        <v>8176</v>
      </c>
      <c r="G21" s="74">
        <v>8007</v>
      </c>
      <c r="H21" s="112">
        <v>10738</v>
      </c>
      <c r="I21" s="112">
        <v>11137</v>
      </c>
      <c r="J21" s="112">
        <v>11410</v>
      </c>
      <c r="K21" s="112">
        <v>10735</v>
      </c>
      <c r="L21" s="112">
        <v>10656</v>
      </c>
      <c r="M21" s="112">
        <v>13128</v>
      </c>
      <c r="N21" s="112">
        <v>14017</v>
      </c>
      <c r="O21" s="112">
        <v>15150</v>
      </c>
      <c r="P21" s="112">
        <v>14748</v>
      </c>
      <c r="Q21" s="112">
        <v>17927</v>
      </c>
      <c r="R21" s="112">
        <v>19099</v>
      </c>
      <c r="S21" s="112">
        <v>19650</v>
      </c>
      <c r="T21" s="112">
        <v>23083</v>
      </c>
      <c r="U21" s="112">
        <v>22659</v>
      </c>
      <c r="V21" s="112">
        <v>21670</v>
      </c>
      <c r="W21" s="112">
        <v>23615</v>
      </c>
      <c r="X21" s="112">
        <v>24748</v>
      </c>
      <c r="Y21" s="112">
        <v>25243</v>
      </c>
      <c r="Z21" s="112">
        <v>24542</v>
      </c>
      <c r="AA21" s="112">
        <v>26638</v>
      </c>
      <c r="AB21" s="112">
        <v>27530</v>
      </c>
      <c r="AC21" s="112">
        <v>32003</v>
      </c>
      <c r="AD21" s="112">
        <v>31778</v>
      </c>
      <c r="AE21" s="112">
        <v>29249</v>
      </c>
      <c r="AF21" s="112">
        <v>33474</v>
      </c>
      <c r="AG21" s="112">
        <v>36119</v>
      </c>
      <c r="AH21" s="112">
        <v>42139</v>
      </c>
      <c r="AI21" s="112">
        <v>41089.97</v>
      </c>
      <c r="AJ21" s="112">
        <v>51441</v>
      </c>
      <c r="AK21" s="112">
        <v>48453</v>
      </c>
      <c r="AL21" s="112">
        <v>41712</v>
      </c>
      <c r="AM21" s="112">
        <v>33890</v>
      </c>
      <c r="AN21" s="112">
        <v>39563.81</v>
      </c>
      <c r="AO21" s="112">
        <v>37250</v>
      </c>
      <c r="AP21" s="112">
        <v>33671.06</v>
      </c>
      <c r="AQ21" s="112">
        <v>32589.73</v>
      </c>
      <c r="AR21" s="112">
        <v>30533.71</v>
      </c>
      <c r="AS21" s="112">
        <v>29776</v>
      </c>
      <c r="AT21" s="112">
        <v>28436</v>
      </c>
      <c r="AU21" s="112">
        <v>35981.85</v>
      </c>
      <c r="AV21" s="112">
        <v>38470.26</v>
      </c>
      <c r="AW21" s="112">
        <v>32728.40504550004</v>
      </c>
      <c r="AX21" s="112">
        <v>34938</v>
      </c>
      <c r="AY21" s="112">
        <v>30485.252845079991</v>
      </c>
      <c r="AZ21" s="112">
        <v>29599.8</v>
      </c>
      <c r="BA21" s="112">
        <v>27790.575476060014</v>
      </c>
      <c r="BB21" s="112">
        <v>37060.78687743</v>
      </c>
      <c r="BC21" s="112">
        <v>34667.551611100003</v>
      </c>
      <c r="BD21" s="112">
        <v>31045.219991939994</v>
      </c>
      <c r="BE21" s="112">
        <v>24974</v>
      </c>
      <c r="BF21" s="112">
        <v>30200.5</v>
      </c>
      <c r="BG21" s="112">
        <v>31080.7</v>
      </c>
      <c r="BH21" s="112">
        <v>32507</v>
      </c>
      <c r="BI21" s="112">
        <v>35680</v>
      </c>
      <c r="BJ21" s="104">
        <v>28652</v>
      </c>
      <c r="BK21" s="471"/>
      <c r="BL21" s="471"/>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row>
    <row r="22" spans="1:129" s="41" customFormat="1" ht="15" customHeight="1">
      <c r="A22" s="48" t="s">
        <v>680</v>
      </c>
      <c r="B22" s="74">
        <v>6350</v>
      </c>
      <c r="C22" s="74">
        <v>6635</v>
      </c>
      <c r="D22" s="74">
        <v>6976</v>
      </c>
      <c r="E22" s="74">
        <v>7812</v>
      </c>
      <c r="F22" s="74">
        <v>9737</v>
      </c>
      <c r="G22" s="74">
        <v>11033</v>
      </c>
      <c r="H22" s="112">
        <v>10427</v>
      </c>
      <c r="I22" s="112">
        <v>13721</v>
      </c>
      <c r="J22" s="112">
        <v>13922</v>
      </c>
      <c r="K22" s="112">
        <v>13066</v>
      </c>
      <c r="L22" s="112">
        <v>10687</v>
      </c>
      <c r="M22" s="112">
        <v>8750</v>
      </c>
      <c r="N22" s="112">
        <v>8016</v>
      </c>
      <c r="O22" s="112">
        <v>8581</v>
      </c>
      <c r="P22" s="112">
        <v>8748</v>
      </c>
      <c r="Q22" s="112">
        <v>7133</v>
      </c>
      <c r="R22" s="112">
        <v>8500</v>
      </c>
      <c r="S22" s="112">
        <v>9367</v>
      </c>
      <c r="T22" s="112">
        <v>9123</v>
      </c>
      <c r="U22" s="112">
        <v>9824</v>
      </c>
      <c r="V22" s="112">
        <v>10479</v>
      </c>
      <c r="W22" s="112">
        <v>12408</v>
      </c>
      <c r="X22" s="112">
        <v>12974</v>
      </c>
      <c r="Y22" s="112">
        <v>12023</v>
      </c>
      <c r="Z22" s="112">
        <v>14841</v>
      </c>
      <c r="AA22" s="112">
        <v>16024</v>
      </c>
      <c r="AB22" s="112">
        <v>15620</v>
      </c>
      <c r="AC22" s="112">
        <v>15366</v>
      </c>
      <c r="AD22" s="112">
        <v>15814</v>
      </c>
      <c r="AE22" s="112">
        <v>16118</v>
      </c>
      <c r="AF22" s="112">
        <v>15468.72</v>
      </c>
      <c r="AG22" s="112">
        <v>15839</v>
      </c>
      <c r="AH22" s="112">
        <v>16841</v>
      </c>
      <c r="AI22" s="112">
        <v>21339.99</v>
      </c>
      <c r="AJ22" s="112">
        <v>23061</v>
      </c>
      <c r="AK22" s="112">
        <v>23158</v>
      </c>
      <c r="AL22" s="112">
        <v>23455</v>
      </c>
      <c r="AM22" s="112">
        <v>23541</v>
      </c>
      <c r="AN22" s="112">
        <v>30634</v>
      </c>
      <c r="AO22" s="112">
        <v>27829</v>
      </c>
      <c r="AP22" s="112">
        <v>29120.33</v>
      </c>
      <c r="AQ22" s="112">
        <v>28569.06</v>
      </c>
      <c r="AR22" s="112">
        <v>29375.66</v>
      </c>
      <c r="AS22" s="112">
        <v>26335</v>
      </c>
      <c r="AT22" s="112">
        <v>30979</v>
      </c>
      <c r="AU22" s="112">
        <v>35302.26</v>
      </c>
      <c r="AV22" s="112">
        <v>37027.160000000003</v>
      </c>
      <c r="AW22" s="112">
        <v>36628.916818719968</v>
      </c>
      <c r="AX22" s="112">
        <v>42195</v>
      </c>
      <c r="AY22" s="112">
        <v>40834.034161170064</v>
      </c>
      <c r="AZ22" s="112">
        <v>41720.800000000003</v>
      </c>
      <c r="BA22" s="112">
        <v>40127.508853880012</v>
      </c>
      <c r="BB22" s="112">
        <v>48244.240277789999</v>
      </c>
      <c r="BC22" s="112">
        <v>51054.049264939982</v>
      </c>
      <c r="BD22" s="112">
        <v>45130.647269080007</v>
      </c>
      <c r="BE22" s="112">
        <v>41378</v>
      </c>
      <c r="BF22" s="112">
        <v>45988.4</v>
      </c>
      <c r="BG22" s="112">
        <v>40860.1</v>
      </c>
      <c r="BH22" s="112">
        <v>41647</v>
      </c>
      <c r="BI22" s="112">
        <v>41452</v>
      </c>
      <c r="BJ22" s="104">
        <v>45714</v>
      </c>
      <c r="BK22" s="471"/>
      <c r="BL22" s="471"/>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row>
    <row r="23" spans="1:129" s="41" customFormat="1" ht="15" customHeight="1">
      <c r="A23" s="48" t="s">
        <v>676</v>
      </c>
      <c r="B23" s="74">
        <v>9662</v>
      </c>
      <c r="C23" s="74">
        <v>11193</v>
      </c>
      <c r="D23" s="74">
        <v>11393</v>
      </c>
      <c r="E23" s="74">
        <v>12926</v>
      </c>
      <c r="F23" s="74">
        <v>13317</v>
      </c>
      <c r="G23" s="74">
        <v>12984</v>
      </c>
      <c r="H23" s="74">
        <v>14045</v>
      </c>
      <c r="I23" s="74">
        <v>14267</v>
      </c>
      <c r="J23" s="74">
        <v>14540</v>
      </c>
      <c r="K23" s="74">
        <v>14465</v>
      </c>
      <c r="L23" s="74">
        <v>15758</v>
      </c>
      <c r="M23" s="74">
        <v>16026</v>
      </c>
      <c r="N23" s="74">
        <v>17382</v>
      </c>
      <c r="O23" s="74">
        <v>21059</v>
      </c>
      <c r="P23" s="74">
        <v>23964</v>
      </c>
      <c r="Q23" s="74">
        <v>25653</v>
      </c>
      <c r="R23" s="74">
        <v>26814</v>
      </c>
      <c r="S23" s="74">
        <v>28733</v>
      </c>
      <c r="T23" s="74">
        <v>30327</v>
      </c>
      <c r="U23" s="74">
        <v>30483</v>
      </c>
      <c r="V23" s="74">
        <v>30161</v>
      </c>
      <c r="W23" s="74">
        <v>29870</v>
      </c>
      <c r="X23" s="74">
        <v>29594</v>
      </c>
      <c r="Y23" s="74">
        <v>30362</v>
      </c>
      <c r="Z23" s="74">
        <v>32056</v>
      </c>
      <c r="AA23" s="74">
        <v>31794</v>
      </c>
      <c r="AB23" s="74">
        <v>32925</v>
      </c>
      <c r="AC23" s="74">
        <v>34193</v>
      </c>
      <c r="AD23" s="74">
        <v>34247</v>
      </c>
      <c r="AE23" s="74">
        <v>33628</v>
      </c>
      <c r="AF23" s="74">
        <v>34310</v>
      </c>
      <c r="AG23" s="74">
        <v>35294</v>
      </c>
      <c r="AH23" s="74">
        <v>34136</v>
      </c>
      <c r="AI23" s="74">
        <v>32594.539999999997</v>
      </c>
      <c r="AJ23" s="74">
        <v>30909</v>
      </c>
      <c r="AK23" s="74">
        <v>31740</v>
      </c>
      <c r="AL23" s="74">
        <v>29274</v>
      </c>
      <c r="AM23" s="74">
        <v>27440</v>
      </c>
      <c r="AN23" s="74">
        <v>30777.29</v>
      </c>
      <c r="AO23" s="74">
        <v>29261</v>
      </c>
      <c r="AP23" s="74">
        <v>27704.98</v>
      </c>
      <c r="AQ23" s="74">
        <v>26479.15</v>
      </c>
      <c r="AR23" s="74">
        <v>24956.240000000002</v>
      </c>
      <c r="AS23" s="74">
        <v>24261</v>
      </c>
      <c r="AT23" s="74">
        <v>21945</v>
      </c>
      <c r="AU23" s="74">
        <v>19857.77</v>
      </c>
      <c r="AV23" s="74">
        <v>19130.25</v>
      </c>
      <c r="AW23" s="74">
        <v>18941.470252009894</v>
      </c>
      <c r="AX23" s="74">
        <v>18443</v>
      </c>
      <c r="AY23" s="74">
        <v>17920.607763039956</v>
      </c>
      <c r="AZ23" s="74">
        <v>17012.8</v>
      </c>
      <c r="BA23" s="74">
        <v>16671.194075430059</v>
      </c>
      <c r="BB23" s="74">
        <v>16253.071567669987</v>
      </c>
      <c r="BC23" s="74">
        <v>16593.635309459998</v>
      </c>
      <c r="BD23" s="74">
        <v>16963.304788319983</v>
      </c>
      <c r="BE23" s="74">
        <v>16714</v>
      </c>
      <c r="BF23" s="74">
        <v>15961</v>
      </c>
      <c r="BG23" s="74">
        <v>15822</v>
      </c>
      <c r="BH23" s="74">
        <v>15681</v>
      </c>
      <c r="BI23" s="74">
        <v>15656</v>
      </c>
      <c r="BJ23" s="104">
        <v>15485</v>
      </c>
      <c r="BK23" s="471"/>
      <c r="BL23" s="471"/>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row>
    <row r="24" spans="1:129" s="41" customFormat="1" ht="15" customHeight="1">
      <c r="A24" s="48" t="s">
        <v>673</v>
      </c>
      <c r="B24" s="74">
        <v>1152</v>
      </c>
      <c r="C24" s="74">
        <v>1360</v>
      </c>
      <c r="D24" s="74">
        <v>1494</v>
      </c>
      <c r="E24" s="74">
        <v>1758</v>
      </c>
      <c r="F24" s="74">
        <v>1879</v>
      </c>
      <c r="G24" s="74">
        <v>1967</v>
      </c>
      <c r="H24" s="112">
        <v>2339</v>
      </c>
      <c r="I24" s="112">
        <v>2942</v>
      </c>
      <c r="J24" s="112">
        <v>3251</v>
      </c>
      <c r="K24" s="112">
        <v>3507</v>
      </c>
      <c r="L24" s="112">
        <v>4008</v>
      </c>
      <c r="M24" s="112">
        <v>4352</v>
      </c>
      <c r="N24" s="112">
        <v>4731</v>
      </c>
      <c r="O24" s="112">
        <v>5265</v>
      </c>
      <c r="P24" s="112">
        <v>5760</v>
      </c>
      <c r="Q24" s="112">
        <v>6173</v>
      </c>
      <c r="R24" s="112">
        <v>6682</v>
      </c>
      <c r="S24" s="112">
        <v>7383</v>
      </c>
      <c r="T24" s="112">
        <v>8026</v>
      </c>
      <c r="U24" s="112">
        <v>8969</v>
      </c>
      <c r="V24" s="112">
        <v>9788</v>
      </c>
      <c r="W24" s="112">
        <v>10808</v>
      </c>
      <c r="X24" s="112">
        <v>11824</v>
      </c>
      <c r="Y24" s="112">
        <v>12444</v>
      </c>
      <c r="Z24" s="112">
        <v>13079</v>
      </c>
      <c r="AA24" s="112">
        <v>13944</v>
      </c>
      <c r="AB24" s="112">
        <v>14831</v>
      </c>
      <c r="AC24" s="112">
        <v>15054</v>
      </c>
      <c r="AD24" s="112">
        <v>20097</v>
      </c>
      <c r="AE24" s="112">
        <v>20949</v>
      </c>
      <c r="AF24" s="112">
        <v>21749</v>
      </c>
      <c r="AG24" s="112">
        <v>22789</v>
      </c>
      <c r="AH24" s="112">
        <v>23537</v>
      </c>
      <c r="AI24" s="112">
        <v>24811</v>
      </c>
      <c r="AJ24" s="112">
        <v>25187</v>
      </c>
      <c r="AK24" s="112">
        <v>25757</v>
      </c>
      <c r="AL24" s="112">
        <v>25888</v>
      </c>
      <c r="AM24" s="112">
        <v>26390</v>
      </c>
      <c r="AN24" s="112">
        <v>28493</v>
      </c>
      <c r="AO24" s="112">
        <v>28771</v>
      </c>
      <c r="AP24" s="112">
        <v>27930</v>
      </c>
      <c r="AQ24" s="112">
        <v>27787</v>
      </c>
      <c r="AR24" s="112">
        <v>27060</v>
      </c>
      <c r="AS24" s="112">
        <v>26545</v>
      </c>
      <c r="AT24" s="112">
        <v>25262</v>
      </c>
      <c r="AU24" s="112">
        <v>24794.07</v>
      </c>
      <c r="AV24" s="112">
        <v>23894.32</v>
      </c>
      <c r="AW24" s="112">
        <v>22406.710263769968</v>
      </c>
      <c r="AX24" s="112">
        <v>21465</v>
      </c>
      <c r="AY24" s="112">
        <v>20487.886296730005</v>
      </c>
      <c r="AZ24" s="112">
        <v>19899.8</v>
      </c>
      <c r="BA24" s="112">
        <v>16935.02155166</v>
      </c>
      <c r="BB24" s="112">
        <v>15661.554443569998</v>
      </c>
      <c r="BC24" s="112">
        <v>15485.039132340004</v>
      </c>
      <c r="BD24" s="112">
        <v>14839.437738549996</v>
      </c>
      <c r="BE24" s="112">
        <v>18539</v>
      </c>
      <c r="BF24" s="112">
        <v>18054.3</v>
      </c>
      <c r="BG24" s="112">
        <v>16847.3</v>
      </c>
      <c r="BH24" s="112">
        <v>17630</v>
      </c>
      <c r="BI24" s="112">
        <v>18346</v>
      </c>
      <c r="BJ24" s="104">
        <v>17501</v>
      </c>
      <c r="BK24" s="471"/>
      <c r="BL24" s="471"/>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row>
    <row r="25" spans="1:129" s="41" customFormat="1" ht="15" customHeight="1">
      <c r="A25" s="48" t="s">
        <v>681</v>
      </c>
      <c r="B25" s="74">
        <v>7344</v>
      </c>
      <c r="C25" s="74">
        <v>7428</v>
      </c>
      <c r="D25" s="74">
        <v>7284</v>
      </c>
      <c r="E25" s="74">
        <v>7643</v>
      </c>
      <c r="F25" s="74">
        <v>8243</v>
      </c>
      <c r="G25" s="74">
        <v>8898</v>
      </c>
      <c r="H25" s="112">
        <v>9231</v>
      </c>
      <c r="I25" s="112">
        <v>9155</v>
      </c>
      <c r="J25" s="112">
        <v>9134</v>
      </c>
      <c r="K25" s="112">
        <v>8847</v>
      </c>
      <c r="L25" s="112">
        <v>8619</v>
      </c>
      <c r="M25" s="112">
        <v>8369</v>
      </c>
      <c r="N25" s="112">
        <v>8226</v>
      </c>
      <c r="O25" s="112">
        <v>9010</v>
      </c>
      <c r="P25" s="112">
        <v>8607</v>
      </c>
      <c r="Q25" s="112">
        <v>8387</v>
      </c>
      <c r="R25" s="112">
        <v>9451</v>
      </c>
      <c r="S25" s="112">
        <v>10073</v>
      </c>
      <c r="T25" s="112">
        <v>9989</v>
      </c>
      <c r="U25" s="112">
        <v>9670</v>
      </c>
      <c r="V25" s="112">
        <v>10631</v>
      </c>
      <c r="W25" s="112">
        <v>10437</v>
      </c>
      <c r="X25" s="112">
        <v>10546</v>
      </c>
      <c r="Y25" s="112">
        <v>9793</v>
      </c>
      <c r="Z25" s="112">
        <v>10558</v>
      </c>
      <c r="AA25" s="112">
        <v>10540</v>
      </c>
      <c r="AB25" s="112">
        <v>10651</v>
      </c>
      <c r="AC25" s="112">
        <v>10410</v>
      </c>
      <c r="AD25" s="112">
        <v>11060</v>
      </c>
      <c r="AE25" s="112">
        <v>11054</v>
      </c>
      <c r="AF25" s="112">
        <v>10704.02</v>
      </c>
      <c r="AG25" s="112">
        <v>10462</v>
      </c>
      <c r="AH25" s="112">
        <v>11257</v>
      </c>
      <c r="AI25" s="112">
        <v>11107.71</v>
      </c>
      <c r="AJ25" s="112">
        <v>10391</v>
      </c>
      <c r="AK25" s="112">
        <v>9794</v>
      </c>
      <c r="AL25" s="112">
        <v>9901</v>
      </c>
      <c r="AM25" s="112">
        <v>9192</v>
      </c>
      <c r="AN25" s="112">
        <v>9577</v>
      </c>
      <c r="AO25" s="112">
        <v>8606</v>
      </c>
      <c r="AP25" s="112">
        <v>7797.71</v>
      </c>
      <c r="AQ25" s="112">
        <v>7195.15</v>
      </c>
      <c r="AR25" s="112">
        <v>6828.96</v>
      </c>
      <c r="AS25" s="112">
        <v>6566</v>
      </c>
      <c r="AT25" s="112">
        <v>6894</v>
      </c>
      <c r="AU25" s="112">
        <v>6786.67</v>
      </c>
      <c r="AV25" s="112">
        <v>6669.57</v>
      </c>
      <c r="AW25" s="112">
        <v>6254.6847043900034</v>
      </c>
      <c r="AX25" s="112">
        <v>7003</v>
      </c>
      <c r="AY25" s="112">
        <v>6623.5832009601172</v>
      </c>
      <c r="AZ25" s="112">
        <v>6521.8</v>
      </c>
      <c r="BA25" s="112">
        <v>6196.4073006400149</v>
      </c>
      <c r="BB25" s="112">
        <v>7211.3891715999871</v>
      </c>
      <c r="BC25" s="112">
        <v>5299.0975322199911</v>
      </c>
      <c r="BD25" s="112">
        <v>4225.8644905500078</v>
      </c>
      <c r="BE25" s="112">
        <v>3290</v>
      </c>
      <c r="BF25" s="112">
        <v>4174.2</v>
      </c>
      <c r="BG25" s="112">
        <v>4231.5</v>
      </c>
      <c r="BH25" s="112">
        <v>4699</v>
      </c>
      <c r="BI25" s="112">
        <v>5077</v>
      </c>
      <c r="BJ25" s="104">
        <v>5961</v>
      </c>
      <c r="BK25" s="471"/>
      <c r="BL25" s="471"/>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row>
    <row r="26" spans="1:129" s="41" customFormat="1" ht="15" customHeight="1">
      <c r="A26" s="48" t="s">
        <v>682</v>
      </c>
      <c r="B26" s="74">
        <v>6499</v>
      </c>
      <c r="C26" s="74">
        <v>7063</v>
      </c>
      <c r="D26" s="74">
        <v>7870</v>
      </c>
      <c r="E26" s="74">
        <v>9077</v>
      </c>
      <c r="F26" s="74">
        <v>10075</v>
      </c>
      <c r="G26" s="74">
        <v>11394</v>
      </c>
      <c r="H26" s="74">
        <v>12824</v>
      </c>
      <c r="I26" s="74">
        <v>13056</v>
      </c>
      <c r="J26" s="74">
        <v>12917</v>
      </c>
      <c r="K26" s="74">
        <v>12852</v>
      </c>
      <c r="L26" s="74">
        <v>12730</v>
      </c>
      <c r="M26" s="74">
        <v>12533</v>
      </c>
      <c r="N26" s="74">
        <v>12358</v>
      </c>
      <c r="O26" s="74">
        <v>12360</v>
      </c>
      <c r="P26" s="74">
        <v>12546</v>
      </c>
      <c r="Q26" s="74">
        <v>12593</v>
      </c>
      <c r="R26" s="74">
        <v>13025</v>
      </c>
      <c r="S26" s="74">
        <v>13590</v>
      </c>
      <c r="T26" s="74">
        <v>13831</v>
      </c>
      <c r="U26" s="74">
        <v>14050</v>
      </c>
      <c r="V26" s="74">
        <v>14216</v>
      </c>
      <c r="W26" s="74">
        <v>14141</v>
      </c>
      <c r="X26" s="74">
        <v>14300</v>
      </c>
      <c r="Y26" s="74">
        <v>14280</v>
      </c>
      <c r="Z26" s="74">
        <v>13931</v>
      </c>
      <c r="AA26" s="74">
        <v>13848</v>
      </c>
      <c r="AB26" s="74">
        <v>13614</v>
      </c>
      <c r="AC26" s="74">
        <v>13809</v>
      </c>
      <c r="AD26" s="74">
        <v>13730</v>
      </c>
      <c r="AE26" s="74">
        <v>13543</v>
      </c>
      <c r="AF26" s="74">
        <v>13247.93</v>
      </c>
      <c r="AG26" s="74">
        <v>13113</v>
      </c>
      <c r="AH26" s="74">
        <v>12648</v>
      </c>
      <c r="AI26" s="74">
        <v>11820.4</v>
      </c>
      <c r="AJ26" s="74">
        <v>10996</v>
      </c>
      <c r="AK26" s="74">
        <v>10446</v>
      </c>
      <c r="AL26" s="74">
        <v>9375</v>
      </c>
      <c r="AM26" s="74">
        <v>8439</v>
      </c>
      <c r="AN26" s="74">
        <v>9055</v>
      </c>
      <c r="AO26" s="74">
        <v>8091</v>
      </c>
      <c r="AP26" s="74">
        <v>7295</v>
      </c>
      <c r="AQ26" s="74">
        <v>7010</v>
      </c>
      <c r="AR26" s="74">
        <v>6933</v>
      </c>
      <c r="AS26" s="74">
        <v>7249</v>
      </c>
      <c r="AT26" s="74">
        <v>7371</v>
      </c>
      <c r="AU26" s="74">
        <v>7868</v>
      </c>
      <c r="AV26" s="74">
        <v>8649</v>
      </c>
      <c r="AW26" s="74">
        <v>9977</v>
      </c>
      <c r="AX26" s="74">
        <v>10642</v>
      </c>
      <c r="AY26" s="74">
        <v>12053.573590420052</v>
      </c>
      <c r="AZ26" s="74">
        <v>13420.888800000001</v>
      </c>
      <c r="BA26" s="74">
        <v>14946</v>
      </c>
      <c r="BB26" s="74">
        <v>15919</v>
      </c>
      <c r="BC26" s="74">
        <v>15677.938211930032</v>
      </c>
      <c r="BD26" s="74">
        <v>15943.035204020051</v>
      </c>
      <c r="BE26" s="74">
        <v>16645</v>
      </c>
      <c r="BF26" s="74">
        <v>17391</v>
      </c>
      <c r="BG26" s="74">
        <v>18920.699999999997</v>
      </c>
      <c r="BH26" s="74">
        <v>20992</v>
      </c>
      <c r="BI26" s="74">
        <v>22618</v>
      </c>
      <c r="BJ26" s="104">
        <v>23897</v>
      </c>
      <c r="BK26" s="471"/>
      <c r="BL26" s="471"/>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row>
    <row r="27" spans="1:129" s="41" customFormat="1" ht="15" customHeight="1">
      <c r="A27" s="48" t="s">
        <v>675</v>
      </c>
      <c r="B27" s="74">
        <v>2641</v>
      </c>
      <c r="C27" s="74">
        <v>2692</v>
      </c>
      <c r="D27" s="74">
        <v>3168</v>
      </c>
      <c r="E27" s="74">
        <v>3132</v>
      </c>
      <c r="F27" s="74">
        <v>3190</v>
      </c>
      <c r="G27" s="74">
        <v>3656</v>
      </c>
      <c r="H27" s="112">
        <v>3734</v>
      </c>
      <c r="I27" s="112">
        <v>3593</v>
      </c>
      <c r="J27" s="112">
        <v>3661</v>
      </c>
      <c r="K27" s="112">
        <v>3698</v>
      </c>
      <c r="L27" s="112">
        <v>4019</v>
      </c>
      <c r="M27" s="112">
        <v>4122</v>
      </c>
      <c r="N27" s="112">
        <v>4144</v>
      </c>
      <c r="O27" s="112">
        <v>4215</v>
      </c>
      <c r="P27" s="112">
        <v>4487</v>
      </c>
      <c r="Q27" s="112">
        <v>4241</v>
      </c>
      <c r="R27" s="112">
        <v>4380</v>
      </c>
      <c r="S27" s="112">
        <v>4738</v>
      </c>
      <c r="T27" s="112">
        <v>4714</v>
      </c>
      <c r="U27" s="112">
        <v>4395</v>
      </c>
      <c r="V27" s="112">
        <v>4358</v>
      </c>
      <c r="W27" s="112">
        <v>4539</v>
      </c>
      <c r="X27" s="112">
        <v>4553</v>
      </c>
      <c r="Y27" s="112">
        <v>4653</v>
      </c>
      <c r="Z27" s="112">
        <v>4842</v>
      </c>
      <c r="AA27" s="112">
        <v>4953</v>
      </c>
      <c r="AB27" s="112">
        <v>4964</v>
      </c>
      <c r="AC27" s="112">
        <v>5258</v>
      </c>
      <c r="AD27" s="112">
        <v>6054</v>
      </c>
      <c r="AE27" s="112">
        <v>7376</v>
      </c>
      <c r="AF27" s="112">
        <v>7048</v>
      </c>
      <c r="AG27" s="112">
        <v>6657</v>
      </c>
      <c r="AH27" s="112">
        <v>6451</v>
      </c>
      <c r="AI27" s="112">
        <v>6059.34</v>
      </c>
      <c r="AJ27" s="112">
        <v>5588</v>
      </c>
      <c r="AK27" s="112">
        <v>5404</v>
      </c>
      <c r="AL27" s="112">
        <v>5309</v>
      </c>
      <c r="AM27" s="112">
        <v>5077</v>
      </c>
      <c r="AN27" s="112">
        <v>6462</v>
      </c>
      <c r="AO27" s="112">
        <v>6531</v>
      </c>
      <c r="AP27" s="112">
        <v>6642.61</v>
      </c>
      <c r="AQ27" s="112">
        <v>6718.9</v>
      </c>
      <c r="AR27" s="112">
        <v>5756.44</v>
      </c>
      <c r="AS27" s="112">
        <v>5618</v>
      </c>
      <c r="AT27" s="112">
        <v>6248</v>
      </c>
      <c r="AU27" s="112">
        <v>7300</v>
      </c>
      <c r="AV27" s="112">
        <v>6557.93</v>
      </c>
      <c r="AW27" s="112">
        <v>5466.7574382800003</v>
      </c>
      <c r="AX27" s="112">
        <v>5019</v>
      </c>
      <c r="AY27" s="112">
        <v>4432.8560278800014</v>
      </c>
      <c r="AZ27" s="112">
        <v>5207.8999999999996</v>
      </c>
      <c r="BA27" s="112">
        <v>5597.5875362300003</v>
      </c>
      <c r="BB27" s="112">
        <v>5392.7608429299962</v>
      </c>
      <c r="BC27" s="112">
        <v>5004.9386565199993</v>
      </c>
      <c r="BD27" s="112">
        <v>5403.1447377199966</v>
      </c>
      <c r="BE27" s="112">
        <v>4957</v>
      </c>
      <c r="BF27" s="112">
        <v>4964.5</v>
      </c>
      <c r="BG27" s="112">
        <v>5244.1</v>
      </c>
      <c r="BH27" s="112">
        <v>5660</v>
      </c>
      <c r="BI27" s="112">
        <v>5502</v>
      </c>
      <c r="BJ27" s="104">
        <v>4995</v>
      </c>
      <c r="BK27" s="471"/>
      <c r="BL27" s="471"/>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row>
    <row r="28" spans="1:129" s="41" customFormat="1" ht="15" customHeight="1">
      <c r="A28" s="48" t="s">
        <v>166</v>
      </c>
      <c r="B28" s="74">
        <v>10569</v>
      </c>
      <c r="C28" s="74">
        <v>10372</v>
      </c>
      <c r="D28" s="74">
        <v>10567</v>
      </c>
      <c r="E28" s="74">
        <v>12827</v>
      </c>
      <c r="F28" s="74">
        <v>11971</v>
      </c>
      <c r="G28" s="74">
        <v>12054</v>
      </c>
      <c r="H28" s="74">
        <v>12260</v>
      </c>
      <c r="I28" s="74">
        <v>13612</v>
      </c>
      <c r="J28" s="74">
        <v>12911</v>
      </c>
      <c r="K28" s="74">
        <v>13198</v>
      </c>
      <c r="L28" s="74">
        <v>13746</v>
      </c>
      <c r="M28" s="74">
        <v>15111</v>
      </c>
      <c r="N28" s="74">
        <v>14978</v>
      </c>
      <c r="O28" s="74">
        <v>14743</v>
      </c>
      <c r="P28" s="74">
        <v>15389</v>
      </c>
      <c r="Q28" s="74">
        <v>16894</v>
      </c>
      <c r="R28" s="74">
        <v>17062</v>
      </c>
      <c r="S28" s="74">
        <v>17975</v>
      </c>
      <c r="T28" s="74">
        <v>18887</v>
      </c>
      <c r="U28" s="74">
        <v>19783</v>
      </c>
      <c r="V28" s="74">
        <v>18573</v>
      </c>
      <c r="W28" s="74">
        <v>19863</v>
      </c>
      <c r="X28" s="74">
        <v>20103</v>
      </c>
      <c r="Y28" s="74">
        <v>20946</v>
      </c>
      <c r="Z28" s="74">
        <v>20779</v>
      </c>
      <c r="AA28" s="74">
        <v>21055</v>
      </c>
      <c r="AB28" s="74">
        <v>21149</v>
      </c>
      <c r="AC28" s="74">
        <v>21689</v>
      </c>
      <c r="AD28" s="74">
        <v>20620</v>
      </c>
      <c r="AE28" s="74">
        <v>19923</v>
      </c>
      <c r="AF28" s="74">
        <v>20154</v>
      </c>
      <c r="AG28" s="74">
        <v>21058</v>
      </c>
      <c r="AH28" s="74">
        <v>21279</v>
      </c>
      <c r="AI28" s="74">
        <v>21644.75999999998</v>
      </c>
      <c r="AJ28" s="74">
        <v>22445</v>
      </c>
      <c r="AK28" s="74">
        <v>23271</v>
      </c>
      <c r="AL28" s="74">
        <v>22100</v>
      </c>
      <c r="AM28" s="74">
        <v>21333</v>
      </c>
      <c r="AN28" s="74">
        <v>27068.999999999971</v>
      </c>
      <c r="AO28" s="74">
        <v>28875</v>
      </c>
      <c r="AP28" s="74">
        <v>27256</v>
      </c>
      <c r="AQ28" s="74">
        <v>26585</v>
      </c>
      <c r="AR28" s="74">
        <v>26708</v>
      </c>
      <c r="AS28" s="74">
        <v>29117</v>
      </c>
      <c r="AT28" s="74">
        <v>27491</v>
      </c>
      <c r="AU28" s="74">
        <v>31334</v>
      </c>
      <c r="AV28" s="74">
        <v>33335</v>
      </c>
      <c r="AW28" s="74">
        <v>40617</v>
      </c>
      <c r="AX28" s="74">
        <v>39459</v>
      </c>
      <c r="AY28" s="74">
        <v>42218.079093712462</v>
      </c>
      <c r="AZ28" s="74">
        <v>43711.9</v>
      </c>
      <c r="BA28" s="74">
        <v>47957</v>
      </c>
      <c r="BB28" s="74">
        <v>45610</v>
      </c>
      <c r="BC28" s="74">
        <v>37846.890003858498</v>
      </c>
      <c r="BD28" s="74">
        <v>38308.89870309471</v>
      </c>
      <c r="BE28" s="74">
        <v>44042</v>
      </c>
      <c r="BF28" s="74">
        <v>45912.5</v>
      </c>
      <c r="BG28" s="74">
        <v>52010.399999999994</v>
      </c>
      <c r="BH28" s="74">
        <v>58567</v>
      </c>
      <c r="BI28" s="74">
        <v>63549</v>
      </c>
      <c r="BJ28" s="104">
        <v>62718</v>
      </c>
      <c r="BK28" s="471"/>
      <c r="BL28" s="471"/>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row>
    <row r="29" spans="1:129" s="166" customFormat="1" ht="5.0999999999999996" customHeight="1">
      <c r="A29" s="83"/>
      <c r="B29" s="112"/>
      <c r="C29" s="112"/>
      <c r="D29" s="112"/>
      <c r="E29" s="112"/>
      <c r="F29" s="112"/>
      <c r="G29" s="112"/>
      <c r="H29" s="112"/>
      <c r="I29" s="112"/>
      <c r="J29" s="112"/>
      <c r="K29" s="112"/>
      <c r="L29" s="112"/>
      <c r="M29" s="112"/>
      <c r="N29" s="112"/>
      <c r="O29" s="112"/>
      <c r="P29" s="112"/>
      <c r="Q29" s="112"/>
      <c r="AO29" s="166" t="s">
        <v>683</v>
      </c>
      <c r="BK29" s="471"/>
      <c r="BL29" s="471"/>
    </row>
    <row r="30" spans="1:129" s="25" customFormat="1" ht="15" customHeight="1" thickBot="1">
      <c r="A30" s="87" t="s">
        <v>663</v>
      </c>
      <c r="B30" s="115">
        <v>106236</v>
      </c>
      <c r="C30" s="115">
        <v>113424</v>
      </c>
      <c r="D30" s="115">
        <v>121594</v>
      </c>
      <c r="E30" s="115">
        <v>137112</v>
      </c>
      <c r="F30" s="115">
        <v>144329</v>
      </c>
      <c r="G30" s="115">
        <v>154018</v>
      </c>
      <c r="H30" s="115">
        <v>166406</v>
      </c>
      <c r="I30" s="115">
        <v>179955</v>
      </c>
      <c r="J30" s="115">
        <v>180048</v>
      </c>
      <c r="K30" s="115">
        <v>179377</v>
      </c>
      <c r="L30" s="115">
        <v>180969</v>
      </c>
      <c r="M30" s="115">
        <v>190989</v>
      </c>
      <c r="N30" s="115">
        <v>198107</v>
      </c>
      <c r="O30" s="115">
        <v>208588</v>
      </c>
      <c r="P30" s="115">
        <v>217274</v>
      </c>
      <c r="Q30" s="115">
        <v>230614</v>
      </c>
      <c r="R30" s="115">
        <v>239912</v>
      </c>
      <c r="S30" s="115">
        <v>250834</v>
      </c>
      <c r="T30" s="115">
        <v>260471</v>
      </c>
      <c r="U30" s="115">
        <v>268668</v>
      </c>
      <c r="V30" s="115">
        <v>269749</v>
      </c>
      <c r="W30" s="115">
        <v>279166</v>
      </c>
      <c r="X30" s="115">
        <v>284367</v>
      </c>
      <c r="Y30" s="115">
        <v>290960</v>
      </c>
      <c r="Z30" s="115">
        <v>297883</v>
      </c>
      <c r="AA30" s="115">
        <v>305574</v>
      </c>
      <c r="AB30" s="115">
        <v>311655</v>
      </c>
      <c r="AC30" s="115">
        <v>323061</v>
      </c>
      <c r="AD30" s="115">
        <v>328257</v>
      </c>
      <c r="AE30" s="115">
        <v>328668</v>
      </c>
      <c r="AF30" s="115">
        <v>335903.67</v>
      </c>
      <c r="AG30" s="115">
        <v>346644</v>
      </c>
      <c r="AH30" s="115">
        <v>352424</v>
      </c>
      <c r="AI30" s="115">
        <v>355023.70999999996</v>
      </c>
      <c r="AJ30" s="115">
        <v>366055</v>
      </c>
      <c r="AK30" s="115">
        <v>366995</v>
      </c>
      <c r="AL30" s="115">
        <v>353724</v>
      </c>
      <c r="AM30" s="115">
        <v>341821</v>
      </c>
      <c r="AN30" s="115">
        <v>399408.78</v>
      </c>
      <c r="AO30" s="115">
        <v>392151</v>
      </c>
      <c r="AP30" s="115">
        <v>381950.26</v>
      </c>
      <c r="AQ30" s="115">
        <v>375654.45</v>
      </c>
      <c r="AR30" s="115">
        <v>368898.93</v>
      </c>
      <c r="AS30" s="115">
        <v>370079</v>
      </c>
      <c r="AT30" s="115">
        <v>371399</v>
      </c>
      <c r="AU30" s="115">
        <v>390805.4</v>
      </c>
      <c r="AV30" s="115">
        <v>399004.36</v>
      </c>
      <c r="AW30" s="115">
        <v>407684.86948894215</v>
      </c>
      <c r="AX30" s="115">
        <v>420214</v>
      </c>
      <c r="AY30" s="115">
        <v>427534.06682997313</v>
      </c>
      <c r="AZ30" s="115">
        <v>442159.61426792073</v>
      </c>
      <c r="BA30" s="115">
        <v>453973.24661541852</v>
      </c>
      <c r="BB30" s="115">
        <v>477577.38677560724</v>
      </c>
      <c r="BC30" s="115">
        <v>479325.45753368852</v>
      </c>
      <c r="BD30" s="115">
        <v>490043.16058220097</v>
      </c>
      <c r="BE30" s="115">
        <v>510311</v>
      </c>
      <c r="BF30" s="115">
        <v>528579.69999999995</v>
      </c>
      <c r="BG30" s="115">
        <v>546521</v>
      </c>
      <c r="BH30" s="115">
        <v>581348</v>
      </c>
      <c r="BI30" s="115">
        <v>609928</v>
      </c>
      <c r="BJ30" s="115">
        <v>618824</v>
      </c>
      <c r="BK30" s="471"/>
      <c r="BL30" s="471"/>
      <c r="BM30" s="116"/>
      <c r="BN30" s="116"/>
      <c r="BO30" s="116"/>
      <c r="BP30" s="116"/>
      <c r="BQ30" s="116"/>
      <c r="BR30" s="116"/>
      <c r="BS30" s="116"/>
      <c r="BT30" s="116"/>
      <c r="BU30" s="116"/>
      <c r="BV30" s="116"/>
      <c r="BW30" s="116"/>
      <c r="BX30" s="116"/>
      <c r="BY30" s="116"/>
      <c r="BZ30" s="116"/>
      <c r="CA30" s="116"/>
      <c r="CB30" s="116"/>
      <c r="CC30" s="116"/>
      <c r="CD30" s="116"/>
    </row>
    <row r="31" spans="1:129" ht="29.4" customHeight="1" thickTop="1">
      <c r="A31" s="241" t="s">
        <v>684</v>
      </c>
      <c r="B31" s="497"/>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8"/>
      <c r="AG31" s="498"/>
      <c r="AH31" s="498"/>
      <c r="AI31" s="498"/>
      <c r="AJ31" s="498"/>
      <c r="AK31" s="498"/>
      <c r="AL31" s="499"/>
      <c r="AM31" s="499"/>
      <c r="AN31" s="499"/>
      <c r="AO31" s="499"/>
      <c r="AP31" s="499"/>
      <c r="AQ31" s="499"/>
      <c r="AR31" s="499"/>
      <c r="AS31" s="499"/>
      <c r="AT31" s="499"/>
      <c r="AU31" s="499"/>
      <c r="AV31" s="499"/>
      <c r="AW31" s="499"/>
      <c r="AX31" s="499"/>
      <c r="AY31" s="499"/>
      <c r="AZ31" s="499"/>
      <c r="BA31" s="499"/>
      <c r="BB31" s="499"/>
      <c r="BC31" s="499"/>
      <c r="BD31" s="499"/>
      <c r="BE31" s="499"/>
      <c r="BF31" s="499"/>
      <c r="BG31" s="499"/>
      <c r="BH31" s="499"/>
      <c r="BI31" s="499"/>
      <c r="BJ31" s="499"/>
    </row>
    <row r="32" spans="1:129" s="465" customFormat="1" ht="11.4">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500"/>
      <c r="AJ32" s="500"/>
      <c r="AK32" s="500"/>
      <c r="AL32" s="500"/>
      <c r="AM32" s="500"/>
      <c r="AN32" s="500"/>
      <c r="AO32" s="500"/>
      <c r="AP32" s="500"/>
      <c r="AQ32" s="500"/>
      <c r="AR32" s="500"/>
      <c r="AS32" s="500"/>
      <c r="AT32" s="500"/>
      <c r="AU32" s="500"/>
      <c r="AV32" s="500"/>
      <c r="AW32" s="500"/>
      <c r="AX32" s="500"/>
      <c r="AY32" s="500"/>
      <c r="AZ32" s="500"/>
      <c r="BA32" s="500"/>
      <c r="BB32" s="500"/>
      <c r="BC32" s="500"/>
      <c r="BD32" s="500"/>
      <c r="BE32" s="500"/>
      <c r="BF32" s="500"/>
      <c r="BG32" s="500"/>
      <c r="BH32" s="500"/>
      <c r="BI32" s="500"/>
      <c r="BJ32" s="500"/>
    </row>
    <row r="33" spans="1:62" s="465" customFormat="1" ht="12.9"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row>
    <row r="34" spans="1:62" s="465" customFormat="1" ht="10.199999999999999">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464"/>
      <c r="AM34" s="464"/>
      <c r="AN34" s="464"/>
      <c r="AO34" s="464"/>
      <c r="AP34" s="464"/>
      <c r="AQ34" s="464"/>
      <c r="AR34" s="464"/>
      <c r="AS34" s="464"/>
      <c r="AT34" s="464"/>
      <c r="AU34" s="464"/>
      <c r="AV34" s="464"/>
      <c r="AW34" s="464"/>
      <c r="AX34" s="464"/>
      <c r="AY34" s="464"/>
      <c r="AZ34" s="464"/>
      <c r="BA34" s="464"/>
      <c r="BB34" s="464"/>
      <c r="BC34" s="464"/>
      <c r="BD34" s="464"/>
      <c r="BE34" s="464"/>
      <c r="BF34" s="464"/>
      <c r="BG34" s="464"/>
      <c r="BH34" s="464"/>
      <c r="BI34" s="464"/>
      <c r="BJ34" s="464"/>
    </row>
    <row r="35" spans="1:62" s="465" customFormat="1" ht="10.199999999999999">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464"/>
      <c r="AM35" s="464"/>
      <c r="AN35" s="464"/>
      <c r="AO35" s="464"/>
      <c r="AP35" s="464"/>
      <c r="AQ35" s="464"/>
      <c r="AR35" s="464"/>
      <c r="AS35" s="464"/>
      <c r="AT35" s="464"/>
      <c r="AU35" s="464"/>
      <c r="AV35" s="464"/>
      <c r="AW35" s="464"/>
      <c r="AX35" s="464"/>
      <c r="AY35" s="464"/>
      <c r="AZ35" s="464"/>
      <c r="BA35" s="464"/>
      <c r="BB35" s="464"/>
      <c r="BC35" s="464"/>
      <c r="BD35" s="464"/>
      <c r="BE35" s="464"/>
      <c r="BF35" s="464"/>
      <c r="BG35" s="464"/>
      <c r="BH35" s="464"/>
      <c r="BI35" s="464"/>
      <c r="BJ35" s="464"/>
    </row>
    <row r="36" spans="1:62" s="465" customFormat="1" ht="10.199999999999999">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4"/>
    </row>
    <row r="37" spans="1:62" s="465" customFormat="1" ht="10.199999999999999">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464"/>
      <c r="AM37" s="464"/>
      <c r="AN37" s="464"/>
      <c r="AO37" s="464"/>
      <c r="AP37" s="464"/>
      <c r="AQ37" s="464"/>
      <c r="AR37" s="464"/>
      <c r="AS37" s="464"/>
      <c r="AT37" s="464"/>
      <c r="AU37" s="464"/>
      <c r="AV37" s="464"/>
      <c r="AW37" s="464"/>
      <c r="AX37" s="464"/>
      <c r="AY37" s="464"/>
      <c r="AZ37" s="464"/>
      <c r="BA37" s="464"/>
      <c r="BB37" s="464"/>
      <c r="BC37" s="464"/>
      <c r="BD37" s="464"/>
      <c r="BE37" s="464"/>
      <c r="BF37" s="464"/>
      <c r="BG37" s="464"/>
      <c r="BH37" s="464"/>
      <c r="BI37" s="464"/>
      <c r="BJ37" s="464"/>
    </row>
    <row r="38" spans="1:62" s="465" customFormat="1" ht="10.199999999999999">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464"/>
      <c r="AM38" s="464"/>
      <c r="AN38" s="464"/>
      <c r="AO38" s="464"/>
      <c r="AP38" s="464"/>
      <c r="AQ38" s="464"/>
      <c r="AR38" s="464"/>
      <c r="AS38" s="464"/>
      <c r="AT38" s="464"/>
      <c r="AU38" s="464"/>
      <c r="AV38" s="464"/>
      <c r="AW38" s="464"/>
      <c r="AX38" s="464"/>
      <c r="AY38" s="464"/>
      <c r="AZ38" s="464"/>
      <c r="BA38" s="464"/>
      <c r="BB38" s="464"/>
      <c r="BC38" s="464"/>
      <c r="BD38" s="464"/>
      <c r="BE38" s="464"/>
      <c r="BF38" s="464"/>
      <c r="BG38" s="464"/>
      <c r="BH38" s="464"/>
      <c r="BI38" s="464"/>
      <c r="BJ38" s="464"/>
    </row>
    <row r="39" spans="1:62" s="465" customFormat="1" ht="10.199999999999999">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464"/>
      <c r="AM39" s="464"/>
      <c r="AN39" s="464"/>
      <c r="AO39" s="464"/>
      <c r="AP39" s="464"/>
      <c r="AQ39" s="464"/>
      <c r="AR39" s="464"/>
      <c r="AS39" s="464"/>
      <c r="AT39" s="464"/>
      <c r="AU39" s="464"/>
      <c r="AV39" s="464"/>
      <c r="AW39" s="464"/>
      <c r="AX39" s="464"/>
      <c r="AY39" s="464"/>
      <c r="AZ39" s="464"/>
      <c r="BA39" s="464"/>
      <c r="BB39" s="464"/>
      <c r="BC39" s="464"/>
      <c r="BD39" s="464"/>
      <c r="BE39" s="464"/>
      <c r="BF39" s="464"/>
      <c r="BG39" s="464"/>
      <c r="BH39" s="464"/>
      <c r="BI39" s="464"/>
      <c r="BJ39" s="464"/>
    </row>
    <row r="40" spans="1:62" s="465" customFormat="1" ht="10.199999999999999">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row>
    <row r="41" spans="1:62" s="465" customFormat="1" ht="10.199999999999999">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row>
    <row r="42" spans="1:62" s="465" customFormat="1" ht="10.199999999999999">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row>
    <row r="43" spans="1:62" s="465" customFormat="1" ht="10.199999999999999">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row>
    <row r="44" spans="1:62" s="465" customFormat="1" ht="10.199999999999999">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row>
    <row r="45" spans="1:62" s="465" customFormat="1" ht="10.199999999999999">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row>
    <row r="46" spans="1:62" s="465" customFormat="1" ht="10.199999999999999">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row>
    <row r="47" spans="1:62" s="465" customFormat="1" ht="10.199999999999999">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row>
    <row r="48" spans="1:62" s="465" customFormat="1" ht="10.199999999999999">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row>
    <row r="49" spans="1:62" s="465" customFormat="1" ht="10.199999999999999">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row>
    <row r="50" spans="1:62" s="465" customFormat="1" ht="10.199999999999999">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row>
    <row r="51" spans="1:62" s="465" customFormat="1" ht="10.199999999999999">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row>
    <row r="52" spans="1:62" s="465" customFormat="1" ht="10.199999999999999">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row>
    <row r="53" spans="1:62" s="465" customFormat="1" ht="10.199999999999999">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row>
    <row r="54" spans="1:62" s="465" customFormat="1" ht="10.199999999999999">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row>
    <row r="55" spans="1:62" s="465" customFormat="1" ht="10.199999999999999">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row>
    <row r="56" spans="1:62" s="465" customFormat="1" ht="10.199999999999999">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row>
    <row r="57" spans="1:62" s="465" customFormat="1" ht="10.199999999999999">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row>
    <row r="58" spans="1:62" s="465" customFormat="1" ht="10.199999999999999">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row>
    <row r="59" spans="1:62" s="465" customFormat="1" ht="10.199999999999999">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row>
    <row r="60" spans="1:62" s="465" customFormat="1" ht="10.199999999999999">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row>
    <row r="61" spans="1:62" s="465" customFormat="1" ht="10.199999999999999">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row>
    <row r="62" spans="1:62" s="465" customFormat="1" ht="10.199999999999999">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row>
    <row r="63" spans="1:62" s="465" customFormat="1" ht="10.199999999999999">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row>
    <row r="64" spans="1:62" s="465" customFormat="1" ht="10.199999999999999">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row>
    <row r="65" spans="1:62" s="465" customFormat="1" ht="10.199999999999999">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row>
    <row r="66" spans="1:62" s="465" customFormat="1" ht="10.199999999999999">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row>
    <row r="67" spans="1:62" s="465" customFormat="1" ht="10.199999999999999">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row>
    <row r="68" spans="1:62" s="465" customFormat="1" ht="10.199999999999999">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row>
    <row r="69" spans="1:62" s="465" customFormat="1" ht="10.19999999999999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row>
    <row r="70" spans="1:62" s="465" customFormat="1" ht="10.199999999999999">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row>
    <row r="71" spans="1:62" s="465" customFormat="1" ht="10.199999999999999">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464"/>
      <c r="AM71" s="464"/>
      <c r="AN71" s="464"/>
      <c r="AO71" s="464"/>
      <c r="AP71" s="464"/>
      <c r="AQ71" s="464"/>
      <c r="AR71" s="464"/>
      <c r="AS71" s="464"/>
      <c r="AT71" s="464"/>
      <c r="AU71" s="464"/>
      <c r="AV71" s="464"/>
      <c r="AW71" s="464"/>
      <c r="AX71" s="464"/>
      <c r="AY71" s="464"/>
      <c r="AZ71" s="464"/>
      <c r="BA71" s="464"/>
      <c r="BB71" s="464"/>
      <c r="BC71" s="464"/>
      <c r="BD71" s="464"/>
      <c r="BE71" s="464"/>
      <c r="BF71" s="464"/>
      <c r="BG71" s="464"/>
      <c r="BH71" s="464"/>
      <c r="BI71" s="464"/>
      <c r="BJ71" s="464"/>
    </row>
    <row r="72" spans="1:62" s="465" customFormat="1" ht="10.199999999999999">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464"/>
      <c r="AM72" s="464"/>
      <c r="AN72" s="464"/>
      <c r="AO72" s="464"/>
      <c r="AP72" s="464"/>
      <c r="AQ72" s="464"/>
      <c r="AR72" s="464"/>
      <c r="AS72" s="464"/>
      <c r="AT72" s="464"/>
      <c r="AU72" s="464"/>
      <c r="AV72" s="464"/>
      <c r="AW72" s="464"/>
      <c r="AX72" s="464"/>
      <c r="AY72" s="464"/>
      <c r="AZ72" s="464"/>
      <c r="BA72" s="464"/>
      <c r="BB72" s="464"/>
      <c r="BC72" s="464"/>
      <c r="BD72" s="464"/>
      <c r="BE72" s="464"/>
      <c r="BF72" s="464"/>
      <c r="BG72" s="464"/>
      <c r="BH72" s="464"/>
      <c r="BI72" s="464"/>
      <c r="BJ72" s="464"/>
    </row>
    <row r="73" spans="1:62" s="465" customFormat="1" ht="10.199999999999999">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464"/>
      <c r="AM73" s="464"/>
      <c r="AN73" s="464"/>
      <c r="AO73" s="464"/>
      <c r="AP73" s="464"/>
      <c r="AQ73" s="464"/>
      <c r="AR73" s="464"/>
      <c r="AS73" s="464"/>
      <c r="AT73" s="464"/>
      <c r="AU73" s="464"/>
      <c r="AV73" s="464"/>
      <c r="AW73" s="464"/>
      <c r="AX73" s="464"/>
      <c r="AY73" s="464"/>
      <c r="AZ73" s="464"/>
      <c r="BA73" s="464"/>
      <c r="BB73" s="464"/>
      <c r="BC73" s="464"/>
      <c r="BD73" s="464"/>
      <c r="BE73" s="464"/>
      <c r="BF73" s="464"/>
      <c r="BG73" s="464"/>
      <c r="BH73" s="464"/>
      <c r="BI73" s="464"/>
      <c r="BJ73" s="464"/>
    </row>
    <row r="74" spans="1:62" s="465" customFormat="1" ht="10.199999999999999">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464"/>
      <c r="AM74" s="464"/>
      <c r="AN74" s="464"/>
      <c r="AO74" s="464"/>
      <c r="AP74" s="464"/>
      <c r="AQ74" s="464"/>
      <c r="AR74" s="464"/>
      <c r="AS74" s="464"/>
      <c r="AT74" s="464"/>
      <c r="AU74" s="464"/>
      <c r="AV74" s="464"/>
      <c r="AW74" s="464"/>
      <c r="AX74" s="464"/>
      <c r="AY74" s="464"/>
      <c r="AZ74" s="464"/>
      <c r="BA74" s="464"/>
      <c r="BB74" s="464"/>
      <c r="BC74" s="464"/>
      <c r="BD74" s="464"/>
      <c r="BE74" s="464"/>
      <c r="BF74" s="464"/>
      <c r="BG74" s="464"/>
      <c r="BH74" s="464"/>
      <c r="BI74" s="464"/>
      <c r="BJ74" s="464"/>
    </row>
    <row r="75" spans="1:62" s="465" customFormat="1" ht="10.199999999999999">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464"/>
      <c r="AM75" s="464"/>
      <c r="AN75" s="464"/>
      <c r="AO75" s="464"/>
      <c r="AP75" s="464"/>
      <c r="AQ75" s="464"/>
      <c r="AR75" s="464"/>
      <c r="AS75" s="464"/>
      <c r="AT75" s="464"/>
      <c r="AU75" s="464"/>
      <c r="AV75" s="464"/>
      <c r="AW75" s="464"/>
      <c r="AX75" s="464"/>
      <c r="AY75" s="464"/>
      <c r="AZ75" s="464"/>
      <c r="BA75" s="464"/>
      <c r="BB75" s="464"/>
      <c r="BC75" s="464"/>
      <c r="BD75" s="464"/>
      <c r="BE75" s="464"/>
      <c r="BF75" s="464"/>
      <c r="BG75" s="464"/>
      <c r="BH75" s="464"/>
      <c r="BI75" s="464"/>
      <c r="BJ75" s="464"/>
    </row>
    <row r="76" spans="1:62" s="465" customFormat="1" ht="10.199999999999999">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464"/>
      <c r="AM76" s="464"/>
      <c r="AN76" s="464"/>
      <c r="AO76" s="464"/>
      <c r="AP76" s="464"/>
      <c r="AQ76" s="464"/>
      <c r="AR76" s="464"/>
      <c r="AS76" s="464"/>
      <c r="AT76" s="464"/>
      <c r="AU76" s="464"/>
      <c r="AV76" s="464"/>
      <c r="AW76" s="464"/>
      <c r="AX76" s="464"/>
      <c r="AY76" s="464"/>
      <c r="AZ76" s="464"/>
      <c r="BA76" s="464"/>
      <c r="BB76" s="464"/>
      <c r="BC76" s="464"/>
      <c r="BD76" s="464"/>
      <c r="BE76" s="464"/>
      <c r="BF76" s="464"/>
      <c r="BG76" s="464"/>
      <c r="BH76" s="464"/>
      <c r="BI76" s="464"/>
      <c r="BJ76" s="464"/>
    </row>
    <row r="77" spans="1:62" s="465" customFormat="1" ht="10.199999999999999">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464"/>
      <c r="AM77" s="464"/>
      <c r="AN77" s="464"/>
      <c r="AO77" s="464"/>
      <c r="AP77" s="464"/>
      <c r="AQ77" s="464"/>
      <c r="AR77" s="464"/>
      <c r="AS77" s="464"/>
      <c r="AT77" s="464"/>
      <c r="AU77" s="464"/>
      <c r="AV77" s="464"/>
      <c r="AW77" s="464"/>
      <c r="AX77" s="464"/>
      <c r="AY77" s="464"/>
      <c r="AZ77" s="464"/>
      <c r="BA77" s="464"/>
      <c r="BB77" s="464"/>
      <c r="BC77" s="464"/>
      <c r="BD77" s="464"/>
      <c r="BE77" s="464"/>
      <c r="BF77" s="464"/>
      <c r="BG77" s="464"/>
      <c r="BH77" s="464"/>
      <c r="BI77" s="464"/>
      <c r="BJ77" s="464"/>
    </row>
    <row r="78" spans="1:62" s="465" customFormat="1" ht="10.199999999999999">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464"/>
      <c r="AM78" s="464"/>
      <c r="AN78" s="464"/>
      <c r="AO78" s="464"/>
      <c r="AP78" s="464"/>
      <c r="AQ78" s="464"/>
      <c r="AR78" s="464"/>
      <c r="AS78" s="464"/>
      <c r="AT78" s="464"/>
      <c r="AU78" s="464"/>
      <c r="AV78" s="464"/>
      <c r="AW78" s="464"/>
      <c r="AX78" s="464"/>
      <c r="AY78" s="464"/>
      <c r="AZ78" s="464"/>
      <c r="BA78" s="464"/>
      <c r="BB78" s="464"/>
      <c r="BC78" s="464"/>
      <c r="BD78" s="464"/>
      <c r="BE78" s="464"/>
      <c r="BF78" s="464"/>
      <c r="BG78" s="464"/>
      <c r="BH78" s="464"/>
      <c r="BI78" s="464"/>
      <c r="BJ78" s="464"/>
    </row>
    <row r="79" spans="1:62" s="465" customFormat="1" ht="10.199999999999999">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464"/>
      <c r="AM79" s="464"/>
      <c r="AN79" s="464"/>
      <c r="AO79" s="464"/>
      <c r="AP79" s="464"/>
      <c r="AQ79" s="464"/>
      <c r="AR79" s="464"/>
      <c r="AS79" s="464"/>
      <c r="AT79" s="464"/>
      <c r="AU79" s="464"/>
      <c r="AV79" s="464"/>
      <c r="AW79" s="464"/>
      <c r="AX79" s="464"/>
      <c r="AY79" s="464"/>
      <c r="AZ79" s="464"/>
      <c r="BA79" s="464"/>
      <c r="BB79" s="464"/>
      <c r="BC79" s="464"/>
      <c r="BD79" s="464"/>
      <c r="BE79" s="464"/>
      <c r="BF79" s="464"/>
      <c r="BG79" s="464"/>
      <c r="BH79" s="464"/>
      <c r="BI79" s="464"/>
      <c r="BJ79" s="464"/>
    </row>
    <row r="80" spans="1:62" s="465" customFormat="1" ht="10.199999999999999">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464"/>
      <c r="AM80" s="464"/>
      <c r="AN80" s="464"/>
      <c r="AO80" s="464"/>
      <c r="AP80" s="464"/>
      <c r="AQ80" s="464"/>
      <c r="AR80" s="464"/>
      <c r="AS80" s="464"/>
      <c r="AT80" s="464"/>
      <c r="AU80" s="464"/>
      <c r="AV80" s="464"/>
      <c r="AW80" s="464"/>
      <c r="AX80" s="464"/>
      <c r="AY80" s="464"/>
      <c r="AZ80" s="464"/>
      <c r="BA80" s="464"/>
      <c r="BB80" s="464"/>
      <c r="BC80" s="464"/>
      <c r="BD80" s="464"/>
      <c r="BE80" s="464"/>
      <c r="BF80" s="464"/>
      <c r="BG80" s="464"/>
      <c r="BH80" s="464"/>
      <c r="BI80" s="464"/>
      <c r="BJ80" s="464"/>
    </row>
    <row r="81" spans="1:62" s="465" customFormat="1" ht="10.199999999999999">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464"/>
      <c r="AM81" s="464"/>
      <c r="AN81" s="464"/>
      <c r="AO81" s="464"/>
      <c r="AP81" s="464"/>
      <c r="AQ81" s="464"/>
      <c r="AR81" s="464"/>
      <c r="AS81" s="464"/>
      <c r="AT81" s="464"/>
      <c r="AU81" s="464"/>
      <c r="AV81" s="464"/>
      <c r="AW81" s="464"/>
      <c r="AX81" s="464"/>
      <c r="AY81" s="464"/>
      <c r="AZ81" s="464"/>
      <c r="BA81" s="464"/>
      <c r="BB81" s="464"/>
      <c r="BC81" s="464"/>
      <c r="BD81" s="464"/>
      <c r="BE81" s="464"/>
      <c r="BF81" s="464"/>
      <c r="BG81" s="464"/>
      <c r="BH81" s="464"/>
      <c r="BI81" s="464"/>
      <c r="BJ81" s="464"/>
    </row>
    <row r="82" spans="1:62" s="465" customFormat="1" ht="10.199999999999999">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464"/>
      <c r="AM82" s="464"/>
      <c r="AN82" s="464"/>
      <c r="AO82" s="464"/>
      <c r="AP82" s="464"/>
      <c r="AQ82" s="464"/>
      <c r="AR82" s="464"/>
      <c r="AS82" s="464"/>
      <c r="AT82" s="464"/>
      <c r="AU82" s="464"/>
      <c r="AV82" s="464"/>
      <c r="AW82" s="464"/>
      <c r="AX82" s="464"/>
      <c r="AY82" s="464"/>
      <c r="AZ82" s="464"/>
      <c r="BA82" s="464"/>
      <c r="BB82" s="464"/>
      <c r="BC82" s="464"/>
      <c r="BD82" s="464"/>
      <c r="BE82" s="464"/>
      <c r="BF82" s="464"/>
      <c r="BG82" s="464"/>
      <c r="BH82" s="464"/>
      <c r="BI82" s="464"/>
      <c r="BJ82" s="464"/>
    </row>
    <row r="83" spans="1:62" s="465" customFormat="1" ht="10.199999999999999">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464"/>
      <c r="AM83" s="464"/>
      <c r="AN83" s="464"/>
      <c r="AO83" s="464"/>
      <c r="AP83" s="464"/>
      <c r="AQ83" s="464"/>
      <c r="AR83" s="464"/>
      <c r="AS83" s="464"/>
      <c r="AT83" s="464"/>
      <c r="AU83" s="464"/>
      <c r="AV83" s="464"/>
      <c r="AW83" s="464"/>
      <c r="AX83" s="464"/>
      <c r="AY83" s="464"/>
      <c r="AZ83" s="464"/>
      <c r="BA83" s="464"/>
      <c r="BB83" s="464"/>
      <c r="BC83" s="464"/>
      <c r="BD83" s="464"/>
      <c r="BE83" s="464"/>
      <c r="BF83" s="464"/>
      <c r="BG83" s="464"/>
      <c r="BH83" s="464"/>
      <c r="BI83" s="464"/>
      <c r="BJ83" s="464"/>
    </row>
    <row r="84" spans="1:62" s="465" customFormat="1" ht="10.199999999999999">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464"/>
      <c r="AM84" s="464"/>
      <c r="AN84" s="464"/>
      <c r="AO84" s="464"/>
      <c r="AP84" s="464"/>
      <c r="AQ84" s="464"/>
      <c r="AR84" s="464"/>
      <c r="AS84" s="464"/>
      <c r="AT84" s="464"/>
      <c r="AU84" s="464"/>
      <c r="AV84" s="464"/>
      <c r="AW84" s="464"/>
      <c r="AX84" s="464"/>
      <c r="AY84" s="464"/>
      <c r="AZ84" s="464"/>
      <c r="BA84" s="464"/>
      <c r="BB84" s="464"/>
      <c r="BC84" s="464"/>
      <c r="BD84" s="464"/>
      <c r="BE84" s="464"/>
      <c r="BF84" s="464"/>
      <c r="BG84" s="464"/>
      <c r="BH84" s="464"/>
      <c r="BI84" s="464"/>
      <c r="BJ84" s="464"/>
    </row>
    <row r="85" spans="1:62" s="465" customFormat="1" ht="10.199999999999999">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464"/>
      <c r="AM85" s="464"/>
      <c r="AN85" s="464"/>
      <c r="AO85" s="464"/>
      <c r="AP85" s="464"/>
      <c r="AQ85" s="464"/>
      <c r="AR85" s="464"/>
      <c r="AS85" s="464"/>
      <c r="AT85" s="464"/>
      <c r="AU85" s="464"/>
      <c r="AV85" s="464"/>
      <c r="AW85" s="464"/>
      <c r="AX85" s="464"/>
      <c r="AY85" s="464"/>
      <c r="AZ85" s="464"/>
      <c r="BA85" s="464"/>
      <c r="BB85" s="464"/>
      <c r="BC85" s="464"/>
      <c r="BD85" s="464"/>
      <c r="BE85" s="464"/>
      <c r="BF85" s="464"/>
      <c r="BG85" s="464"/>
      <c r="BH85" s="464"/>
      <c r="BI85" s="464"/>
      <c r="BJ85" s="464"/>
    </row>
    <row r="86" spans="1:62" s="465" customFormat="1" ht="10.199999999999999">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464"/>
      <c r="AM86" s="464"/>
      <c r="AN86" s="464"/>
      <c r="AO86" s="464"/>
      <c r="AP86" s="464"/>
      <c r="AQ86" s="464"/>
      <c r="AR86" s="464"/>
      <c r="AS86" s="464"/>
      <c r="AT86" s="464"/>
      <c r="AU86" s="464"/>
      <c r="AV86" s="464"/>
      <c r="AW86" s="464"/>
      <c r="AX86" s="464"/>
      <c r="AY86" s="464"/>
      <c r="AZ86" s="464"/>
      <c r="BA86" s="464"/>
      <c r="BB86" s="464"/>
      <c r="BC86" s="464"/>
      <c r="BD86" s="464"/>
      <c r="BE86" s="464"/>
      <c r="BF86" s="464"/>
      <c r="BG86" s="464"/>
      <c r="BH86" s="464"/>
      <c r="BI86" s="464"/>
      <c r="BJ86" s="464"/>
    </row>
    <row r="87" spans="1:62" s="465" customFormat="1" ht="10.199999999999999">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464"/>
      <c r="AM87" s="464"/>
      <c r="AN87" s="464"/>
      <c r="AO87" s="464"/>
      <c r="AP87" s="464"/>
      <c r="AQ87" s="464"/>
      <c r="AR87" s="464"/>
      <c r="AS87" s="464"/>
      <c r="AT87" s="464"/>
      <c r="AU87" s="464"/>
      <c r="AV87" s="464"/>
      <c r="AW87" s="464"/>
      <c r="AX87" s="464"/>
      <c r="AY87" s="464"/>
      <c r="AZ87" s="464"/>
      <c r="BA87" s="464"/>
      <c r="BB87" s="464"/>
      <c r="BC87" s="464"/>
      <c r="BD87" s="464"/>
      <c r="BE87" s="464"/>
      <c r="BF87" s="464"/>
      <c r="BG87" s="464"/>
      <c r="BH87" s="464"/>
      <c r="BI87" s="464"/>
      <c r="BJ87" s="464"/>
    </row>
    <row r="88" spans="1:62" s="465" customFormat="1" ht="10.199999999999999">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464"/>
      <c r="AM88" s="464"/>
      <c r="AN88" s="464"/>
      <c r="AO88" s="464"/>
      <c r="AP88" s="464"/>
      <c r="AQ88" s="464"/>
      <c r="AR88" s="464"/>
      <c r="AS88" s="464"/>
      <c r="AT88" s="464"/>
      <c r="AU88" s="464"/>
      <c r="AV88" s="464"/>
      <c r="AW88" s="464"/>
      <c r="AX88" s="464"/>
      <c r="AY88" s="464"/>
      <c r="AZ88" s="464"/>
      <c r="BA88" s="464"/>
      <c r="BB88" s="464"/>
      <c r="BC88" s="464"/>
      <c r="BD88" s="464"/>
      <c r="BE88" s="464"/>
      <c r="BF88" s="464"/>
      <c r="BG88" s="464"/>
      <c r="BH88" s="464"/>
      <c r="BI88" s="464"/>
      <c r="BJ88" s="464"/>
    </row>
    <row r="89" spans="1:62" s="465" customFormat="1" ht="10.199999999999999">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464"/>
      <c r="AM89" s="464"/>
      <c r="AN89" s="464"/>
      <c r="AO89" s="464"/>
      <c r="AP89" s="464"/>
      <c r="AQ89" s="464"/>
      <c r="AR89" s="464"/>
      <c r="AS89" s="464"/>
      <c r="AT89" s="464"/>
      <c r="AU89" s="464"/>
      <c r="AV89" s="464"/>
      <c r="AW89" s="464"/>
      <c r="AX89" s="464"/>
      <c r="AY89" s="464"/>
      <c r="AZ89" s="464"/>
      <c r="BA89" s="464"/>
      <c r="BB89" s="464"/>
      <c r="BC89" s="464"/>
      <c r="BD89" s="464"/>
      <c r="BE89" s="464"/>
      <c r="BF89" s="464"/>
      <c r="BG89" s="464"/>
      <c r="BH89" s="464"/>
      <c r="BI89" s="464"/>
      <c r="BJ89" s="464"/>
    </row>
    <row r="90" spans="1:62" s="465" customFormat="1" ht="10.199999999999999">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464"/>
      <c r="AM90" s="464"/>
      <c r="AN90" s="464"/>
      <c r="AO90" s="464"/>
      <c r="AP90" s="464"/>
      <c r="AQ90" s="464"/>
      <c r="AR90" s="464"/>
      <c r="AS90" s="464"/>
      <c r="AT90" s="464"/>
      <c r="AU90" s="464"/>
      <c r="AV90" s="464"/>
      <c r="AW90" s="464"/>
      <c r="AX90" s="464"/>
      <c r="AY90" s="464"/>
      <c r="AZ90" s="464"/>
      <c r="BA90" s="464"/>
      <c r="BB90" s="464"/>
      <c r="BC90" s="464"/>
      <c r="BD90" s="464"/>
      <c r="BE90" s="464"/>
      <c r="BF90" s="464"/>
      <c r="BG90" s="464"/>
      <c r="BH90" s="464"/>
      <c r="BI90" s="464"/>
      <c r="BJ90" s="464"/>
    </row>
    <row r="91" spans="1:62" s="465" customFormat="1" ht="10.199999999999999">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464"/>
      <c r="AM91" s="464"/>
      <c r="AN91" s="464"/>
      <c r="AO91" s="464"/>
      <c r="AP91" s="464"/>
      <c r="AQ91" s="464"/>
      <c r="AR91" s="464"/>
      <c r="AS91" s="464"/>
      <c r="AT91" s="464"/>
      <c r="AU91" s="464"/>
      <c r="AV91" s="464"/>
      <c r="AW91" s="464"/>
      <c r="AX91" s="464"/>
      <c r="AY91" s="464"/>
      <c r="AZ91" s="464"/>
      <c r="BA91" s="464"/>
      <c r="BB91" s="464"/>
      <c r="BC91" s="464"/>
      <c r="BD91" s="464"/>
      <c r="BE91" s="464"/>
      <c r="BF91" s="464"/>
      <c r="BG91" s="464"/>
      <c r="BH91" s="464"/>
      <c r="BI91" s="464"/>
      <c r="BJ91" s="464"/>
    </row>
    <row r="92" spans="1:62" s="465" customFormat="1" ht="10.199999999999999">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464"/>
      <c r="AM92" s="464"/>
      <c r="AN92" s="464"/>
      <c r="AO92" s="464"/>
      <c r="AP92" s="464"/>
      <c r="AQ92" s="464"/>
      <c r="AR92" s="464"/>
      <c r="AS92" s="464"/>
      <c r="AT92" s="464"/>
      <c r="AU92" s="464"/>
      <c r="AV92" s="464"/>
      <c r="AW92" s="464"/>
      <c r="AX92" s="464"/>
      <c r="AY92" s="464"/>
      <c r="AZ92" s="464"/>
      <c r="BA92" s="464"/>
      <c r="BB92" s="464"/>
      <c r="BC92" s="464"/>
      <c r="BD92" s="464"/>
      <c r="BE92" s="464"/>
      <c r="BF92" s="464"/>
      <c r="BG92" s="464"/>
      <c r="BH92" s="464"/>
      <c r="BI92" s="464"/>
      <c r="BJ92" s="464"/>
    </row>
    <row r="93" spans="1:62" s="465" customFormat="1" ht="10.199999999999999">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464"/>
      <c r="AM93" s="464"/>
      <c r="AN93" s="464"/>
      <c r="AO93" s="464"/>
      <c r="AP93" s="464"/>
      <c r="AQ93" s="464"/>
      <c r="AR93" s="464"/>
      <c r="AS93" s="464"/>
      <c r="AT93" s="464"/>
      <c r="AU93" s="464"/>
      <c r="AV93" s="464"/>
      <c r="AW93" s="464"/>
      <c r="AX93" s="464"/>
      <c r="AY93" s="464"/>
      <c r="AZ93" s="464"/>
      <c r="BA93" s="464"/>
      <c r="BB93" s="464"/>
      <c r="BC93" s="464"/>
      <c r="BD93" s="464"/>
      <c r="BE93" s="464"/>
      <c r="BF93" s="464"/>
      <c r="BG93" s="464"/>
      <c r="BH93" s="464"/>
      <c r="BI93" s="464"/>
      <c r="BJ93" s="464"/>
    </row>
    <row r="94" spans="1:62" s="465" customFormat="1" ht="10.199999999999999">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464"/>
      <c r="AM94" s="464"/>
      <c r="AN94" s="464"/>
      <c r="AO94" s="464"/>
      <c r="AP94" s="464"/>
      <c r="AQ94" s="464"/>
      <c r="AR94" s="464"/>
      <c r="AS94" s="464"/>
      <c r="AT94" s="464"/>
      <c r="AU94" s="464"/>
      <c r="AV94" s="464"/>
      <c r="AW94" s="464"/>
      <c r="AX94" s="464"/>
      <c r="AY94" s="464"/>
      <c r="AZ94" s="464"/>
      <c r="BA94" s="464"/>
      <c r="BB94" s="464"/>
      <c r="BC94" s="464"/>
      <c r="BD94" s="464"/>
      <c r="BE94" s="464"/>
      <c r="BF94" s="464"/>
      <c r="BG94" s="464"/>
      <c r="BH94" s="464"/>
      <c r="BI94" s="464"/>
      <c r="BJ94" s="464"/>
    </row>
    <row r="95" spans="1:62" s="465" customFormat="1" ht="10.199999999999999">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464"/>
      <c r="AM95" s="464"/>
      <c r="AN95" s="464"/>
      <c r="AO95" s="464"/>
      <c r="AP95" s="464"/>
      <c r="AQ95" s="464"/>
      <c r="AR95" s="464"/>
      <c r="AS95" s="464"/>
      <c r="AT95" s="464"/>
      <c r="AU95" s="464"/>
      <c r="AV95" s="464"/>
      <c r="AW95" s="464"/>
      <c r="AX95" s="464"/>
      <c r="AY95" s="464"/>
      <c r="AZ95" s="464"/>
      <c r="BA95" s="464"/>
      <c r="BB95" s="464"/>
      <c r="BC95" s="464"/>
      <c r="BD95" s="464"/>
      <c r="BE95" s="464"/>
      <c r="BF95" s="464"/>
      <c r="BG95" s="464"/>
      <c r="BH95" s="464"/>
      <c r="BI95" s="464"/>
      <c r="BJ95" s="464"/>
    </row>
    <row r="96" spans="1:62" s="465" customFormat="1" ht="10.199999999999999">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464"/>
      <c r="AM96" s="464"/>
      <c r="AN96" s="464"/>
      <c r="AO96" s="464"/>
      <c r="AP96" s="464"/>
      <c r="AQ96" s="464"/>
      <c r="AR96" s="464"/>
      <c r="AS96" s="464"/>
      <c r="AT96" s="464"/>
      <c r="AU96" s="464"/>
      <c r="AV96" s="464"/>
      <c r="AW96" s="464"/>
      <c r="AX96" s="464"/>
      <c r="AY96" s="464"/>
      <c r="AZ96" s="464"/>
      <c r="BA96" s="464"/>
      <c r="BB96" s="464"/>
      <c r="BC96" s="464"/>
      <c r="BD96" s="464"/>
      <c r="BE96" s="464"/>
      <c r="BF96" s="464"/>
      <c r="BG96" s="464"/>
      <c r="BH96" s="464"/>
      <c r="BI96" s="464"/>
      <c r="BJ96" s="464"/>
    </row>
    <row r="97" spans="1:62" s="465" customFormat="1" ht="10.199999999999999">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464"/>
      <c r="AM97" s="464"/>
      <c r="AN97" s="464"/>
      <c r="AO97" s="464"/>
      <c r="AP97" s="464"/>
      <c r="AQ97" s="464"/>
      <c r="AR97" s="464"/>
      <c r="AS97" s="464"/>
      <c r="AT97" s="464"/>
      <c r="AU97" s="464"/>
      <c r="AV97" s="464"/>
      <c r="AW97" s="464"/>
      <c r="AX97" s="464"/>
      <c r="AY97" s="464"/>
      <c r="AZ97" s="464"/>
      <c r="BA97" s="464"/>
      <c r="BB97" s="464"/>
      <c r="BC97" s="464"/>
      <c r="BD97" s="464"/>
      <c r="BE97" s="464"/>
      <c r="BF97" s="464"/>
      <c r="BG97" s="464"/>
      <c r="BH97" s="464"/>
      <c r="BI97" s="464"/>
      <c r="BJ97" s="464"/>
    </row>
    <row r="98" spans="1:62" s="465" customFormat="1" ht="10.199999999999999">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464"/>
      <c r="AM98" s="464"/>
      <c r="AN98" s="464"/>
      <c r="AO98" s="464"/>
      <c r="AP98" s="464"/>
      <c r="AQ98" s="464"/>
      <c r="AR98" s="464"/>
      <c r="AS98" s="464"/>
      <c r="AT98" s="464"/>
      <c r="AU98" s="464"/>
      <c r="AV98" s="464"/>
      <c r="AW98" s="464"/>
      <c r="AX98" s="464"/>
      <c r="AY98" s="464"/>
      <c r="AZ98" s="464"/>
      <c r="BA98" s="464"/>
      <c r="BB98" s="464"/>
      <c r="BC98" s="464"/>
      <c r="BD98" s="464"/>
      <c r="BE98" s="464"/>
      <c r="BF98" s="464"/>
      <c r="BG98" s="464"/>
      <c r="BH98" s="464"/>
      <c r="BI98" s="464"/>
      <c r="BJ98" s="464"/>
    </row>
  </sheetData>
  <hyperlinks>
    <hyperlink ref="BJ6" location="'Index - Descontinued'!A1" display="Index" xr:uid="{80745E25-EBD5-42D5-958C-10CFA6752DAC}"/>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CEFD-ACD2-4719-BCCF-1895BF01726A}">
  <sheetPr>
    <tabColor rgb="FFC00000"/>
  </sheetPr>
  <dimension ref="A1:WVL96"/>
  <sheetViews>
    <sheetView showGridLines="0" zoomScaleNormal="100" workbookViewId="0">
      <pane xSplit="1" ySplit="9" topLeftCell="N10" activePane="bottomRight" state="frozen"/>
      <selection pane="topRight"/>
      <selection pane="bottomLeft"/>
      <selection pane="bottomRight"/>
    </sheetView>
  </sheetViews>
  <sheetFormatPr defaultColWidth="11" defaultRowHeight="13.2"/>
  <cols>
    <col min="1" max="1" width="37.77734375" style="63" customWidth="1"/>
    <col min="2" max="21" width="9.33203125" style="57" customWidth="1"/>
    <col min="22" max="223" width="11" style="47"/>
    <col min="224" max="224" width="28.77734375" style="47" customWidth="1"/>
    <col min="225" max="260" width="11" style="47" hidden="1" customWidth="1"/>
    <col min="261" max="262" width="9.33203125" style="47" customWidth="1"/>
    <col min="263" max="479" width="11" style="47"/>
    <col min="480" max="480" width="28.77734375" style="47" customWidth="1"/>
    <col min="481" max="516" width="11" style="47" hidden="1" customWidth="1"/>
    <col min="517" max="518" width="9.33203125" style="47" customWidth="1"/>
    <col min="519" max="735" width="11" style="47"/>
    <col min="736" max="736" width="28.77734375" style="47" customWidth="1"/>
    <col min="737" max="772" width="11" style="47" hidden="1" customWidth="1"/>
    <col min="773" max="774" width="9.33203125" style="47" customWidth="1"/>
    <col min="775" max="991" width="11" style="47"/>
    <col min="992" max="992" width="28.77734375" style="47" customWidth="1"/>
    <col min="993" max="1028" width="11" style="47" hidden="1" customWidth="1"/>
    <col min="1029" max="1030" width="9.33203125" style="47" customWidth="1"/>
    <col min="1031" max="1247" width="11" style="47"/>
    <col min="1248" max="1248" width="28.77734375" style="47" customWidth="1"/>
    <col min="1249" max="1284" width="11" style="47" hidden="1" customWidth="1"/>
    <col min="1285" max="1286" width="9.33203125" style="47" customWidth="1"/>
    <col min="1287" max="1503" width="11" style="47"/>
    <col min="1504" max="1504" width="28.77734375" style="47" customWidth="1"/>
    <col min="1505" max="1540" width="11" style="47" hidden="1" customWidth="1"/>
    <col min="1541" max="1542" width="9.33203125" style="47" customWidth="1"/>
    <col min="1543" max="1759" width="11" style="47"/>
    <col min="1760" max="1760" width="28.77734375" style="47" customWidth="1"/>
    <col min="1761" max="1796" width="11" style="47" hidden="1" customWidth="1"/>
    <col min="1797" max="1798" width="9.33203125" style="47" customWidth="1"/>
    <col min="1799" max="2015" width="11" style="47"/>
    <col min="2016" max="2016" width="28.77734375" style="47" customWidth="1"/>
    <col min="2017" max="2052" width="11" style="47" hidden="1" customWidth="1"/>
    <col min="2053" max="2054" width="9.33203125" style="47" customWidth="1"/>
    <col min="2055" max="2271" width="11" style="47"/>
    <col min="2272" max="2272" width="28.77734375" style="47" customWidth="1"/>
    <col min="2273" max="2308" width="11" style="47" hidden="1" customWidth="1"/>
    <col min="2309" max="2310" width="9.33203125" style="47" customWidth="1"/>
    <col min="2311" max="2527" width="11" style="47"/>
    <col min="2528" max="2528" width="28.77734375" style="47" customWidth="1"/>
    <col min="2529" max="2564" width="11" style="47" hidden="1" customWidth="1"/>
    <col min="2565" max="2566" width="9.33203125" style="47" customWidth="1"/>
    <col min="2567" max="2783" width="11" style="47"/>
    <col min="2784" max="2784" width="28.77734375" style="47" customWidth="1"/>
    <col min="2785" max="2820" width="11" style="47" hidden="1" customWidth="1"/>
    <col min="2821" max="2822" width="9.33203125" style="47" customWidth="1"/>
    <col min="2823" max="3039" width="11" style="47"/>
    <col min="3040" max="3040" width="28.77734375" style="47" customWidth="1"/>
    <col min="3041" max="3076" width="11" style="47" hidden="1" customWidth="1"/>
    <col min="3077" max="3078" width="9.33203125" style="47" customWidth="1"/>
    <col min="3079" max="3295" width="11" style="47"/>
    <col min="3296" max="3296" width="28.77734375" style="47" customWidth="1"/>
    <col min="3297" max="3332" width="11" style="47" hidden="1" customWidth="1"/>
    <col min="3333" max="3334" width="9.33203125" style="47" customWidth="1"/>
    <col min="3335" max="3551" width="11" style="47"/>
    <col min="3552" max="3552" width="28.77734375" style="47" customWidth="1"/>
    <col min="3553" max="3588" width="11" style="47" hidden="1" customWidth="1"/>
    <col min="3589" max="3590" width="9.33203125" style="47" customWidth="1"/>
    <col min="3591" max="3807" width="11" style="47"/>
    <col min="3808" max="3808" width="28.77734375" style="47" customWidth="1"/>
    <col min="3809" max="3844" width="11" style="47" hidden="1" customWidth="1"/>
    <col min="3845" max="3846" width="9.33203125" style="47" customWidth="1"/>
    <col min="3847" max="4063" width="11" style="47"/>
    <col min="4064" max="4064" width="28.77734375" style="47" customWidth="1"/>
    <col min="4065" max="4100" width="11" style="47" hidden="1" customWidth="1"/>
    <col min="4101" max="4102" width="9.33203125" style="47" customWidth="1"/>
    <col min="4103" max="4319" width="11" style="47"/>
    <col min="4320" max="4320" width="28.77734375" style="47" customWidth="1"/>
    <col min="4321" max="4356" width="11" style="47" hidden="1" customWidth="1"/>
    <col min="4357" max="4358" width="9.33203125" style="47" customWidth="1"/>
    <col min="4359" max="4575" width="11" style="47"/>
    <col min="4576" max="4576" width="28.77734375" style="47" customWidth="1"/>
    <col min="4577" max="4612" width="11" style="47" hidden="1" customWidth="1"/>
    <col min="4613" max="4614" width="9.33203125" style="47" customWidth="1"/>
    <col min="4615" max="4831" width="11" style="47"/>
    <col min="4832" max="4832" width="28.77734375" style="47" customWidth="1"/>
    <col min="4833" max="4868" width="11" style="47" hidden="1" customWidth="1"/>
    <col min="4869" max="4870" width="9.33203125" style="47" customWidth="1"/>
    <col min="4871" max="5087" width="11" style="47"/>
    <col min="5088" max="5088" width="28.77734375" style="47" customWidth="1"/>
    <col min="5089" max="5124" width="11" style="47" hidden="1" customWidth="1"/>
    <col min="5125" max="5126" width="9.33203125" style="47" customWidth="1"/>
    <col min="5127" max="5343" width="11" style="47"/>
    <col min="5344" max="5344" width="28.77734375" style="47" customWidth="1"/>
    <col min="5345" max="5380" width="11" style="47" hidden="1" customWidth="1"/>
    <col min="5381" max="5382" width="9.33203125" style="47" customWidth="1"/>
    <col min="5383" max="5599" width="11" style="47"/>
    <col min="5600" max="5600" width="28.77734375" style="47" customWidth="1"/>
    <col min="5601" max="5636" width="11" style="47" hidden="1" customWidth="1"/>
    <col min="5637" max="5638" width="9.33203125" style="47" customWidth="1"/>
    <col min="5639" max="5855" width="11" style="47"/>
    <col min="5856" max="5856" width="28.77734375" style="47" customWidth="1"/>
    <col min="5857" max="5892" width="11" style="47" hidden="1" customWidth="1"/>
    <col min="5893" max="5894" width="9.33203125" style="47" customWidth="1"/>
    <col min="5895" max="6111" width="11" style="47"/>
    <col min="6112" max="6112" width="28.77734375" style="47" customWidth="1"/>
    <col min="6113" max="6148" width="11" style="47" hidden="1" customWidth="1"/>
    <col min="6149" max="6150" width="9.33203125" style="47" customWidth="1"/>
    <col min="6151" max="6367" width="11" style="47"/>
    <col min="6368" max="6368" width="28.77734375" style="47" customWidth="1"/>
    <col min="6369" max="6404" width="11" style="47" hidden="1" customWidth="1"/>
    <col min="6405" max="6406" width="9.33203125" style="47" customWidth="1"/>
    <col min="6407" max="6623" width="11" style="47"/>
    <col min="6624" max="6624" width="28.77734375" style="47" customWidth="1"/>
    <col min="6625" max="6660" width="11" style="47" hidden="1" customWidth="1"/>
    <col min="6661" max="6662" width="9.33203125" style="47" customWidth="1"/>
    <col min="6663" max="6879" width="11" style="47"/>
    <col min="6880" max="6880" width="28.77734375" style="47" customWidth="1"/>
    <col min="6881" max="6916" width="11" style="47" hidden="1" customWidth="1"/>
    <col min="6917" max="6918" width="9.33203125" style="47" customWidth="1"/>
    <col min="6919" max="7135" width="11" style="47"/>
    <col min="7136" max="7136" width="28.77734375" style="47" customWidth="1"/>
    <col min="7137" max="7172" width="11" style="47" hidden="1" customWidth="1"/>
    <col min="7173" max="7174" width="9.33203125" style="47" customWidth="1"/>
    <col min="7175" max="7391" width="11" style="47"/>
    <col min="7392" max="7392" width="28.77734375" style="47" customWidth="1"/>
    <col min="7393" max="7428" width="11" style="47" hidden="1" customWidth="1"/>
    <col min="7429" max="7430" width="9.33203125" style="47" customWidth="1"/>
    <col min="7431" max="7647" width="11" style="47"/>
    <col min="7648" max="7648" width="28.77734375" style="47" customWidth="1"/>
    <col min="7649" max="7684" width="11" style="47" hidden="1" customWidth="1"/>
    <col min="7685" max="7686" width="9.33203125" style="47" customWidth="1"/>
    <col min="7687" max="7903" width="11" style="47"/>
    <col min="7904" max="7904" width="28.77734375" style="47" customWidth="1"/>
    <col min="7905" max="7940" width="11" style="47" hidden="1" customWidth="1"/>
    <col min="7941" max="7942" width="9.33203125" style="47" customWidth="1"/>
    <col min="7943" max="8159" width="11" style="47"/>
    <col min="8160" max="8160" width="28.77734375" style="47" customWidth="1"/>
    <col min="8161" max="8196" width="11" style="47" hidden="1" customWidth="1"/>
    <col min="8197" max="8198" width="9.33203125" style="47" customWidth="1"/>
    <col min="8199" max="8415" width="11" style="47"/>
    <col min="8416" max="8416" width="28.77734375" style="47" customWidth="1"/>
    <col min="8417" max="8452" width="11" style="47" hidden="1" customWidth="1"/>
    <col min="8453" max="8454" width="9.33203125" style="47" customWidth="1"/>
    <col min="8455" max="8671" width="11" style="47"/>
    <col min="8672" max="8672" width="28.77734375" style="47" customWidth="1"/>
    <col min="8673" max="8708" width="11" style="47" hidden="1" customWidth="1"/>
    <col min="8709" max="8710" width="9.33203125" style="47" customWidth="1"/>
    <col min="8711" max="8927" width="11" style="47"/>
    <col min="8928" max="8928" width="28.77734375" style="47" customWidth="1"/>
    <col min="8929" max="8964" width="11" style="47" hidden="1" customWidth="1"/>
    <col min="8965" max="8966" width="9.33203125" style="47" customWidth="1"/>
    <col min="8967" max="9183" width="11" style="47"/>
    <col min="9184" max="9184" width="28.77734375" style="47" customWidth="1"/>
    <col min="9185" max="9220" width="11" style="47" hidden="1" customWidth="1"/>
    <col min="9221" max="9222" width="9.33203125" style="47" customWidth="1"/>
    <col min="9223" max="9439" width="11" style="47"/>
    <col min="9440" max="9440" width="28.77734375" style="47" customWidth="1"/>
    <col min="9441" max="9476" width="11" style="47" hidden="1" customWidth="1"/>
    <col min="9477" max="9478" width="9.33203125" style="47" customWidth="1"/>
    <col min="9479" max="9695" width="11" style="47"/>
    <col min="9696" max="9696" width="28.77734375" style="47" customWidth="1"/>
    <col min="9697" max="9732" width="11" style="47" hidden="1" customWidth="1"/>
    <col min="9733" max="9734" width="9.33203125" style="47" customWidth="1"/>
    <col min="9735" max="9951" width="11" style="47"/>
    <col min="9952" max="9952" width="28.77734375" style="47" customWidth="1"/>
    <col min="9953" max="9988" width="11" style="47" hidden="1" customWidth="1"/>
    <col min="9989" max="9990" width="9.33203125" style="47" customWidth="1"/>
    <col min="9991" max="10207" width="11" style="47"/>
    <col min="10208" max="10208" width="28.77734375" style="47" customWidth="1"/>
    <col min="10209" max="10244" width="11" style="47" hidden="1" customWidth="1"/>
    <col min="10245" max="10246" width="9.33203125" style="47" customWidth="1"/>
    <col min="10247" max="10463" width="11" style="47"/>
    <col min="10464" max="10464" width="28.77734375" style="47" customWidth="1"/>
    <col min="10465" max="10500" width="11" style="47" hidden="1" customWidth="1"/>
    <col min="10501" max="10502" width="9.33203125" style="47" customWidth="1"/>
    <col min="10503" max="10719" width="11" style="47"/>
    <col min="10720" max="10720" width="28.77734375" style="47" customWidth="1"/>
    <col min="10721" max="10756" width="11" style="47" hidden="1" customWidth="1"/>
    <col min="10757" max="10758" width="9.33203125" style="47" customWidth="1"/>
    <col min="10759" max="10975" width="11" style="47"/>
    <col min="10976" max="10976" width="28.77734375" style="47" customWidth="1"/>
    <col min="10977" max="11012" width="11" style="47" hidden="1" customWidth="1"/>
    <col min="11013" max="11014" width="9.33203125" style="47" customWidth="1"/>
    <col min="11015" max="11231" width="11" style="47"/>
    <col min="11232" max="11232" width="28.77734375" style="47" customWidth="1"/>
    <col min="11233" max="11268" width="11" style="47" hidden="1" customWidth="1"/>
    <col min="11269" max="11270" width="9.33203125" style="47" customWidth="1"/>
    <col min="11271" max="11487" width="11" style="47"/>
    <col min="11488" max="11488" width="28.77734375" style="47" customWidth="1"/>
    <col min="11489" max="11524" width="11" style="47" hidden="1" customWidth="1"/>
    <col min="11525" max="11526" width="9.33203125" style="47" customWidth="1"/>
    <col min="11527" max="11743" width="11" style="47"/>
    <col min="11744" max="11744" width="28.77734375" style="47" customWidth="1"/>
    <col min="11745" max="11780" width="11" style="47" hidden="1" customWidth="1"/>
    <col min="11781" max="11782" width="9.33203125" style="47" customWidth="1"/>
    <col min="11783" max="11999" width="11" style="47"/>
    <col min="12000" max="12000" width="28.77734375" style="47" customWidth="1"/>
    <col min="12001" max="12036" width="11" style="47" hidden="1" customWidth="1"/>
    <col min="12037" max="12038" width="9.33203125" style="47" customWidth="1"/>
    <col min="12039" max="12255" width="11" style="47"/>
    <col min="12256" max="12256" width="28.77734375" style="47" customWidth="1"/>
    <col min="12257" max="12292" width="11" style="47" hidden="1" customWidth="1"/>
    <col min="12293" max="12294" width="9.33203125" style="47" customWidth="1"/>
    <col min="12295" max="12511" width="11" style="47"/>
    <col min="12512" max="12512" width="28.77734375" style="47" customWidth="1"/>
    <col min="12513" max="12548" width="11" style="47" hidden="1" customWidth="1"/>
    <col min="12549" max="12550" width="9.33203125" style="47" customWidth="1"/>
    <col min="12551" max="12767" width="11" style="47"/>
    <col min="12768" max="12768" width="28.77734375" style="47" customWidth="1"/>
    <col min="12769" max="12804" width="11" style="47" hidden="1" customWidth="1"/>
    <col min="12805" max="12806" width="9.33203125" style="47" customWidth="1"/>
    <col min="12807" max="13023" width="11" style="47"/>
    <col min="13024" max="13024" width="28.77734375" style="47" customWidth="1"/>
    <col min="13025" max="13060" width="11" style="47" hidden="1" customWidth="1"/>
    <col min="13061" max="13062" width="9.33203125" style="47" customWidth="1"/>
    <col min="13063" max="13279" width="11" style="47"/>
    <col min="13280" max="13280" width="28.77734375" style="47" customWidth="1"/>
    <col min="13281" max="13316" width="11" style="47" hidden="1" customWidth="1"/>
    <col min="13317" max="13318" width="9.33203125" style="47" customWidth="1"/>
    <col min="13319" max="13535" width="11" style="47"/>
    <col min="13536" max="13536" width="28.77734375" style="47" customWidth="1"/>
    <col min="13537" max="13572" width="11" style="47" hidden="1" customWidth="1"/>
    <col min="13573" max="13574" width="9.33203125" style="47" customWidth="1"/>
    <col min="13575" max="13791" width="11" style="47"/>
    <col min="13792" max="13792" width="28.77734375" style="47" customWidth="1"/>
    <col min="13793" max="13828" width="11" style="47" hidden="1" customWidth="1"/>
    <col min="13829" max="13830" width="9.33203125" style="47" customWidth="1"/>
    <col min="13831" max="14047" width="11" style="47"/>
    <col min="14048" max="14048" width="28.77734375" style="47" customWidth="1"/>
    <col min="14049" max="14084" width="11" style="47" hidden="1" customWidth="1"/>
    <col min="14085" max="14086" width="9.33203125" style="47" customWidth="1"/>
    <col min="14087" max="14303" width="11" style="47"/>
    <col min="14304" max="14304" width="28.77734375" style="47" customWidth="1"/>
    <col min="14305" max="14340" width="11" style="47" hidden="1" customWidth="1"/>
    <col min="14341" max="14342" width="9.33203125" style="47" customWidth="1"/>
    <col min="14343" max="14559" width="11" style="47"/>
    <col min="14560" max="14560" width="28.77734375" style="47" customWidth="1"/>
    <col min="14561" max="14596" width="11" style="47" hidden="1" customWidth="1"/>
    <col min="14597" max="14598" width="9.33203125" style="47" customWidth="1"/>
    <col min="14599" max="14815" width="11" style="47"/>
    <col min="14816" max="14816" width="28.77734375" style="47" customWidth="1"/>
    <col min="14817" max="14852" width="11" style="47" hidden="1" customWidth="1"/>
    <col min="14853" max="14854" width="9.33203125" style="47" customWidth="1"/>
    <col min="14855" max="15071" width="11" style="47"/>
    <col min="15072" max="15072" width="28.77734375" style="47" customWidth="1"/>
    <col min="15073" max="15108" width="11" style="47" hidden="1" customWidth="1"/>
    <col min="15109" max="15110" width="9.33203125" style="47" customWidth="1"/>
    <col min="15111" max="15327" width="11" style="47"/>
    <col min="15328" max="15328" width="28.77734375" style="47" customWidth="1"/>
    <col min="15329" max="15364" width="11" style="47" hidden="1" customWidth="1"/>
    <col min="15365" max="15366" width="9.33203125" style="47" customWidth="1"/>
    <col min="15367" max="15583" width="11" style="47"/>
    <col min="15584" max="15584" width="28.77734375" style="47" customWidth="1"/>
    <col min="15585" max="15620" width="11" style="47" hidden="1" customWidth="1"/>
    <col min="15621" max="15622" width="9.33203125" style="47" customWidth="1"/>
    <col min="15623" max="15839" width="11" style="47"/>
    <col min="15840" max="15840" width="28.77734375" style="47" customWidth="1"/>
    <col min="15841" max="15876" width="11" style="47" hidden="1" customWidth="1"/>
    <col min="15877" max="15878" width="9.33203125" style="47" customWidth="1"/>
    <col min="15879" max="16095" width="11" style="47"/>
    <col min="16096" max="16096" width="28.77734375" style="47" customWidth="1"/>
    <col min="16097" max="16132" width="11" style="47" hidden="1" customWidth="1"/>
    <col min="16133" max="16134" width="9.33203125" style="47" customWidth="1"/>
    <col min="16135" max="16384" width="11" style="47"/>
  </cols>
  <sheetData>
    <row r="1" spans="1:87" s="79" customFormat="1" ht="15" customHeight="1">
      <c r="A1" s="494"/>
      <c r="B1" s="280"/>
      <c r="C1" s="280"/>
      <c r="D1" s="280"/>
      <c r="E1" s="280"/>
      <c r="F1" s="280"/>
      <c r="G1" s="280"/>
      <c r="H1" s="280"/>
      <c r="I1" s="280"/>
      <c r="J1" s="280"/>
      <c r="K1" s="280"/>
      <c r="L1" s="280"/>
      <c r="M1" s="280"/>
      <c r="N1" s="280"/>
      <c r="O1" s="280"/>
      <c r="P1" s="280"/>
      <c r="Q1" s="280"/>
      <c r="R1" s="280"/>
      <c r="S1" s="280"/>
      <c r="T1" s="280"/>
      <c r="U1" s="280"/>
    </row>
    <row r="2" spans="1:87" s="79" customFormat="1" ht="15" customHeight="1">
      <c r="A2" s="18"/>
      <c r="B2" s="280"/>
      <c r="C2" s="280"/>
      <c r="D2" s="280"/>
      <c r="E2" s="280"/>
      <c r="F2" s="280"/>
      <c r="G2" s="280"/>
      <c r="H2" s="280"/>
      <c r="I2" s="280"/>
      <c r="J2" s="280"/>
      <c r="K2" s="280"/>
      <c r="L2" s="280"/>
      <c r="M2" s="280"/>
      <c r="N2" s="280"/>
      <c r="O2" s="280"/>
      <c r="P2" s="280"/>
      <c r="Q2" s="280"/>
      <c r="R2" s="280"/>
      <c r="S2" s="280"/>
      <c r="T2" s="280"/>
      <c r="U2" s="280"/>
    </row>
    <row r="3" spans="1:87" s="79" customFormat="1" ht="15" customHeight="1">
      <c r="A3" s="18"/>
      <c r="B3" s="280"/>
      <c r="C3" s="280"/>
      <c r="D3" s="280"/>
      <c r="E3" s="280"/>
      <c r="F3" s="280"/>
      <c r="G3" s="280"/>
      <c r="H3" s="280"/>
      <c r="I3" s="280"/>
      <c r="J3" s="280"/>
      <c r="K3" s="280"/>
      <c r="L3" s="280"/>
      <c r="M3" s="280"/>
      <c r="N3" s="280"/>
      <c r="O3" s="280"/>
      <c r="P3" s="280"/>
      <c r="Q3" s="280"/>
      <c r="R3" s="280"/>
      <c r="S3" s="280"/>
      <c r="T3" s="280"/>
      <c r="U3" s="280"/>
    </row>
    <row r="4" spans="1:87" s="79" customFormat="1" ht="15" customHeight="1">
      <c r="A4" s="496" t="s">
        <v>669</v>
      </c>
      <c r="B4" s="280"/>
      <c r="C4" s="280"/>
      <c r="D4" s="280"/>
      <c r="E4" s="280"/>
      <c r="F4" s="280"/>
      <c r="G4" s="280"/>
      <c r="H4" s="280"/>
      <c r="I4" s="280"/>
      <c r="J4" s="280"/>
      <c r="K4" s="280"/>
      <c r="L4" s="280"/>
      <c r="M4" s="280"/>
      <c r="N4" s="280"/>
      <c r="O4" s="280"/>
      <c r="P4" s="280"/>
      <c r="Q4" s="280"/>
      <c r="R4" s="280"/>
      <c r="S4" s="280"/>
      <c r="T4" s="280"/>
      <c r="U4" s="280"/>
    </row>
    <row r="5" spans="1:87" s="79" customFormat="1" ht="15" customHeight="1" thickBot="1">
      <c r="A5" s="28" t="s">
        <v>670</v>
      </c>
      <c r="B5" s="280"/>
      <c r="C5" s="280"/>
      <c r="D5" s="280"/>
      <c r="E5" s="280"/>
      <c r="F5" s="280"/>
      <c r="G5" s="280"/>
      <c r="H5" s="280"/>
      <c r="I5" s="280"/>
      <c r="J5" s="280"/>
      <c r="K5" s="280"/>
      <c r="L5" s="280"/>
      <c r="M5" s="280"/>
      <c r="N5" s="280"/>
      <c r="O5" s="280"/>
      <c r="P5" s="280"/>
      <c r="Q5" s="280"/>
      <c r="R5" s="280"/>
      <c r="S5" s="280"/>
      <c r="T5" s="280"/>
      <c r="U5" s="280"/>
    </row>
    <row r="6" spans="1:87" s="79" customFormat="1" ht="17.25" customHeight="1" thickTop="1">
      <c r="A6" s="494"/>
      <c r="B6" s="31"/>
      <c r="C6" s="31"/>
      <c r="D6" s="31"/>
      <c r="E6" s="31"/>
      <c r="F6" s="31"/>
      <c r="G6" s="31"/>
      <c r="H6" s="31"/>
      <c r="I6" s="31"/>
      <c r="J6" s="31"/>
      <c r="K6" s="31"/>
      <c r="L6" s="31"/>
      <c r="M6" s="31"/>
      <c r="N6" s="31"/>
      <c r="O6" s="31"/>
      <c r="P6" s="31"/>
      <c r="Q6" s="31"/>
      <c r="R6" s="31"/>
      <c r="S6" s="31"/>
      <c r="T6" s="31"/>
      <c r="U6" s="31" t="s">
        <v>59</v>
      </c>
    </row>
    <row r="7" spans="1:87" s="36" customFormat="1" ht="15" customHeight="1">
      <c r="A7" s="34"/>
      <c r="B7" s="35" t="s">
        <v>139</v>
      </c>
      <c r="C7" s="35" t="s">
        <v>140</v>
      </c>
      <c r="D7" s="35" t="s">
        <v>141</v>
      </c>
      <c r="E7" s="35" t="s">
        <v>142</v>
      </c>
      <c r="F7" s="35" t="s">
        <v>143</v>
      </c>
      <c r="G7" s="35" t="s">
        <v>144</v>
      </c>
      <c r="H7" s="35" t="s">
        <v>145</v>
      </c>
      <c r="I7" s="35" t="s">
        <v>146</v>
      </c>
      <c r="J7" s="35" t="s">
        <v>147</v>
      </c>
      <c r="K7" s="35" t="s">
        <v>148</v>
      </c>
      <c r="L7" s="35" t="s">
        <v>149</v>
      </c>
      <c r="M7" s="35" t="s">
        <v>150</v>
      </c>
      <c r="N7" s="35" t="s">
        <v>151</v>
      </c>
      <c r="O7" s="35" t="s">
        <v>152</v>
      </c>
      <c r="P7" s="35" t="s">
        <v>153</v>
      </c>
      <c r="Q7" s="35" t="s">
        <v>154</v>
      </c>
      <c r="R7" s="35" t="s">
        <v>155</v>
      </c>
      <c r="S7" s="35" t="s">
        <v>156</v>
      </c>
      <c r="T7" s="35" t="s">
        <v>157</v>
      </c>
      <c r="U7" s="35" t="s">
        <v>158</v>
      </c>
    </row>
    <row r="8" spans="1:87" s="25" customFormat="1" ht="10.199999999999999" customHeight="1">
      <c r="A8" s="37"/>
      <c r="B8" s="38"/>
      <c r="C8" s="38"/>
      <c r="D8" s="38"/>
      <c r="E8" s="38"/>
      <c r="F8" s="38"/>
      <c r="G8" s="38"/>
      <c r="H8" s="38"/>
      <c r="I8" s="38"/>
      <c r="J8" s="38"/>
      <c r="K8" s="38"/>
      <c r="L8" s="38"/>
      <c r="M8" s="38"/>
      <c r="N8" s="38"/>
      <c r="O8" s="38"/>
      <c r="P8" s="38"/>
      <c r="Q8" s="38"/>
      <c r="R8" s="38"/>
      <c r="S8" s="38"/>
      <c r="T8" s="38"/>
      <c r="U8" s="38"/>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row>
    <row r="9" spans="1:87" ht="5.0999999999999996" customHeight="1">
      <c r="A9" s="39"/>
      <c r="U9" s="47"/>
    </row>
    <row r="10" spans="1:87" s="79" customFormat="1" ht="15" customHeight="1">
      <c r="A10" s="26" t="s">
        <v>68</v>
      </c>
      <c r="B10" s="72">
        <v>237260.90007845001</v>
      </c>
      <c r="C10" s="72">
        <v>233734.05602649695</v>
      </c>
      <c r="D10" s="72">
        <v>240921.33120987579</v>
      </c>
      <c r="E10" s="72">
        <v>257406</v>
      </c>
      <c r="F10" s="72">
        <v>266968.5</v>
      </c>
      <c r="G10" s="72">
        <v>282192</v>
      </c>
      <c r="H10" s="72">
        <v>300033</v>
      </c>
      <c r="I10" s="72">
        <v>317297</v>
      </c>
      <c r="J10" s="72">
        <v>327961</v>
      </c>
      <c r="K10" s="72">
        <v>337915.69999999995</v>
      </c>
      <c r="L10" s="72">
        <v>349134.1</v>
      </c>
      <c r="M10" s="72">
        <v>357614</v>
      </c>
      <c r="N10" s="72">
        <v>361838.4</v>
      </c>
      <c r="O10" s="72">
        <v>357105</v>
      </c>
      <c r="P10" s="72">
        <v>356443</v>
      </c>
      <c r="Q10" s="72">
        <v>360268</v>
      </c>
      <c r="R10" s="72">
        <f>SUM(R11:R17)</f>
        <v>366987</v>
      </c>
      <c r="S10" s="72">
        <f>SUM(S11:S17)</f>
        <v>374809</v>
      </c>
      <c r="T10" s="72">
        <f>SUM(T11:T17)</f>
        <v>388134</v>
      </c>
      <c r="U10" s="501">
        <v>403307</v>
      </c>
      <c r="V10" s="502"/>
    </row>
    <row r="11" spans="1:87" s="41" customFormat="1" ht="15" customHeight="1">
      <c r="A11" s="48" t="s">
        <v>685</v>
      </c>
      <c r="B11" s="503">
        <v>65320</v>
      </c>
      <c r="C11" s="503">
        <v>65448</v>
      </c>
      <c r="D11" s="503">
        <v>66404</v>
      </c>
      <c r="E11" s="503">
        <v>69664</v>
      </c>
      <c r="F11" s="503">
        <v>72804.399999999994</v>
      </c>
      <c r="G11" s="503">
        <v>78425</v>
      </c>
      <c r="H11" s="503">
        <v>82505</v>
      </c>
      <c r="I11" s="503">
        <v>84111</v>
      </c>
      <c r="J11" s="503">
        <v>84587</v>
      </c>
      <c r="K11" s="503">
        <v>86078</v>
      </c>
      <c r="L11" s="503">
        <v>87612</v>
      </c>
      <c r="M11" s="503">
        <v>89167</v>
      </c>
      <c r="N11" s="503">
        <v>89725</v>
      </c>
      <c r="O11" s="503">
        <v>89842</v>
      </c>
      <c r="P11" s="503">
        <v>90544</v>
      </c>
      <c r="Q11" s="503">
        <v>91838</v>
      </c>
      <c r="R11" s="503">
        <v>93727</v>
      </c>
      <c r="S11" s="503">
        <v>94465</v>
      </c>
      <c r="T11" s="503">
        <v>96364</v>
      </c>
      <c r="U11" s="504">
        <v>97184</v>
      </c>
      <c r="V11" s="502"/>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5"/>
      <c r="BM11" s="505"/>
      <c r="BN11" s="505"/>
      <c r="BO11" s="505"/>
      <c r="BP11" s="505"/>
      <c r="BQ11" s="505"/>
      <c r="BR11" s="505"/>
      <c r="BS11" s="505"/>
      <c r="BT11" s="505"/>
      <c r="BU11" s="505"/>
      <c r="BV11" s="505"/>
      <c r="BW11" s="505"/>
      <c r="BX11" s="505"/>
      <c r="BY11" s="505"/>
      <c r="BZ11" s="505"/>
      <c r="CA11" s="505"/>
      <c r="CB11" s="505"/>
      <c r="CC11" s="505"/>
      <c r="CD11" s="505"/>
      <c r="CE11" s="505"/>
      <c r="CF11" s="505"/>
      <c r="CG11" s="505"/>
      <c r="CH11" s="505"/>
      <c r="CI11" s="505"/>
    </row>
    <row r="12" spans="1:87" s="41" customFormat="1" ht="15" customHeight="1">
      <c r="A12" s="48" t="s">
        <v>671</v>
      </c>
      <c r="B12" s="503">
        <v>40836</v>
      </c>
      <c r="C12" s="503">
        <v>40788</v>
      </c>
      <c r="D12" s="503">
        <v>41178</v>
      </c>
      <c r="E12" s="503">
        <v>41669</v>
      </c>
      <c r="F12" s="503">
        <v>44433</v>
      </c>
      <c r="G12" s="503">
        <v>45919</v>
      </c>
      <c r="H12" s="503">
        <v>48039</v>
      </c>
      <c r="I12" s="503">
        <v>49413</v>
      </c>
      <c r="J12" s="503">
        <v>53251</v>
      </c>
      <c r="K12" s="503">
        <v>55500</v>
      </c>
      <c r="L12" s="503">
        <v>57886</v>
      </c>
      <c r="M12" s="503">
        <v>57185</v>
      </c>
      <c r="N12" s="503">
        <v>57974</v>
      </c>
      <c r="O12" s="503">
        <v>56581</v>
      </c>
      <c r="P12" s="503">
        <v>55429</v>
      </c>
      <c r="Q12" s="503">
        <v>53578</v>
      </c>
      <c r="R12" s="503">
        <v>58993</v>
      </c>
      <c r="S12" s="503">
        <v>61083</v>
      </c>
      <c r="T12" s="503">
        <v>64666</v>
      </c>
      <c r="U12" s="504">
        <v>66872</v>
      </c>
      <c r="V12" s="502"/>
      <c r="W12" s="505"/>
      <c r="X12" s="505"/>
      <c r="Y12" s="505"/>
      <c r="Z12" s="505"/>
      <c r="AA12" s="505"/>
      <c r="AB12" s="505"/>
      <c r="AC12" s="505"/>
      <c r="AD12" s="505"/>
      <c r="AE12" s="505"/>
      <c r="AF12" s="505"/>
      <c r="AG12" s="505"/>
      <c r="AH12" s="505"/>
      <c r="AI12" s="505"/>
      <c r="AJ12" s="505"/>
      <c r="AK12" s="505"/>
      <c r="AL12" s="505"/>
      <c r="AM12" s="505"/>
      <c r="AN12" s="505"/>
      <c r="AO12" s="505"/>
      <c r="AP12" s="505"/>
      <c r="AQ12" s="505"/>
      <c r="AR12" s="505"/>
      <c r="AS12" s="505"/>
      <c r="AT12" s="505"/>
      <c r="AU12" s="505"/>
      <c r="AV12" s="505"/>
      <c r="AW12" s="505"/>
      <c r="AX12" s="505"/>
      <c r="AY12" s="505"/>
      <c r="AZ12" s="505"/>
      <c r="BA12" s="505"/>
      <c r="BB12" s="505"/>
      <c r="BC12" s="505"/>
      <c r="BD12" s="505"/>
      <c r="BE12" s="505"/>
      <c r="BF12" s="505"/>
      <c r="BG12" s="505"/>
      <c r="BH12" s="505"/>
      <c r="BI12" s="505"/>
      <c r="BJ12" s="505"/>
      <c r="BK12" s="505"/>
      <c r="BL12" s="505"/>
      <c r="BM12" s="505"/>
      <c r="BN12" s="505"/>
      <c r="BO12" s="505"/>
      <c r="BP12" s="505"/>
      <c r="BQ12" s="505"/>
      <c r="BR12" s="505"/>
      <c r="BS12" s="505"/>
      <c r="BT12" s="505"/>
      <c r="BU12" s="505"/>
      <c r="BV12" s="505"/>
      <c r="BW12" s="505"/>
      <c r="BX12" s="505"/>
      <c r="BY12" s="505"/>
      <c r="BZ12" s="505"/>
      <c r="CA12" s="505"/>
      <c r="CB12" s="505"/>
      <c r="CC12" s="505"/>
      <c r="CD12" s="505"/>
      <c r="CE12" s="505"/>
      <c r="CF12" s="505"/>
      <c r="CG12" s="505"/>
      <c r="CH12" s="505"/>
      <c r="CI12" s="505"/>
    </row>
    <row r="13" spans="1:87" s="41" customFormat="1" ht="15" customHeight="1">
      <c r="A13" s="48" t="s">
        <v>672</v>
      </c>
      <c r="B13" s="503">
        <v>39496</v>
      </c>
      <c r="C13" s="503">
        <v>35074.191845107278</v>
      </c>
      <c r="D13" s="503">
        <v>37604.340048875398</v>
      </c>
      <c r="E13" s="503">
        <v>42056</v>
      </c>
      <c r="F13" s="503">
        <v>40551</v>
      </c>
      <c r="G13" s="503">
        <v>43173</v>
      </c>
      <c r="H13" s="503">
        <v>47387</v>
      </c>
      <c r="I13" s="503">
        <v>54866</v>
      </c>
      <c r="J13" s="503">
        <v>59061</v>
      </c>
      <c r="K13" s="503">
        <v>63224</v>
      </c>
      <c r="L13" s="503">
        <v>65764</v>
      </c>
      <c r="M13" s="503">
        <v>69955</v>
      </c>
      <c r="N13" s="503">
        <v>72294</v>
      </c>
      <c r="O13" s="503">
        <v>72165</v>
      </c>
      <c r="P13" s="503">
        <v>70452</v>
      </c>
      <c r="Q13" s="503">
        <v>71928</v>
      </c>
      <c r="R13" s="503">
        <v>69012</v>
      </c>
      <c r="S13" s="503">
        <v>69507</v>
      </c>
      <c r="T13" s="503">
        <v>71039</v>
      </c>
      <c r="U13" s="504">
        <v>75631</v>
      </c>
      <c r="V13" s="502"/>
      <c r="W13" s="505"/>
      <c r="X13" s="505"/>
      <c r="Y13" s="505"/>
      <c r="Z13" s="505"/>
      <c r="AA13" s="505"/>
      <c r="AB13" s="505"/>
      <c r="AC13" s="505"/>
      <c r="AD13" s="505"/>
      <c r="AE13" s="505"/>
      <c r="AF13" s="505"/>
      <c r="AG13" s="505"/>
      <c r="AH13" s="505"/>
      <c r="AI13" s="505"/>
      <c r="AJ13" s="505"/>
      <c r="AK13" s="505"/>
      <c r="AL13" s="505"/>
      <c r="AM13" s="505"/>
      <c r="AN13" s="505"/>
      <c r="AO13" s="505"/>
      <c r="AP13" s="505"/>
      <c r="AQ13" s="505"/>
      <c r="AR13" s="505"/>
      <c r="AS13" s="505"/>
      <c r="AT13" s="505"/>
      <c r="AU13" s="505"/>
      <c r="AV13" s="505"/>
      <c r="AW13" s="505"/>
      <c r="AX13" s="505"/>
      <c r="AY13" s="505"/>
      <c r="AZ13" s="505"/>
      <c r="BA13" s="505"/>
      <c r="BB13" s="505"/>
      <c r="BC13" s="505"/>
      <c r="BD13" s="505"/>
      <c r="BE13" s="505"/>
      <c r="BF13" s="505"/>
      <c r="BG13" s="505"/>
      <c r="BH13" s="505"/>
      <c r="BI13" s="505"/>
      <c r="BJ13" s="505"/>
      <c r="BK13" s="505"/>
      <c r="BL13" s="505"/>
      <c r="BM13" s="505"/>
      <c r="BN13" s="505"/>
      <c r="BO13" s="505"/>
      <c r="BP13" s="505"/>
      <c r="BQ13" s="505"/>
      <c r="BR13" s="505"/>
      <c r="BS13" s="505"/>
      <c r="BT13" s="505"/>
      <c r="BU13" s="505"/>
      <c r="BV13" s="505"/>
      <c r="BW13" s="505"/>
      <c r="BX13" s="505"/>
      <c r="BY13" s="505"/>
      <c r="BZ13" s="505"/>
      <c r="CA13" s="505"/>
      <c r="CB13" s="505"/>
      <c r="CC13" s="505"/>
      <c r="CD13" s="505"/>
      <c r="CE13" s="505"/>
      <c r="CF13" s="505"/>
      <c r="CG13" s="505"/>
      <c r="CH13" s="505"/>
      <c r="CI13" s="505"/>
    </row>
    <row r="14" spans="1:87" s="41" customFormat="1" ht="15" customHeight="1">
      <c r="A14" s="48" t="s">
        <v>673</v>
      </c>
      <c r="B14" s="74">
        <v>46173</v>
      </c>
      <c r="C14" s="74">
        <v>49049.071839129683</v>
      </c>
      <c r="D14" s="74">
        <v>52286.992213940131</v>
      </c>
      <c r="E14" s="74">
        <v>59163</v>
      </c>
      <c r="F14" s="74">
        <v>63747.3</v>
      </c>
      <c r="G14" s="74">
        <v>68668</v>
      </c>
      <c r="H14" s="74">
        <v>73903</v>
      </c>
      <c r="I14" s="74">
        <v>77595</v>
      </c>
      <c r="J14" s="74">
        <v>78614</v>
      </c>
      <c r="K14" s="74">
        <v>80474.3</v>
      </c>
      <c r="L14" s="74">
        <v>82763</v>
      </c>
      <c r="M14" s="74">
        <v>84701</v>
      </c>
      <c r="N14" s="74">
        <v>86061</v>
      </c>
      <c r="O14" s="74">
        <v>86522</v>
      </c>
      <c r="P14" s="74">
        <v>87915</v>
      </c>
      <c r="Q14" s="74">
        <v>89399</v>
      </c>
      <c r="R14" s="74">
        <v>91038</v>
      </c>
      <c r="S14" s="74">
        <v>94639</v>
      </c>
      <c r="T14" s="74">
        <v>97797</v>
      </c>
      <c r="U14" s="504">
        <v>102713</v>
      </c>
      <c r="V14" s="502"/>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5"/>
      <c r="BJ14" s="505"/>
      <c r="BK14" s="505"/>
      <c r="BL14" s="505"/>
      <c r="BM14" s="505"/>
      <c r="BN14" s="505"/>
      <c r="BO14" s="505"/>
      <c r="BP14" s="505"/>
      <c r="BQ14" s="505"/>
      <c r="BR14" s="505"/>
      <c r="BS14" s="505"/>
      <c r="BT14" s="505"/>
      <c r="BU14" s="505"/>
      <c r="BV14" s="505"/>
      <c r="BW14" s="505"/>
      <c r="BX14" s="505"/>
      <c r="BY14" s="505"/>
      <c r="BZ14" s="505"/>
      <c r="CA14" s="505"/>
      <c r="CB14" s="505"/>
      <c r="CC14" s="505"/>
      <c r="CD14" s="505"/>
      <c r="CE14" s="505"/>
      <c r="CF14" s="505"/>
      <c r="CG14" s="505"/>
      <c r="CH14" s="505"/>
      <c r="CI14" s="505"/>
    </row>
    <row r="15" spans="1:87" s="41" customFormat="1" ht="15" customHeight="1">
      <c r="A15" s="48" t="s">
        <v>674</v>
      </c>
      <c r="B15" s="74">
        <v>29471</v>
      </c>
      <c r="C15" s="74">
        <v>28292</v>
      </c>
      <c r="D15" s="74">
        <v>28472.341103630246</v>
      </c>
      <c r="E15" s="74">
        <v>29405</v>
      </c>
      <c r="F15" s="74">
        <v>29539</v>
      </c>
      <c r="G15" s="74">
        <v>30102</v>
      </c>
      <c r="H15" s="74">
        <v>31046</v>
      </c>
      <c r="I15" s="74">
        <v>32841</v>
      </c>
      <c r="J15" s="74">
        <v>33958</v>
      </c>
      <c r="K15" s="74">
        <v>35135.300000000003</v>
      </c>
      <c r="L15" s="74">
        <v>35708.6</v>
      </c>
      <c r="M15" s="74">
        <v>35807</v>
      </c>
      <c r="N15" s="74">
        <v>34776.400000000001</v>
      </c>
      <c r="O15" s="74">
        <v>33514</v>
      </c>
      <c r="P15" s="74">
        <v>33039</v>
      </c>
      <c r="Q15" s="74">
        <v>33025</v>
      </c>
      <c r="R15" s="74">
        <v>33097</v>
      </c>
      <c r="S15" s="74">
        <v>34041</v>
      </c>
      <c r="T15" s="74">
        <v>35400</v>
      </c>
      <c r="U15" s="504">
        <v>36506</v>
      </c>
      <c r="V15" s="502"/>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c r="CC15" s="505"/>
      <c r="CD15" s="505"/>
      <c r="CE15" s="505"/>
      <c r="CF15" s="505"/>
      <c r="CG15" s="505"/>
      <c r="CH15" s="505"/>
      <c r="CI15" s="505"/>
    </row>
    <row r="16" spans="1:87" s="41" customFormat="1" ht="15" customHeight="1">
      <c r="A16" s="48" t="s">
        <v>675</v>
      </c>
      <c r="B16" s="74">
        <v>8770.9000784499967</v>
      </c>
      <c r="C16" s="74">
        <v>8192.7923422599961</v>
      </c>
      <c r="D16" s="74">
        <v>8178.6578434299963</v>
      </c>
      <c r="E16" s="74">
        <v>8419</v>
      </c>
      <c r="F16" s="74">
        <v>8628.7999999999993</v>
      </c>
      <c r="G16" s="74">
        <v>8468</v>
      </c>
      <c r="H16" s="74">
        <v>9443</v>
      </c>
      <c r="I16" s="74">
        <v>10349</v>
      </c>
      <c r="J16" s="74">
        <v>10097</v>
      </c>
      <c r="K16" s="74">
        <v>9094.1</v>
      </c>
      <c r="L16" s="74">
        <v>10955</v>
      </c>
      <c r="M16" s="74">
        <v>12368</v>
      </c>
      <c r="N16" s="74">
        <v>12578</v>
      </c>
      <c r="O16" s="74">
        <v>10214</v>
      </c>
      <c r="P16" s="74">
        <v>11075</v>
      </c>
      <c r="Q16" s="74">
        <v>12534</v>
      </c>
      <c r="R16" s="74">
        <v>13225</v>
      </c>
      <c r="S16" s="74">
        <v>12776</v>
      </c>
      <c r="T16" s="74">
        <v>14329</v>
      </c>
      <c r="U16" s="504">
        <v>15530</v>
      </c>
      <c r="V16" s="502"/>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5"/>
      <c r="BA16" s="505"/>
      <c r="BB16" s="505"/>
      <c r="BC16" s="505"/>
      <c r="BD16" s="505"/>
      <c r="BE16" s="505"/>
      <c r="BF16" s="505"/>
      <c r="BG16" s="505"/>
      <c r="BH16" s="505"/>
      <c r="BI16" s="505"/>
      <c r="BJ16" s="505"/>
      <c r="BK16" s="505"/>
      <c r="BL16" s="505"/>
      <c r="BM16" s="505"/>
      <c r="BN16" s="505"/>
      <c r="BO16" s="505"/>
      <c r="BP16" s="505"/>
      <c r="BQ16" s="505"/>
      <c r="BR16" s="505"/>
      <c r="BS16" s="505"/>
      <c r="BT16" s="505"/>
      <c r="BU16" s="505"/>
      <c r="BV16" s="505"/>
      <c r="BW16" s="505"/>
      <c r="BX16" s="505"/>
      <c r="BY16" s="505"/>
      <c r="BZ16" s="505"/>
      <c r="CA16" s="505"/>
      <c r="CB16" s="505"/>
      <c r="CC16" s="505"/>
      <c r="CD16" s="505"/>
      <c r="CE16" s="505"/>
      <c r="CF16" s="505"/>
      <c r="CG16" s="505"/>
      <c r="CH16" s="505"/>
      <c r="CI16" s="505"/>
    </row>
    <row r="17" spans="1:87" s="41" customFormat="1" ht="15" customHeight="1">
      <c r="A17" s="48" t="s">
        <v>166</v>
      </c>
      <c r="B17" s="74">
        <v>7194</v>
      </c>
      <c r="C17" s="74">
        <v>6890</v>
      </c>
      <c r="D17" s="74">
        <v>6797</v>
      </c>
      <c r="E17" s="74">
        <v>7030</v>
      </c>
      <c r="F17" s="74">
        <v>7265</v>
      </c>
      <c r="G17" s="74">
        <v>7437</v>
      </c>
      <c r="H17" s="74">
        <v>7710</v>
      </c>
      <c r="I17" s="74">
        <v>8122</v>
      </c>
      <c r="J17" s="74">
        <v>8393</v>
      </c>
      <c r="K17" s="74">
        <v>8410</v>
      </c>
      <c r="L17" s="74">
        <v>8445.5</v>
      </c>
      <c r="M17" s="74">
        <v>8431</v>
      </c>
      <c r="N17" s="74">
        <v>8430</v>
      </c>
      <c r="O17" s="74">
        <v>8267</v>
      </c>
      <c r="P17" s="74">
        <v>7989</v>
      </c>
      <c r="Q17" s="74">
        <v>7966</v>
      </c>
      <c r="R17" s="74">
        <v>7895</v>
      </c>
      <c r="S17" s="74">
        <v>8298</v>
      </c>
      <c r="T17" s="74">
        <v>8539</v>
      </c>
      <c r="U17" s="504">
        <v>8871</v>
      </c>
      <c r="V17" s="502"/>
      <c r="W17" s="505"/>
      <c r="X17" s="505"/>
      <c r="Y17" s="505"/>
      <c r="Z17" s="505"/>
      <c r="AA17" s="505"/>
      <c r="AB17" s="505"/>
      <c r="AC17" s="505"/>
      <c r="AD17" s="505"/>
      <c r="AE17" s="505"/>
      <c r="AF17" s="505"/>
      <c r="AG17" s="505"/>
      <c r="AH17" s="505"/>
      <c r="AI17" s="505"/>
      <c r="AJ17" s="505"/>
      <c r="AK17" s="505"/>
      <c r="AL17" s="505"/>
      <c r="AM17" s="505"/>
      <c r="AN17" s="505"/>
      <c r="AO17" s="505"/>
      <c r="AP17" s="505"/>
      <c r="AQ17" s="505"/>
      <c r="AR17" s="505"/>
      <c r="AS17" s="505"/>
      <c r="AT17" s="505"/>
      <c r="AU17" s="505"/>
      <c r="AV17" s="505"/>
      <c r="AW17" s="505"/>
      <c r="AX17" s="505"/>
      <c r="AY17" s="505"/>
      <c r="AZ17" s="505"/>
      <c r="BA17" s="505"/>
      <c r="BB17" s="505"/>
      <c r="BC17" s="505"/>
      <c r="BD17" s="505"/>
      <c r="BE17" s="505"/>
      <c r="BF17" s="505"/>
      <c r="BG17" s="505"/>
      <c r="BH17" s="505"/>
      <c r="BI17" s="505"/>
      <c r="BJ17" s="505"/>
      <c r="BK17" s="505"/>
      <c r="BL17" s="505"/>
      <c r="BM17" s="505"/>
      <c r="BN17" s="505"/>
      <c r="BO17" s="505"/>
      <c r="BP17" s="505"/>
      <c r="BQ17" s="505"/>
      <c r="BR17" s="505"/>
      <c r="BS17" s="505"/>
      <c r="BT17" s="505"/>
      <c r="BU17" s="505"/>
      <c r="BV17" s="505"/>
      <c r="BW17" s="505"/>
      <c r="BX17" s="505"/>
      <c r="BY17" s="505"/>
      <c r="BZ17" s="505"/>
      <c r="CA17" s="505"/>
      <c r="CB17" s="505"/>
      <c r="CC17" s="505"/>
      <c r="CD17" s="505"/>
      <c r="CE17" s="505"/>
      <c r="CF17" s="505"/>
      <c r="CG17" s="505"/>
      <c r="CH17" s="505"/>
      <c r="CI17" s="505"/>
    </row>
    <row r="18" spans="1:87" s="79" customFormat="1" ht="15" customHeight="1">
      <c r="A18" s="26" t="s">
        <v>69</v>
      </c>
      <c r="B18" s="506">
        <v>240316.07</v>
      </c>
      <c r="C18" s="506">
        <v>245591.23000000004</v>
      </c>
      <c r="D18" s="506">
        <v>249122.02</v>
      </c>
      <c r="E18" s="506">
        <v>252904.50999999998</v>
      </c>
      <c r="F18" s="506">
        <v>261611.4</v>
      </c>
      <c r="G18" s="506">
        <v>264329.08</v>
      </c>
      <c r="H18" s="506">
        <v>281314.93</v>
      </c>
      <c r="I18" s="506">
        <v>292630.96999999997</v>
      </c>
      <c r="J18" s="506">
        <v>290862.7</v>
      </c>
      <c r="K18" s="506">
        <v>294863.44</v>
      </c>
      <c r="L18" s="506">
        <v>295611.40000000002</v>
      </c>
      <c r="M18" s="506">
        <v>298818</v>
      </c>
      <c r="N18" s="506">
        <v>280436</v>
      </c>
      <c r="O18" s="506">
        <v>269467</v>
      </c>
      <c r="P18" s="506">
        <v>270085</v>
      </c>
      <c r="Q18" s="506">
        <v>266973</v>
      </c>
      <c r="R18" s="506">
        <f>SUM(R19:R26)</f>
        <v>269260</v>
      </c>
      <c r="S18" s="506">
        <f>SUM(S19:S26)</f>
        <v>283273</v>
      </c>
      <c r="T18" s="506">
        <f>SUM(T19:T26)</f>
        <v>300302</v>
      </c>
      <c r="U18" s="501">
        <v>314773</v>
      </c>
      <c r="V18" s="502"/>
    </row>
    <row r="19" spans="1:87" s="41" customFormat="1" ht="15" customHeight="1">
      <c r="A19" s="48" t="s">
        <v>678</v>
      </c>
      <c r="B19" s="503">
        <v>85896.976970530101</v>
      </c>
      <c r="C19" s="503">
        <v>93831.013480309906</v>
      </c>
      <c r="D19" s="503">
        <v>106972.67620093</v>
      </c>
      <c r="E19" s="503">
        <v>115646.77021415799</v>
      </c>
      <c r="F19" s="503">
        <v>113596.07972063799</v>
      </c>
      <c r="G19" s="503">
        <v>119105.403863439</v>
      </c>
      <c r="H19" s="503">
        <v>129093.125203972</v>
      </c>
      <c r="I19" s="503">
        <v>133843.199409578</v>
      </c>
      <c r="J19" s="503">
        <v>133140.04421995801</v>
      </c>
      <c r="K19" s="503">
        <v>134300.06704595199</v>
      </c>
      <c r="L19" s="503">
        <v>135805</v>
      </c>
      <c r="M19" s="503">
        <v>139961</v>
      </c>
      <c r="N19" s="503">
        <v>125546</v>
      </c>
      <c r="O19" s="503">
        <v>119169</v>
      </c>
      <c r="P19" s="503">
        <v>114231</v>
      </c>
      <c r="Q19" s="503">
        <v>116975</v>
      </c>
      <c r="R19" s="503">
        <v>112671</v>
      </c>
      <c r="S19" s="503">
        <v>109273</v>
      </c>
      <c r="T19" s="503">
        <v>114485</v>
      </c>
      <c r="U19" s="504">
        <v>123900</v>
      </c>
      <c r="V19" s="502"/>
      <c r="W19" s="505"/>
      <c r="X19" s="505"/>
      <c r="Y19" s="505"/>
      <c r="Z19" s="505"/>
      <c r="AA19" s="505"/>
      <c r="AB19" s="505"/>
      <c r="AC19" s="505"/>
      <c r="AD19" s="505"/>
      <c r="AE19" s="505"/>
      <c r="AF19" s="505"/>
      <c r="AG19" s="505"/>
      <c r="AH19" s="505"/>
      <c r="AI19" s="505"/>
      <c r="AJ19" s="505"/>
      <c r="AK19" s="505"/>
      <c r="AL19" s="505"/>
      <c r="AM19" s="505"/>
      <c r="AN19" s="505"/>
      <c r="AO19" s="505"/>
      <c r="AP19" s="505"/>
      <c r="AQ19" s="505"/>
      <c r="AR19" s="505"/>
      <c r="AS19" s="505"/>
      <c r="AT19" s="505"/>
      <c r="AU19" s="505"/>
      <c r="AV19" s="505"/>
      <c r="AW19" s="505"/>
      <c r="AX19" s="505"/>
      <c r="AY19" s="505"/>
      <c r="AZ19" s="505"/>
      <c r="BA19" s="505"/>
      <c r="BB19" s="505"/>
      <c r="BC19" s="505"/>
      <c r="BD19" s="505"/>
      <c r="BE19" s="505"/>
      <c r="BF19" s="505"/>
      <c r="BG19" s="505"/>
      <c r="BH19" s="505"/>
      <c r="BI19" s="505"/>
      <c r="BJ19" s="505"/>
      <c r="BK19" s="505"/>
      <c r="BL19" s="505"/>
      <c r="BM19" s="505"/>
      <c r="BN19" s="505"/>
      <c r="BO19" s="505"/>
      <c r="BP19" s="505"/>
      <c r="BQ19" s="505"/>
      <c r="BR19" s="505"/>
      <c r="BS19" s="505"/>
      <c r="BT19" s="505"/>
      <c r="BU19" s="505"/>
      <c r="BV19" s="505"/>
      <c r="BW19" s="505"/>
      <c r="BX19" s="505"/>
      <c r="BY19" s="505"/>
      <c r="BZ19" s="505"/>
      <c r="CA19" s="505"/>
      <c r="CB19" s="505"/>
      <c r="CC19" s="505"/>
      <c r="CD19" s="505"/>
      <c r="CE19" s="505"/>
      <c r="CF19" s="505"/>
      <c r="CG19" s="505"/>
      <c r="CH19" s="505"/>
      <c r="CI19" s="505"/>
    </row>
    <row r="20" spans="1:87" s="41" customFormat="1" ht="15" customHeight="1">
      <c r="A20" s="48" t="s">
        <v>679</v>
      </c>
      <c r="B20" s="503">
        <v>37962.282172009996</v>
      </c>
      <c r="C20" s="503">
        <v>34667.551611099901</v>
      </c>
      <c r="D20" s="503">
        <v>31045.219991940001</v>
      </c>
      <c r="E20" s="503">
        <v>24973.024718799999</v>
      </c>
      <c r="F20" s="503">
        <v>30200.101031789902</v>
      </c>
      <c r="G20" s="503">
        <v>31080.729759689999</v>
      </c>
      <c r="H20" s="503">
        <v>32506.892961869999</v>
      </c>
      <c r="I20" s="503">
        <v>35679.629112589901</v>
      </c>
      <c r="J20" s="503">
        <v>28651.924954029899</v>
      </c>
      <c r="K20" s="503">
        <v>30376.472503329998</v>
      </c>
      <c r="L20" s="503">
        <v>31547</v>
      </c>
      <c r="M20" s="503">
        <v>31170</v>
      </c>
      <c r="N20" s="503">
        <v>29367</v>
      </c>
      <c r="O20" s="503">
        <v>25156</v>
      </c>
      <c r="P20" s="503">
        <v>26424</v>
      </c>
      <c r="Q20" s="503">
        <v>24434</v>
      </c>
      <c r="R20" s="503">
        <v>25733</v>
      </c>
      <c r="S20" s="503">
        <v>36012</v>
      </c>
      <c r="T20" s="503">
        <v>39946</v>
      </c>
      <c r="U20" s="504">
        <v>43286</v>
      </c>
      <c r="V20" s="502"/>
      <c r="W20" s="505"/>
      <c r="X20" s="505"/>
      <c r="Y20" s="505"/>
      <c r="Z20" s="505"/>
      <c r="AA20" s="505"/>
      <c r="AB20" s="505"/>
      <c r="AC20" s="505"/>
      <c r="AD20" s="505"/>
      <c r="AE20" s="505"/>
      <c r="AF20" s="505"/>
      <c r="AG20" s="505"/>
      <c r="AH20" s="505"/>
      <c r="AI20" s="505"/>
      <c r="AJ20" s="505"/>
      <c r="AK20" s="505"/>
      <c r="AL20" s="505"/>
      <c r="AM20" s="505"/>
      <c r="AN20" s="505"/>
      <c r="AO20" s="505"/>
      <c r="AP20" s="505"/>
      <c r="AQ20" s="505"/>
      <c r="AR20" s="505"/>
      <c r="AS20" s="505"/>
      <c r="AT20" s="505"/>
      <c r="AU20" s="505"/>
      <c r="AV20" s="505"/>
      <c r="AW20" s="505"/>
      <c r="AX20" s="505"/>
      <c r="AY20" s="505"/>
      <c r="AZ20" s="505"/>
      <c r="BA20" s="505"/>
      <c r="BB20" s="505"/>
      <c r="BC20" s="505"/>
      <c r="BD20" s="505"/>
      <c r="BE20" s="505"/>
      <c r="BF20" s="505"/>
      <c r="BG20" s="505"/>
      <c r="BH20" s="505"/>
      <c r="BI20" s="505"/>
      <c r="BJ20" s="505"/>
      <c r="BK20" s="505"/>
      <c r="BL20" s="505"/>
      <c r="BM20" s="505"/>
      <c r="BN20" s="505"/>
      <c r="BO20" s="505"/>
      <c r="BP20" s="505"/>
      <c r="BQ20" s="505"/>
      <c r="BR20" s="505"/>
      <c r="BS20" s="505"/>
      <c r="BT20" s="505"/>
      <c r="BU20" s="505"/>
      <c r="BV20" s="505"/>
      <c r="BW20" s="505"/>
      <c r="BX20" s="505"/>
      <c r="BY20" s="505"/>
      <c r="BZ20" s="505"/>
      <c r="CA20" s="505"/>
      <c r="CB20" s="505"/>
      <c r="CC20" s="505"/>
      <c r="CD20" s="505"/>
      <c r="CE20" s="505"/>
      <c r="CF20" s="505"/>
      <c r="CG20" s="505"/>
      <c r="CH20" s="505"/>
      <c r="CI20" s="505"/>
    </row>
    <row r="21" spans="1:87" s="41" customFormat="1" ht="15" customHeight="1">
      <c r="A21" s="48" t="s">
        <v>680</v>
      </c>
      <c r="B21" s="503">
        <v>46696.318377999902</v>
      </c>
      <c r="C21" s="503">
        <v>51054.049264939902</v>
      </c>
      <c r="D21" s="503">
        <v>45130.64726908</v>
      </c>
      <c r="E21" s="503">
        <v>41378.329641779899</v>
      </c>
      <c r="F21" s="503">
        <v>45988.4077598199</v>
      </c>
      <c r="G21" s="503">
        <v>40468.52333217</v>
      </c>
      <c r="H21" s="503">
        <v>41219.792825550001</v>
      </c>
      <c r="I21" s="503">
        <v>41027.940321709902</v>
      </c>
      <c r="J21" s="503">
        <v>45269.675580559997</v>
      </c>
      <c r="K21" s="503">
        <v>40760.54889849</v>
      </c>
      <c r="L21" s="503">
        <v>35719</v>
      </c>
      <c r="M21" s="503">
        <v>33100</v>
      </c>
      <c r="N21" s="503">
        <v>32219</v>
      </c>
      <c r="O21" s="503">
        <v>34427</v>
      </c>
      <c r="P21" s="503">
        <v>28360</v>
      </c>
      <c r="Q21" s="503">
        <v>24583</v>
      </c>
      <c r="R21" s="503">
        <v>30498</v>
      </c>
      <c r="S21" s="503">
        <v>32654</v>
      </c>
      <c r="T21" s="503">
        <v>35738</v>
      </c>
      <c r="U21" s="504">
        <v>32125</v>
      </c>
      <c r="V21" s="502"/>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row>
    <row r="22" spans="1:87" s="41" customFormat="1" ht="15" customHeight="1">
      <c r="A22" s="48" t="s">
        <v>676</v>
      </c>
      <c r="B22" s="74">
        <v>16253.07156767</v>
      </c>
      <c r="C22" s="74">
        <v>16593.6353094599</v>
      </c>
      <c r="D22" s="74">
        <v>16963.3047883199</v>
      </c>
      <c r="E22" s="74">
        <v>16714.271103589999</v>
      </c>
      <c r="F22" s="503">
        <v>16282.9440056199</v>
      </c>
      <c r="G22" s="74">
        <v>16213.5952381199</v>
      </c>
      <c r="H22" s="74">
        <v>16207.534450769999</v>
      </c>
      <c r="I22" s="74">
        <v>16079.657360339899</v>
      </c>
      <c r="J22" s="74">
        <v>15928.839218929999</v>
      </c>
      <c r="K22" s="74">
        <v>16150.0811035199</v>
      </c>
      <c r="L22" s="74">
        <v>15940</v>
      </c>
      <c r="M22" s="74">
        <v>16380</v>
      </c>
      <c r="N22" s="74">
        <v>16693</v>
      </c>
      <c r="O22" s="74">
        <v>16651</v>
      </c>
      <c r="P22" s="74">
        <v>17309</v>
      </c>
      <c r="Q22" s="74">
        <v>17516</v>
      </c>
      <c r="R22" s="74">
        <v>16262</v>
      </c>
      <c r="S22" s="74">
        <v>17836</v>
      </c>
      <c r="T22" s="74">
        <v>18163</v>
      </c>
      <c r="U22" s="504">
        <v>20475</v>
      </c>
      <c r="V22" s="502"/>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5"/>
      <c r="AT22" s="505"/>
      <c r="AU22" s="505"/>
      <c r="AV22" s="505"/>
      <c r="AW22" s="505"/>
      <c r="AX22" s="505"/>
      <c r="AY22" s="505"/>
      <c r="AZ22" s="505"/>
      <c r="BA22" s="505"/>
      <c r="BB22" s="505"/>
      <c r="BC22" s="505"/>
      <c r="BD22" s="505"/>
      <c r="BE22" s="505"/>
      <c r="BF22" s="505"/>
      <c r="BG22" s="505"/>
      <c r="BH22" s="505"/>
      <c r="BI22" s="505"/>
      <c r="BJ22" s="505"/>
      <c r="BK22" s="505"/>
      <c r="BL22" s="505"/>
      <c r="BM22" s="505"/>
      <c r="BN22" s="505"/>
      <c r="BO22" s="505"/>
      <c r="BP22" s="505"/>
      <c r="BQ22" s="505"/>
      <c r="BR22" s="505"/>
      <c r="BS22" s="505"/>
      <c r="BT22" s="505"/>
      <c r="BU22" s="505"/>
      <c r="BV22" s="505"/>
      <c r="BW22" s="505"/>
      <c r="BX22" s="505"/>
      <c r="BY22" s="505"/>
      <c r="BZ22" s="505"/>
      <c r="CA22" s="505"/>
      <c r="CB22" s="505"/>
      <c r="CC22" s="505"/>
      <c r="CD22" s="505"/>
      <c r="CE22" s="505"/>
      <c r="CF22" s="505"/>
      <c r="CG22" s="505"/>
      <c r="CH22" s="505"/>
      <c r="CI22" s="505"/>
    </row>
    <row r="23" spans="1:87" s="41" customFormat="1" ht="15" customHeight="1">
      <c r="A23" s="48" t="s">
        <v>673</v>
      </c>
      <c r="B23" s="503">
        <v>15768.068680959899</v>
      </c>
      <c r="C23" s="503">
        <v>15485.0391323399</v>
      </c>
      <c r="D23" s="503">
        <v>14889.893516779999</v>
      </c>
      <c r="E23" s="503">
        <v>18588.088773689899</v>
      </c>
      <c r="F23" s="503">
        <v>18060.349524249999</v>
      </c>
      <c r="G23" s="503">
        <v>16850.61203185</v>
      </c>
      <c r="H23" s="503">
        <v>17633.208247319999</v>
      </c>
      <c r="I23" s="503">
        <v>18350.135554779899</v>
      </c>
      <c r="J23" s="503">
        <v>17503.745006929999</v>
      </c>
      <c r="K23" s="503">
        <v>18230.503457819901</v>
      </c>
      <c r="L23" s="503">
        <v>19518</v>
      </c>
      <c r="M23" s="503">
        <v>20631</v>
      </c>
      <c r="N23" s="503">
        <v>21140</v>
      </c>
      <c r="O23" s="503">
        <v>22210</v>
      </c>
      <c r="P23" s="503">
        <v>23392</v>
      </c>
      <c r="Q23" s="503">
        <v>24538</v>
      </c>
      <c r="R23" s="503">
        <v>25304</v>
      </c>
      <c r="S23" s="503">
        <v>26714</v>
      </c>
      <c r="T23" s="503">
        <v>28186</v>
      </c>
      <c r="U23" s="504">
        <v>30657</v>
      </c>
      <c r="V23" s="502"/>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row>
    <row r="24" spans="1:87" s="41" customFormat="1" ht="15" customHeight="1">
      <c r="A24" s="48" t="s">
        <v>682</v>
      </c>
      <c r="B24" s="503">
        <v>15919.325944029899</v>
      </c>
      <c r="C24" s="503">
        <v>15795.77783734999</v>
      </c>
      <c r="D24" s="503">
        <v>15943.03520402</v>
      </c>
      <c r="E24" s="503">
        <v>16644.884154989999</v>
      </c>
      <c r="F24" s="503">
        <v>17390.565834589892</v>
      </c>
      <c r="G24" s="503">
        <v>18920.712696999999</v>
      </c>
      <c r="H24" s="503">
        <v>20991.630697729892</v>
      </c>
      <c r="I24" s="503">
        <v>22618.105641509799</v>
      </c>
      <c r="J24" s="503">
        <v>23897.281984280002</v>
      </c>
      <c r="K24" s="503">
        <v>25101.150916269999</v>
      </c>
      <c r="L24" s="503">
        <v>26372</v>
      </c>
      <c r="M24" s="503">
        <v>27275</v>
      </c>
      <c r="N24" s="503">
        <v>27129</v>
      </c>
      <c r="O24" s="503">
        <v>26611</v>
      </c>
      <c r="P24" s="503">
        <v>26954</v>
      </c>
      <c r="Q24" s="503">
        <v>27331</v>
      </c>
      <c r="R24" s="503">
        <v>27703</v>
      </c>
      <c r="S24" s="503">
        <v>27916</v>
      </c>
      <c r="T24" s="503">
        <v>28560</v>
      </c>
      <c r="U24" s="504">
        <v>29055</v>
      </c>
      <c r="V24" s="502"/>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5"/>
      <c r="BK24" s="505"/>
      <c r="BL24" s="505"/>
      <c r="BM24" s="505"/>
      <c r="BN24" s="505"/>
      <c r="BO24" s="505"/>
      <c r="BP24" s="505"/>
      <c r="BQ24" s="505"/>
      <c r="BR24" s="505"/>
      <c r="BS24" s="505"/>
      <c r="BT24" s="505"/>
      <c r="BU24" s="505"/>
      <c r="BV24" s="505"/>
      <c r="BW24" s="505"/>
      <c r="BX24" s="505"/>
      <c r="BY24" s="505"/>
      <c r="BZ24" s="505"/>
      <c r="CA24" s="505"/>
      <c r="CB24" s="505"/>
      <c r="CC24" s="505"/>
      <c r="CD24" s="505"/>
      <c r="CE24" s="505"/>
      <c r="CF24" s="505"/>
      <c r="CG24" s="505"/>
      <c r="CH24" s="505"/>
      <c r="CI24" s="505"/>
    </row>
    <row r="25" spans="1:87" s="41" customFormat="1" ht="15" customHeight="1">
      <c r="A25" s="48" t="s">
        <v>675</v>
      </c>
      <c r="B25" s="503">
        <v>5392.7608429299898</v>
      </c>
      <c r="C25" s="503">
        <v>5004.9386565200002</v>
      </c>
      <c r="D25" s="503">
        <v>5403.1447377200002</v>
      </c>
      <c r="E25" s="503">
        <v>4956.7069842299998</v>
      </c>
      <c r="F25" s="503">
        <v>4964.4961482199997</v>
      </c>
      <c r="G25" s="503">
        <v>5244.0693075899999</v>
      </c>
      <c r="H25" s="503">
        <v>5660.0302537299904</v>
      </c>
      <c r="I25" s="503">
        <v>5502.1902624300001</v>
      </c>
      <c r="J25" s="503">
        <v>4995.3423849600003</v>
      </c>
      <c r="K25" s="503">
        <v>7091.8367482399999</v>
      </c>
      <c r="L25" s="503">
        <v>7444</v>
      </c>
      <c r="M25" s="503">
        <v>7620</v>
      </c>
      <c r="N25" s="503">
        <v>5588</v>
      </c>
      <c r="O25" s="503">
        <v>4086</v>
      </c>
      <c r="P25" s="503">
        <v>12446</v>
      </c>
      <c r="Q25" s="503">
        <v>12807</v>
      </c>
      <c r="R25" s="503">
        <v>11727</v>
      </c>
      <c r="S25" s="503">
        <v>12351</v>
      </c>
      <c r="T25" s="503">
        <v>11991</v>
      </c>
      <c r="U25" s="504">
        <v>11812</v>
      </c>
      <c r="V25" s="502"/>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5"/>
      <c r="BK25" s="505"/>
      <c r="BL25" s="505"/>
      <c r="BM25" s="505"/>
      <c r="BN25" s="505"/>
      <c r="BO25" s="505"/>
      <c r="BP25" s="505"/>
      <c r="BQ25" s="505"/>
      <c r="BR25" s="505"/>
      <c r="BS25" s="505"/>
      <c r="BT25" s="505"/>
      <c r="BU25" s="505"/>
      <c r="BV25" s="505"/>
      <c r="BW25" s="505"/>
      <c r="BX25" s="505"/>
      <c r="BY25" s="505"/>
      <c r="BZ25" s="505"/>
      <c r="CA25" s="505"/>
      <c r="CB25" s="505"/>
      <c r="CC25" s="505"/>
      <c r="CD25" s="505"/>
      <c r="CE25" s="505"/>
      <c r="CF25" s="505"/>
      <c r="CG25" s="505"/>
      <c r="CH25" s="505"/>
      <c r="CI25" s="505"/>
    </row>
    <row r="26" spans="1:87" s="41" customFormat="1" ht="15" customHeight="1">
      <c r="A26" s="48" t="s">
        <v>166</v>
      </c>
      <c r="B26" s="74">
        <v>16427.594456605977</v>
      </c>
      <c r="C26" s="74">
        <v>13158.515843068384</v>
      </c>
      <c r="D26" s="74">
        <v>12774.098898294691</v>
      </c>
      <c r="E26" s="74">
        <v>14002.809035172679</v>
      </c>
      <c r="F26" s="74">
        <v>15128.454395004957</v>
      </c>
      <c r="G26" s="74">
        <v>16445.431870058081</v>
      </c>
      <c r="H26" s="74">
        <v>18002.507325192197</v>
      </c>
      <c r="I26" s="74">
        <v>19530.115906371495</v>
      </c>
      <c r="J26" s="74">
        <v>21475.844512256386</v>
      </c>
      <c r="K26" s="74">
        <v>22852.78306010646</v>
      </c>
      <c r="L26" s="74">
        <v>23266.400000000001</v>
      </c>
      <c r="M26" s="74">
        <v>22680</v>
      </c>
      <c r="N26" s="74">
        <v>22754</v>
      </c>
      <c r="O26" s="74">
        <v>21157</v>
      </c>
      <c r="P26" s="74">
        <v>20970</v>
      </c>
      <c r="Q26" s="74">
        <v>18789</v>
      </c>
      <c r="R26" s="74">
        <v>19362</v>
      </c>
      <c r="S26" s="74">
        <v>20517</v>
      </c>
      <c r="T26" s="74">
        <v>23233</v>
      </c>
      <c r="U26" s="504">
        <v>23463</v>
      </c>
      <c r="V26" s="502"/>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5"/>
      <c r="BJ26" s="505"/>
      <c r="BK26" s="505"/>
      <c r="BL26" s="505"/>
      <c r="BM26" s="505"/>
      <c r="BN26" s="505"/>
      <c r="BO26" s="505"/>
      <c r="BP26" s="505"/>
      <c r="BQ26" s="505"/>
      <c r="BR26" s="505"/>
      <c r="BS26" s="505"/>
      <c r="BT26" s="505"/>
      <c r="BU26" s="505"/>
      <c r="BV26" s="505"/>
      <c r="BW26" s="505"/>
      <c r="BX26" s="505"/>
      <c r="BY26" s="505"/>
      <c r="BZ26" s="505"/>
      <c r="CA26" s="505"/>
      <c r="CB26" s="505"/>
      <c r="CC26" s="505"/>
      <c r="CD26" s="505"/>
      <c r="CE26" s="505"/>
      <c r="CF26" s="505"/>
      <c r="CG26" s="505"/>
      <c r="CH26" s="505"/>
      <c r="CI26" s="505"/>
    </row>
    <row r="27" spans="1:87" s="166" customFormat="1" ht="5.0999999999999996" customHeight="1">
      <c r="A27" s="83"/>
      <c r="V27" s="502"/>
    </row>
    <row r="28" spans="1:87" s="25" customFormat="1" ht="15" customHeight="1" thickBot="1">
      <c r="A28" s="87" t="s">
        <v>663</v>
      </c>
      <c r="B28" s="507">
        <v>477576.97007845005</v>
      </c>
      <c r="C28" s="507">
        <v>479325.28602649702</v>
      </c>
      <c r="D28" s="507">
        <v>490043.35120987578</v>
      </c>
      <c r="E28" s="507">
        <v>510310.51</v>
      </c>
      <c r="F28" s="507">
        <v>528579.9</v>
      </c>
      <c r="G28" s="507">
        <v>546521.08000000007</v>
      </c>
      <c r="H28" s="507">
        <v>581347.92999999993</v>
      </c>
      <c r="I28" s="507">
        <v>609927.97</v>
      </c>
      <c r="J28" s="507">
        <v>618823.69999999995</v>
      </c>
      <c r="K28" s="507">
        <v>632779.1399999999</v>
      </c>
      <c r="L28" s="507">
        <v>644745.5</v>
      </c>
      <c r="M28" s="507">
        <v>656431</v>
      </c>
      <c r="N28" s="507">
        <v>642274.4</v>
      </c>
      <c r="O28" s="507">
        <v>626572</v>
      </c>
      <c r="P28" s="507">
        <v>626529</v>
      </c>
      <c r="Q28" s="507">
        <v>627240.4</v>
      </c>
      <c r="R28" s="507">
        <f>+R18+R10</f>
        <v>636247</v>
      </c>
      <c r="S28" s="507">
        <f>+S18+S10</f>
        <v>658082</v>
      </c>
      <c r="T28" s="507">
        <f>+T18+T10</f>
        <v>688436</v>
      </c>
      <c r="U28" s="507">
        <v>718080</v>
      </c>
      <c r="V28" s="502"/>
      <c r="W28" s="508"/>
      <c r="X28" s="508"/>
      <c r="Y28" s="508"/>
      <c r="Z28" s="508"/>
      <c r="AA28" s="508"/>
      <c r="AB28" s="508"/>
      <c r="AC28" s="508"/>
      <c r="AD28" s="508"/>
      <c r="AE28" s="508"/>
      <c r="AF28" s="508"/>
      <c r="AG28" s="508"/>
      <c r="AH28" s="508"/>
      <c r="AI28" s="508"/>
      <c r="AJ28" s="508"/>
      <c r="AK28" s="508"/>
      <c r="AL28" s="508"/>
      <c r="AM28" s="508"/>
      <c r="AN28" s="508"/>
    </row>
    <row r="29" spans="1:87" ht="35.4" thickTop="1">
      <c r="A29" s="241" t="s">
        <v>684</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09"/>
      <c r="AM29" s="509"/>
      <c r="AN29" s="509"/>
      <c r="AO29" s="509"/>
      <c r="AP29" s="510"/>
      <c r="AQ29" s="510"/>
      <c r="AR29" s="510"/>
      <c r="AS29" s="510"/>
      <c r="AT29" s="510"/>
      <c r="AU29" s="510"/>
      <c r="AV29" s="511"/>
      <c r="AW29" s="511"/>
      <c r="AX29" s="511"/>
      <c r="AY29" s="511"/>
      <c r="AZ29" s="511"/>
      <c r="BA29" s="511"/>
      <c r="BB29" s="511"/>
      <c r="BC29" s="511"/>
      <c r="BD29" s="511"/>
      <c r="BE29" s="511"/>
      <c r="BF29" s="511"/>
      <c r="BG29" s="511"/>
      <c r="BH29" s="511"/>
      <c r="BI29" s="511"/>
      <c r="BJ29" s="511"/>
      <c r="BK29" s="511"/>
      <c r="BL29" s="511"/>
      <c r="BM29" s="511"/>
      <c r="BN29" s="511"/>
      <c r="BO29" s="511"/>
      <c r="BP29" s="511"/>
      <c r="BQ29" s="511"/>
      <c r="BR29" s="511"/>
      <c r="BS29" s="511"/>
      <c r="BT29" s="511"/>
    </row>
    <row r="30" spans="1:87" s="465" customFormat="1" ht="11.4">
      <c r="A30" s="83"/>
      <c r="B30" s="500"/>
      <c r="C30" s="500"/>
      <c r="D30" s="500"/>
      <c r="E30" s="500"/>
      <c r="F30" s="500"/>
      <c r="G30" s="500"/>
      <c r="H30" s="500"/>
      <c r="I30" s="500"/>
      <c r="J30" s="500"/>
      <c r="K30" s="500"/>
      <c r="L30" s="500"/>
      <c r="M30" s="500"/>
      <c r="N30" s="500"/>
      <c r="O30" s="500"/>
      <c r="P30" s="500"/>
      <c r="Q30" s="500"/>
      <c r="R30" s="500"/>
      <c r="S30" s="500"/>
      <c r="T30" s="500"/>
      <c r="U30" s="500"/>
    </row>
    <row r="31" spans="1:87" s="465" customFormat="1" ht="13.2" customHeight="1">
      <c r="A31" s="63"/>
      <c r="B31" s="63"/>
      <c r="C31" s="63"/>
      <c r="D31" s="63"/>
      <c r="E31" s="63"/>
      <c r="F31" s="63"/>
      <c r="G31" s="63"/>
      <c r="H31" s="63"/>
      <c r="I31" s="63"/>
      <c r="J31" s="63"/>
      <c r="K31" s="63"/>
      <c r="L31" s="63"/>
      <c r="M31" s="63"/>
      <c r="N31" s="63"/>
      <c r="O31" s="63"/>
      <c r="P31" s="63"/>
      <c r="Q31" s="63"/>
      <c r="R31" s="63"/>
      <c r="S31" s="63"/>
      <c r="T31" s="63"/>
      <c r="U31" s="63"/>
    </row>
    <row r="32" spans="1:87" s="465" customFormat="1" ht="10.199999999999999">
      <c r="A32" s="63"/>
      <c r="B32" s="464"/>
      <c r="C32" s="464"/>
      <c r="D32" s="464"/>
      <c r="E32" s="464"/>
      <c r="F32" s="464"/>
      <c r="G32" s="464"/>
      <c r="H32" s="464"/>
      <c r="I32" s="464"/>
      <c r="J32" s="464"/>
      <c r="K32" s="464"/>
      <c r="L32" s="464"/>
      <c r="M32" s="464"/>
      <c r="N32" s="464"/>
      <c r="O32" s="464"/>
      <c r="P32" s="464"/>
      <c r="Q32" s="464"/>
      <c r="R32" s="464"/>
      <c r="S32" s="464"/>
      <c r="T32" s="464"/>
      <c r="U32" s="464"/>
    </row>
    <row r="33" spans="1:21" s="465" customFormat="1" ht="10.199999999999999">
      <c r="A33" s="63"/>
      <c r="B33" s="464"/>
      <c r="C33" s="464"/>
      <c r="D33" s="464"/>
      <c r="E33" s="464"/>
      <c r="F33" s="464"/>
      <c r="G33" s="464"/>
      <c r="H33" s="464"/>
      <c r="I33" s="464"/>
      <c r="J33" s="464"/>
      <c r="K33" s="464"/>
      <c r="L33" s="464"/>
      <c r="M33" s="464"/>
      <c r="N33" s="464"/>
      <c r="O33" s="464"/>
      <c r="P33" s="464"/>
      <c r="Q33" s="464"/>
      <c r="R33" s="464"/>
      <c r="S33" s="464"/>
      <c r="T33" s="464"/>
      <c r="U33" s="464"/>
    </row>
    <row r="34" spans="1:21" s="465" customFormat="1" ht="10.199999999999999">
      <c r="A34" s="63"/>
      <c r="B34" s="464"/>
      <c r="C34" s="464"/>
      <c r="D34" s="464"/>
      <c r="E34" s="464"/>
      <c r="F34" s="464"/>
      <c r="G34" s="464"/>
      <c r="H34" s="464"/>
      <c r="I34" s="464"/>
      <c r="J34" s="464"/>
      <c r="K34" s="464"/>
      <c r="L34" s="464"/>
      <c r="M34" s="464"/>
      <c r="N34" s="464"/>
      <c r="O34" s="464"/>
      <c r="P34" s="464"/>
      <c r="Q34" s="464"/>
      <c r="R34" s="464"/>
      <c r="S34" s="464"/>
      <c r="T34" s="464"/>
      <c r="U34" s="464"/>
    </row>
    <row r="35" spans="1:21" s="465" customFormat="1" ht="10.199999999999999">
      <c r="A35" s="63"/>
      <c r="B35" s="464"/>
      <c r="C35" s="464"/>
      <c r="D35" s="464"/>
      <c r="E35" s="464"/>
      <c r="F35" s="464"/>
      <c r="G35" s="464"/>
      <c r="H35" s="464"/>
      <c r="I35" s="464"/>
      <c r="J35" s="464"/>
      <c r="K35" s="464"/>
      <c r="L35" s="464"/>
      <c r="M35" s="464"/>
      <c r="N35" s="464"/>
      <c r="O35" s="464"/>
      <c r="P35" s="464"/>
      <c r="Q35" s="464"/>
      <c r="R35" s="464"/>
      <c r="S35" s="464"/>
      <c r="T35" s="464"/>
      <c r="U35" s="464"/>
    </row>
    <row r="36" spans="1:21" s="465" customFormat="1" ht="10.199999999999999">
      <c r="A36" s="63"/>
      <c r="B36" s="464"/>
      <c r="C36" s="464"/>
      <c r="D36" s="464"/>
      <c r="E36" s="464"/>
      <c r="F36" s="464"/>
      <c r="G36" s="464"/>
      <c r="H36" s="464"/>
      <c r="I36" s="464"/>
      <c r="J36" s="464"/>
      <c r="K36" s="464"/>
      <c r="L36" s="464"/>
      <c r="M36" s="464"/>
      <c r="N36" s="464"/>
      <c r="O36" s="464"/>
      <c r="P36" s="464"/>
      <c r="Q36" s="464"/>
      <c r="R36" s="464"/>
      <c r="S36" s="464"/>
      <c r="T36" s="464"/>
      <c r="U36" s="464"/>
    </row>
    <row r="37" spans="1:21" s="465" customFormat="1" ht="10.199999999999999">
      <c r="A37" s="63"/>
      <c r="B37" s="464"/>
      <c r="C37" s="464"/>
      <c r="D37" s="464"/>
      <c r="E37" s="464"/>
      <c r="F37" s="464"/>
      <c r="G37" s="464"/>
      <c r="H37" s="464"/>
      <c r="I37" s="464"/>
      <c r="J37" s="464"/>
      <c r="K37" s="464"/>
      <c r="L37" s="464"/>
      <c r="M37" s="464"/>
      <c r="N37" s="464"/>
      <c r="O37" s="464"/>
      <c r="P37" s="464"/>
      <c r="Q37" s="464"/>
      <c r="R37" s="464"/>
      <c r="S37" s="464"/>
      <c r="T37" s="464"/>
      <c r="U37" s="464"/>
    </row>
    <row r="38" spans="1:21" s="465" customFormat="1" ht="10.199999999999999">
      <c r="A38" s="63"/>
      <c r="B38" s="464"/>
      <c r="C38" s="464"/>
      <c r="D38" s="464"/>
      <c r="E38" s="464"/>
      <c r="F38" s="464"/>
      <c r="G38" s="464"/>
      <c r="H38" s="464"/>
      <c r="I38" s="464"/>
      <c r="J38" s="464"/>
      <c r="K38" s="464"/>
      <c r="L38" s="464"/>
      <c r="M38" s="464"/>
      <c r="N38" s="464"/>
      <c r="O38" s="464"/>
      <c r="P38" s="464"/>
      <c r="Q38" s="464"/>
      <c r="R38" s="464"/>
      <c r="S38" s="464"/>
      <c r="T38" s="464"/>
      <c r="U38" s="464"/>
    </row>
    <row r="39" spans="1:21" s="465" customFormat="1" ht="10.199999999999999">
      <c r="A39" s="63"/>
      <c r="B39" s="464"/>
      <c r="C39" s="464"/>
      <c r="D39" s="464"/>
      <c r="E39" s="464"/>
      <c r="F39" s="464"/>
      <c r="G39" s="464"/>
      <c r="H39" s="464"/>
      <c r="I39" s="464"/>
      <c r="J39" s="464"/>
      <c r="K39" s="464"/>
      <c r="L39" s="464"/>
      <c r="M39" s="464"/>
      <c r="N39" s="464"/>
      <c r="O39" s="464"/>
      <c r="P39" s="464"/>
      <c r="Q39" s="464"/>
      <c r="R39" s="464"/>
      <c r="S39" s="464"/>
      <c r="T39" s="464"/>
      <c r="U39" s="464"/>
    </row>
    <row r="40" spans="1:21" s="465" customFormat="1" ht="10.199999999999999">
      <c r="A40" s="63"/>
      <c r="B40" s="464"/>
      <c r="C40" s="464"/>
      <c r="D40" s="464"/>
      <c r="E40" s="464"/>
      <c r="F40" s="464"/>
      <c r="G40" s="464"/>
      <c r="H40" s="464"/>
      <c r="I40" s="464"/>
      <c r="J40" s="464"/>
      <c r="K40" s="464"/>
      <c r="L40" s="464"/>
      <c r="M40" s="464"/>
      <c r="N40" s="464"/>
      <c r="O40" s="464"/>
      <c r="P40" s="464"/>
      <c r="Q40" s="464"/>
      <c r="R40" s="464"/>
      <c r="S40" s="464"/>
      <c r="T40" s="464"/>
      <c r="U40" s="464"/>
    </row>
    <row r="41" spans="1:21" s="465" customFormat="1" ht="10.199999999999999">
      <c r="A41" s="63"/>
      <c r="B41" s="464"/>
      <c r="C41" s="464"/>
      <c r="D41" s="464"/>
      <c r="E41" s="464"/>
      <c r="F41" s="464"/>
      <c r="G41" s="464"/>
      <c r="H41" s="464"/>
      <c r="I41" s="464"/>
      <c r="J41" s="464"/>
      <c r="K41" s="464"/>
      <c r="L41" s="464"/>
      <c r="M41" s="464"/>
      <c r="N41" s="464"/>
      <c r="O41" s="464"/>
      <c r="P41" s="464"/>
      <c r="Q41" s="464"/>
      <c r="R41" s="464"/>
      <c r="S41" s="464"/>
      <c r="T41" s="464"/>
      <c r="U41" s="464"/>
    </row>
    <row r="42" spans="1:21" s="465" customFormat="1" ht="10.199999999999999">
      <c r="A42" s="63"/>
      <c r="B42" s="464"/>
      <c r="C42" s="464"/>
      <c r="D42" s="464"/>
      <c r="E42" s="464"/>
      <c r="F42" s="464"/>
      <c r="G42" s="464"/>
      <c r="H42" s="464"/>
      <c r="I42" s="464"/>
      <c r="J42" s="464"/>
      <c r="K42" s="464"/>
      <c r="L42" s="464"/>
      <c r="M42" s="464"/>
      <c r="N42" s="464"/>
      <c r="O42" s="464"/>
      <c r="P42" s="464"/>
      <c r="Q42" s="464"/>
      <c r="R42" s="464"/>
      <c r="S42" s="464"/>
      <c r="T42" s="464"/>
      <c r="U42" s="464"/>
    </row>
    <row r="43" spans="1:21" s="465" customFormat="1" ht="10.199999999999999">
      <c r="A43" s="63"/>
      <c r="B43" s="464"/>
      <c r="C43" s="464"/>
      <c r="D43" s="464"/>
      <c r="E43" s="464"/>
      <c r="F43" s="464"/>
      <c r="G43" s="464"/>
      <c r="H43" s="464"/>
      <c r="I43" s="464"/>
      <c r="J43" s="464"/>
      <c r="K43" s="464"/>
      <c r="L43" s="464"/>
      <c r="M43" s="464"/>
      <c r="N43" s="464"/>
      <c r="O43" s="464"/>
      <c r="P43" s="464"/>
      <c r="Q43" s="464"/>
      <c r="R43" s="464"/>
      <c r="S43" s="464"/>
      <c r="T43" s="464"/>
      <c r="U43" s="464"/>
    </row>
    <row r="44" spans="1:21" s="465" customFormat="1" ht="10.199999999999999">
      <c r="A44" s="63"/>
      <c r="B44" s="464"/>
      <c r="C44" s="464"/>
      <c r="D44" s="464"/>
      <c r="E44" s="464"/>
      <c r="F44" s="464"/>
      <c r="G44" s="464"/>
      <c r="H44" s="464"/>
      <c r="I44" s="464"/>
      <c r="J44" s="464"/>
      <c r="K44" s="464"/>
      <c r="L44" s="464"/>
      <c r="M44" s="464"/>
      <c r="N44" s="464"/>
      <c r="O44" s="464"/>
      <c r="P44" s="464"/>
      <c r="Q44" s="464"/>
      <c r="R44" s="464"/>
      <c r="S44" s="464"/>
      <c r="T44" s="464"/>
      <c r="U44" s="464"/>
    </row>
    <row r="45" spans="1:21" s="465" customFormat="1" ht="10.199999999999999">
      <c r="A45" s="63"/>
      <c r="B45" s="464"/>
      <c r="C45" s="464"/>
      <c r="D45" s="464"/>
      <c r="E45" s="464"/>
      <c r="F45" s="464"/>
      <c r="G45" s="464"/>
      <c r="H45" s="464"/>
      <c r="I45" s="464"/>
      <c r="J45" s="464"/>
      <c r="K45" s="464"/>
      <c r="L45" s="464"/>
      <c r="M45" s="464"/>
      <c r="N45" s="464"/>
      <c r="O45" s="464"/>
      <c r="P45" s="464"/>
      <c r="Q45" s="464"/>
      <c r="R45" s="464"/>
      <c r="S45" s="464"/>
      <c r="T45" s="464"/>
      <c r="U45" s="464"/>
    </row>
    <row r="46" spans="1:21" s="465" customFormat="1" ht="10.199999999999999">
      <c r="A46" s="63"/>
      <c r="B46" s="464"/>
      <c r="C46" s="464"/>
      <c r="D46" s="464"/>
      <c r="E46" s="464"/>
      <c r="F46" s="464"/>
      <c r="G46" s="464"/>
      <c r="H46" s="464"/>
      <c r="I46" s="464"/>
      <c r="J46" s="464"/>
      <c r="K46" s="464"/>
      <c r="L46" s="464"/>
      <c r="M46" s="464"/>
      <c r="N46" s="464"/>
      <c r="O46" s="464"/>
      <c r="P46" s="464"/>
      <c r="Q46" s="464"/>
      <c r="R46" s="464"/>
      <c r="S46" s="464"/>
      <c r="T46" s="464"/>
      <c r="U46" s="464"/>
    </row>
    <row r="47" spans="1:21" s="465" customFormat="1" ht="10.199999999999999">
      <c r="A47" s="63"/>
      <c r="B47" s="464"/>
      <c r="C47" s="464"/>
      <c r="D47" s="464"/>
      <c r="E47" s="464"/>
      <c r="F47" s="464"/>
      <c r="G47" s="464"/>
      <c r="H47" s="464"/>
      <c r="I47" s="464"/>
      <c r="J47" s="464"/>
      <c r="K47" s="464"/>
      <c r="L47" s="464"/>
      <c r="M47" s="464"/>
      <c r="N47" s="464"/>
      <c r="O47" s="464"/>
      <c r="P47" s="464"/>
      <c r="Q47" s="464"/>
      <c r="R47" s="464"/>
      <c r="S47" s="464"/>
      <c r="T47" s="464"/>
      <c r="U47" s="464"/>
    </row>
    <row r="48" spans="1:21" s="465" customFormat="1" ht="10.199999999999999">
      <c r="A48" s="63"/>
      <c r="B48" s="464"/>
      <c r="C48" s="464"/>
      <c r="D48" s="464"/>
      <c r="E48" s="464"/>
      <c r="F48" s="464"/>
      <c r="G48" s="464"/>
      <c r="H48" s="464"/>
      <c r="I48" s="464"/>
      <c r="J48" s="464"/>
      <c r="K48" s="464"/>
      <c r="L48" s="464"/>
      <c r="M48" s="464"/>
      <c r="N48" s="464"/>
      <c r="O48" s="464"/>
      <c r="P48" s="464"/>
      <c r="Q48" s="464"/>
      <c r="R48" s="464"/>
      <c r="S48" s="464"/>
      <c r="T48" s="464"/>
      <c r="U48" s="464"/>
    </row>
    <row r="49" spans="1:21" s="465" customFormat="1" ht="10.199999999999999">
      <c r="A49" s="63"/>
      <c r="B49" s="464"/>
      <c r="C49" s="464"/>
      <c r="D49" s="464"/>
      <c r="E49" s="464"/>
      <c r="F49" s="464"/>
      <c r="G49" s="464"/>
      <c r="H49" s="464"/>
      <c r="I49" s="464"/>
      <c r="J49" s="464"/>
      <c r="K49" s="464"/>
      <c r="L49" s="464"/>
      <c r="M49" s="464"/>
      <c r="N49" s="464"/>
      <c r="O49" s="464"/>
      <c r="P49" s="464"/>
      <c r="Q49" s="464"/>
      <c r="R49" s="464"/>
      <c r="S49" s="464"/>
      <c r="T49" s="464"/>
      <c r="U49" s="464"/>
    </row>
    <row r="50" spans="1:21" s="465" customFormat="1" ht="10.199999999999999">
      <c r="A50" s="63"/>
      <c r="B50" s="464"/>
      <c r="C50" s="464"/>
      <c r="D50" s="464"/>
      <c r="E50" s="464"/>
      <c r="F50" s="464"/>
      <c r="G50" s="464"/>
      <c r="H50" s="464"/>
      <c r="I50" s="464"/>
      <c r="J50" s="464"/>
      <c r="K50" s="464"/>
      <c r="L50" s="464"/>
      <c r="M50" s="464"/>
      <c r="N50" s="464"/>
      <c r="O50" s="464"/>
      <c r="P50" s="464"/>
      <c r="Q50" s="464"/>
      <c r="R50" s="464"/>
      <c r="S50" s="464"/>
      <c r="T50" s="464"/>
      <c r="U50" s="464"/>
    </row>
    <row r="51" spans="1:21" s="465" customFormat="1" ht="10.199999999999999">
      <c r="A51" s="63"/>
      <c r="B51" s="464"/>
      <c r="C51" s="464"/>
      <c r="D51" s="464"/>
      <c r="E51" s="464"/>
      <c r="F51" s="464"/>
      <c r="G51" s="464"/>
      <c r="H51" s="464"/>
      <c r="I51" s="464"/>
      <c r="J51" s="464"/>
      <c r="K51" s="464"/>
      <c r="L51" s="464"/>
      <c r="M51" s="464"/>
      <c r="N51" s="464"/>
      <c r="O51" s="464"/>
      <c r="P51" s="464"/>
      <c r="Q51" s="464"/>
      <c r="R51" s="464"/>
      <c r="S51" s="464"/>
      <c r="T51" s="464"/>
      <c r="U51" s="464"/>
    </row>
    <row r="52" spans="1:21" s="465" customFormat="1" ht="10.199999999999999">
      <c r="A52" s="63"/>
      <c r="B52" s="464"/>
      <c r="C52" s="464"/>
      <c r="D52" s="464"/>
      <c r="E52" s="464"/>
      <c r="F52" s="464"/>
      <c r="G52" s="464"/>
      <c r="H52" s="464"/>
      <c r="I52" s="464"/>
      <c r="J52" s="464"/>
      <c r="K52" s="464"/>
      <c r="L52" s="464"/>
      <c r="M52" s="464"/>
      <c r="N52" s="464"/>
      <c r="O52" s="464"/>
      <c r="P52" s="464"/>
      <c r="Q52" s="464"/>
      <c r="R52" s="464"/>
      <c r="S52" s="464"/>
      <c r="T52" s="464"/>
      <c r="U52" s="464"/>
    </row>
    <row r="53" spans="1:21" s="465" customFormat="1" ht="10.199999999999999">
      <c r="A53" s="63"/>
      <c r="B53" s="464"/>
      <c r="C53" s="464"/>
      <c r="D53" s="464"/>
      <c r="E53" s="464"/>
      <c r="F53" s="464"/>
      <c r="G53" s="464"/>
      <c r="H53" s="464"/>
      <c r="I53" s="464"/>
      <c r="J53" s="464"/>
      <c r="K53" s="464"/>
      <c r="L53" s="464"/>
      <c r="M53" s="464"/>
      <c r="N53" s="464"/>
      <c r="O53" s="464"/>
      <c r="P53" s="464"/>
      <c r="Q53" s="464"/>
      <c r="R53" s="464"/>
      <c r="S53" s="464"/>
      <c r="T53" s="464"/>
      <c r="U53" s="464"/>
    </row>
    <row r="54" spans="1:21" s="465" customFormat="1" ht="10.199999999999999">
      <c r="A54" s="63"/>
      <c r="B54" s="464"/>
      <c r="C54" s="464"/>
      <c r="D54" s="464"/>
      <c r="E54" s="464"/>
      <c r="F54" s="464"/>
      <c r="G54" s="464"/>
      <c r="H54" s="464"/>
      <c r="I54" s="464"/>
      <c r="J54" s="464"/>
      <c r="K54" s="464"/>
      <c r="L54" s="464"/>
      <c r="M54" s="464"/>
      <c r="N54" s="464"/>
      <c r="O54" s="464"/>
      <c r="P54" s="464"/>
      <c r="Q54" s="464"/>
      <c r="R54" s="464"/>
      <c r="S54" s="464"/>
      <c r="T54" s="464"/>
      <c r="U54" s="464"/>
    </row>
    <row r="55" spans="1:21" s="465" customFormat="1" ht="10.199999999999999">
      <c r="A55" s="63"/>
      <c r="B55" s="464"/>
      <c r="C55" s="464"/>
      <c r="D55" s="464"/>
      <c r="E55" s="464"/>
      <c r="F55" s="464"/>
      <c r="G55" s="464"/>
      <c r="H55" s="464"/>
      <c r="I55" s="464"/>
      <c r="J55" s="464"/>
      <c r="K55" s="464"/>
      <c r="L55" s="464"/>
      <c r="M55" s="464"/>
      <c r="N55" s="464"/>
      <c r="O55" s="464"/>
      <c r="P55" s="464"/>
      <c r="Q55" s="464"/>
      <c r="R55" s="464"/>
      <c r="S55" s="464"/>
      <c r="T55" s="464"/>
      <c r="U55" s="464"/>
    </row>
    <row r="56" spans="1:21" s="465" customFormat="1" ht="10.199999999999999">
      <c r="A56" s="63"/>
      <c r="B56" s="464"/>
      <c r="C56" s="464"/>
      <c r="D56" s="464"/>
      <c r="E56" s="464"/>
      <c r="F56" s="464"/>
      <c r="G56" s="464"/>
      <c r="H56" s="464"/>
      <c r="I56" s="464"/>
      <c r="J56" s="464"/>
      <c r="K56" s="464"/>
      <c r="L56" s="464"/>
      <c r="M56" s="464"/>
      <c r="N56" s="464"/>
      <c r="O56" s="464"/>
      <c r="P56" s="464"/>
      <c r="Q56" s="464"/>
      <c r="R56" s="464"/>
      <c r="S56" s="464"/>
      <c r="T56" s="464"/>
      <c r="U56" s="464"/>
    </row>
    <row r="57" spans="1:21" s="465" customFormat="1" ht="10.199999999999999">
      <c r="A57" s="63"/>
      <c r="B57" s="464"/>
      <c r="C57" s="464"/>
      <c r="D57" s="464"/>
      <c r="E57" s="464"/>
      <c r="F57" s="464"/>
      <c r="G57" s="464"/>
      <c r="H57" s="464"/>
      <c r="I57" s="464"/>
      <c r="J57" s="464"/>
      <c r="K57" s="464"/>
      <c r="L57" s="464"/>
      <c r="M57" s="464"/>
      <c r="N57" s="464"/>
      <c r="O57" s="464"/>
      <c r="P57" s="464"/>
      <c r="Q57" s="464"/>
      <c r="R57" s="464"/>
      <c r="S57" s="464"/>
      <c r="T57" s="464"/>
      <c r="U57" s="464"/>
    </row>
    <row r="58" spans="1:21" s="465" customFormat="1" ht="10.199999999999999">
      <c r="A58" s="63"/>
      <c r="B58" s="464"/>
      <c r="C58" s="464"/>
      <c r="D58" s="464"/>
      <c r="E58" s="464"/>
      <c r="F58" s="464"/>
      <c r="G58" s="464"/>
      <c r="H58" s="464"/>
      <c r="I58" s="464"/>
      <c r="J58" s="464"/>
      <c r="K58" s="464"/>
      <c r="L58" s="464"/>
      <c r="M58" s="464"/>
      <c r="N58" s="464"/>
      <c r="O58" s="464"/>
      <c r="P58" s="464"/>
      <c r="Q58" s="464"/>
      <c r="R58" s="464"/>
      <c r="S58" s="464"/>
      <c r="T58" s="464"/>
      <c r="U58" s="464"/>
    </row>
    <row r="59" spans="1:21" s="465" customFormat="1" ht="10.199999999999999">
      <c r="A59" s="63"/>
      <c r="B59" s="464"/>
      <c r="C59" s="464"/>
      <c r="D59" s="464"/>
      <c r="E59" s="464"/>
      <c r="F59" s="464"/>
      <c r="G59" s="464"/>
      <c r="H59" s="464"/>
      <c r="I59" s="464"/>
      <c r="J59" s="464"/>
      <c r="K59" s="464"/>
      <c r="L59" s="464"/>
      <c r="M59" s="464"/>
      <c r="N59" s="464"/>
      <c r="O59" s="464"/>
      <c r="P59" s="464"/>
      <c r="Q59" s="464"/>
      <c r="R59" s="464"/>
      <c r="S59" s="464"/>
      <c r="T59" s="464"/>
      <c r="U59" s="464"/>
    </row>
    <row r="60" spans="1:21" s="465" customFormat="1" ht="10.199999999999999">
      <c r="A60" s="63"/>
      <c r="B60" s="464"/>
      <c r="C60" s="464"/>
      <c r="D60" s="464"/>
      <c r="E60" s="464"/>
      <c r="F60" s="464"/>
      <c r="G60" s="464"/>
      <c r="H60" s="464"/>
      <c r="I60" s="464"/>
      <c r="J60" s="464"/>
      <c r="K60" s="464"/>
      <c r="L60" s="464"/>
      <c r="M60" s="464"/>
      <c r="N60" s="464"/>
      <c r="O60" s="464"/>
      <c r="P60" s="464"/>
      <c r="Q60" s="464"/>
      <c r="R60" s="464"/>
      <c r="S60" s="464"/>
      <c r="T60" s="464"/>
      <c r="U60" s="464"/>
    </row>
    <row r="61" spans="1:21" s="465" customFormat="1" ht="10.199999999999999">
      <c r="A61" s="63"/>
      <c r="B61" s="464"/>
      <c r="C61" s="464"/>
      <c r="D61" s="464"/>
      <c r="E61" s="464"/>
      <c r="F61" s="464"/>
      <c r="G61" s="464"/>
      <c r="H61" s="464"/>
      <c r="I61" s="464"/>
      <c r="J61" s="464"/>
      <c r="K61" s="464"/>
      <c r="L61" s="464"/>
      <c r="M61" s="464"/>
      <c r="N61" s="464"/>
      <c r="O61" s="464"/>
      <c r="P61" s="464"/>
      <c r="Q61" s="464"/>
      <c r="R61" s="464"/>
      <c r="S61" s="464"/>
      <c r="T61" s="464"/>
      <c r="U61" s="464"/>
    </row>
    <row r="62" spans="1:21" s="465" customFormat="1" ht="10.199999999999999">
      <c r="A62" s="63"/>
      <c r="B62" s="464"/>
      <c r="C62" s="464"/>
      <c r="D62" s="464"/>
      <c r="E62" s="464"/>
      <c r="F62" s="464"/>
      <c r="G62" s="464"/>
      <c r="H62" s="464"/>
      <c r="I62" s="464"/>
      <c r="J62" s="464"/>
      <c r="K62" s="464"/>
      <c r="L62" s="464"/>
      <c r="M62" s="464"/>
      <c r="N62" s="464"/>
      <c r="O62" s="464"/>
      <c r="P62" s="464"/>
      <c r="Q62" s="464"/>
      <c r="R62" s="464"/>
      <c r="S62" s="464"/>
      <c r="T62" s="464"/>
      <c r="U62" s="464"/>
    </row>
    <row r="63" spans="1:21" s="465" customFormat="1" ht="10.199999999999999">
      <c r="A63" s="63"/>
      <c r="B63" s="464"/>
      <c r="C63" s="464"/>
      <c r="D63" s="464"/>
      <c r="E63" s="464"/>
      <c r="F63" s="464"/>
      <c r="G63" s="464"/>
      <c r="H63" s="464"/>
      <c r="I63" s="464"/>
      <c r="J63" s="464"/>
      <c r="K63" s="464"/>
      <c r="L63" s="464"/>
      <c r="M63" s="464"/>
      <c r="N63" s="464"/>
      <c r="O63" s="464"/>
      <c r="P63" s="464"/>
      <c r="Q63" s="464"/>
      <c r="R63" s="464"/>
      <c r="S63" s="464"/>
      <c r="T63" s="464"/>
      <c r="U63" s="464"/>
    </row>
    <row r="64" spans="1:21" s="465" customFormat="1" ht="10.199999999999999">
      <c r="A64" s="63"/>
      <c r="B64" s="464"/>
      <c r="C64" s="464"/>
      <c r="D64" s="464"/>
      <c r="E64" s="464"/>
      <c r="F64" s="464"/>
      <c r="G64" s="464"/>
      <c r="H64" s="464"/>
      <c r="I64" s="464"/>
      <c r="J64" s="464"/>
      <c r="K64" s="464"/>
      <c r="L64" s="464"/>
      <c r="M64" s="464"/>
      <c r="N64" s="464"/>
      <c r="O64" s="464"/>
      <c r="P64" s="464"/>
      <c r="Q64" s="464"/>
      <c r="R64" s="464"/>
      <c r="S64" s="464"/>
      <c r="T64" s="464"/>
      <c r="U64" s="464"/>
    </row>
    <row r="65" spans="1:21" s="465" customFormat="1" ht="10.199999999999999">
      <c r="A65" s="63"/>
      <c r="B65" s="464"/>
      <c r="C65" s="464"/>
      <c r="D65" s="464"/>
      <c r="E65" s="464"/>
      <c r="F65" s="464"/>
      <c r="G65" s="464"/>
      <c r="H65" s="464"/>
      <c r="I65" s="464"/>
      <c r="J65" s="464"/>
      <c r="K65" s="464"/>
      <c r="L65" s="464"/>
      <c r="M65" s="464"/>
      <c r="N65" s="464"/>
      <c r="O65" s="464"/>
      <c r="P65" s="464"/>
      <c r="Q65" s="464"/>
      <c r="R65" s="464"/>
      <c r="S65" s="464"/>
      <c r="T65" s="464"/>
      <c r="U65" s="464"/>
    </row>
    <row r="66" spans="1:21" s="465" customFormat="1" ht="10.199999999999999">
      <c r="A66" s="63"/>
      <c r="B66" s="464"/>
      <c r="C66" s="464"/>
      <c r="D66" s="464"/>
      <c r="E66" s="464"/>
      <c r="F66" s="464"/>
      <c r="G66" s="464"/>
      <c r="H66" s="464"/>
      <c r="I66" s="464"/>
      <c r="J66" s="464"/>
      <c r="K66" s="464"/>
      <c r="L66" s="464"/>
      <c r="M66" s="464"/>
      <c r="N66" s="464"/>
      <c r="O66" s="464"/>
      <c r="P66" s="464"/>
      <c r="Q66" s="464"/>
      <c r="R66" s="464"/>
      <c r="S66" s="464"/>
      <c r="T66" s="464"/>
      <c r="U66" s="464"/>
    </row>
    <row r="67" spans="1:21" s="465" customFormat="1" ht="10.199999999999999">
      <c r="A67" s="63"/>
      <c r="B67" s="464"/>
      <c r="C67" s="464"/>
      <c r="D67" s="464"/>
      <c r="E67" s="464"/>
      <c r="F67" s="464"/>
      <c r="G67" s="464"/>
      <c r="H67" s="464"/>
      <c r="I67" s="464"/>
      <c r="J67" s="464"/>
      <c r="K67" s="464"/>
      <c r="L67" s="464"/>
      <c r="M67" s="464"/>
      <c r="N67" s="464"/>
      <c r="O67" s="464"/>
      <c r="P67" s="464"/>
      <c r="Q67" s="464"/>
      <c r="R67" s="464"/>
      <c r="S67" s="464"/>
      <c r="T67" s="464"/>
      <c r="U67" s="464"/>
    </row>
    <row r="68" spans="1:21" s="465" customFormat="1" ht="10.199999999999999">
      <c r="A68" s="63"/>
      <c r="B68" s="464"/>
      <c r="C68" s="464"/>
      <c r="D68" s="464"/>
      <c r="E68" s="464"/>
      <c r="F68" s="464"/>
      <c r="G68" s="464"/>
      <c r="H68" s="464"/>
      <c r="I68" s="464"/>
      <c r="J68" s="464"/>
      <c r="K68" s="464"/>
      <c r="L68" s="464"/>
      <c r="M68" s="464"/>
      <c r="N68" s="464"/>
      <c r="O68" s="464"/>
      <c r="P68" s="464"/>
      <c r="Q68" s="464"/>
      <c r="R68" s="464"/>
      <c r="S68" s="464"/>
      <c r="T68" s="464"/>
      <c r="U68" s="464"/>
    </row>
    <row r="69" spans="1:21" s="465" customFormat="1" ht="10.199999999999999">
      <c r="A69" s="63"/>
      <c r="B69" s="464"/>
      <c r="C69" s="464"/>
      <c r="D69" s="464"/>
      <c r="E69" s="464"/>
      <c r="F69" s="464"/>
      <c r="G69" s="464"/>
      <c r="H69" s="464"/>
      <c r="I69" s="464"/>
      <c r="J69" s="464"/>
      <c r="K69" s="464"/>
      <c r="L69" s="464"/>
      <c r="M69" s="464"/>
      <c r="N69" s="464"/>
      <c r="O69" s="464"/>
      <c r="P69" s="464"/>
      <c r="Q69" s="464"/>
      <c r="R69" s="464"/>
      <c r="S69" s="464"/>
      <c r="T69" s="464"/>
      <c r="U69" s="464"/>
    </row>
    <row r="70" spans="1:21" s="465" customFormat="1" ht="10.199999999999999">
      <c r="A70" s="63"/>
      <c r="B70" s="464"/>
      <c r="C70" s="464"/>
      <c r="D70" s="464"/>
      <c r="E70" s="464"/>
      <c r="F70" s="464"/>
      <c r="G70" s="464"/>
      <c r="H70" s="464"/>
      <c r="I70" s="464"/>
      <c r="J70" s="464"/>
      <c r="K70" s="464"/>
      <c r="L70" s="464"/>
      <c r="M70" s="464"/>
      <c r="N70" s="464"/>
      <c r="O70" s="464"/>
      <c r="P70" s="464"/>
      <c r="Q70" s="464"/>
      <c r="R70" s="464"/>
      <c r="S70" s="464"/>
      <c r="T70" s="464"/>
      <c r="U70" s="464"/>
    </row>
    <row r="71" spans="1:21" s="465" customFormat="1" ht="10.199999999999999">
      <c r="A71" s="63"/>
      <c r="B71" s="464"/>
      <c r="C71" s="464"/>
      <c r="D71" s="464"/>
      <c r="E71" s="464"/>
      <c r="F71" s="464"/>
      <c r="G71" s="464"/>
      <c r="H71" s="464"/>
      <c r="I71" s="464"/>
      <c r="J71" s="464"/>
      <c r="K71" s="464"/>
      <c r="L71" s="464"/>
      <c r="M71" s="464"/>
      <c r="N71" s="464"/>
      <c r="O71" s="464"/>
      <c r="P71" s="464"/>
      <c r="Q71" s="464"/>
      <c r="R71" s="464"/>
      <c r="S71" s="464"/>
      <c r="T71" s="464"/>
      <c r="U71" s="464"/>
    </row>
    <row r="72" spans="1:21" s="465" customFormat="1" ht="10.199999999999999">
      <c r="A72" s="63"/>
      <c r="B72" s="464"/>
      <c r="C72" s="464"/>
      <c r="D72" s="464"/>
      <c r="E72" s="464"/>
      <c r="F72" s="464"/>
      <c r="G72" s="464"/>
      <c r="H72" s="464"/>
      <c r="I72" s="464"/>
      <c r="J72" s="464"/>
      <c r="K72" s="464"/>
      <c r="L72" s="464"/>
      <c r="M72" s="464"/>
      <c r="N72" s="464"/>
      <c r="O72" s="464"/>
      <c r="P72" s="464"/>
      <c r="Q72" s="464"/>
      <c r="R72" s="464"/>
      <c r="S72" s="464"/>
      <c r="T72" s="464"/>
      <c r="U72" s="464"/>
    </row>
    <row r="73" spans="1:21" s="465" customFormat="1" ht="10.199999999999999">
      <c r="A73" s="63"/>
      <c r="B73" s="464"/>
      <c r="C73" s="464"/>
      <c r="D73" s="464"/>
      <c r="E73" s="464"/>
      <c r="F73" s="464"/>
      <c r="G73" s="464"/>
      <c r="H73" s="464"/>
      <c r="I73" s="464"/>
      <c r="J73" s="464"/>
      <c r="K73" s="464"/>
      <c r="L73" s="464"/>
      <c r="M73" s="464"/>
      <c r="N73" s="464"/>
      <c r="O73" s="464"/>
      <c r="P73" s="464"/>
      <c r="Q73" s="464"/>
      <c r="R73" s="464"/>
      <c r="S73" s="464"/>
      <c r="T73" s="464"/>
      <c r="U73" s="464"/>
    </row>
    <row r="74" spans="1:21" s="465" customFormat="1" ht="10.199999999999999">
      <c r="A74" s="63"/>
      <c r="B74" s="464"/>
      <c r="C74" s="464"/>
      <c r="D74" s="464"/>
      <c r="E74" s="464"/>
      <c r="F74" s="464"/>
      <c r="G74" s="464"/>
      <c r="H74" s="464"/>
      <c r="I74" s="464"/>
      <c r="J74" s="464"/>
      <c r="K74" s="464"/>
      <c r="L74" s="464"/>
      <c r="M74" s="464"/>
      <c r="N74" s="464"/>
      <c r="O74" s="464"/>
      <c r="P74" s="464"/>
      <c r="Q74" s="464"/>
      <c r="R74" s="464"/>
      <c r="S74" s="464"/>
      <c r="T74" s="464"/>
      <c r="U74" s="464"/>
    </row>
    <row r="75" spans="1:21" s="465" customFormat="1" ht="10.199999999999999">
      <c r="A75" s="63"/>
      <c r="B75" s="464"/>
      <c r="C75" s="464"/>
      <c r="D75" s="464"/>
      <c r="E75" s="464"/>
      <c r="F75" s="464"/>
      <c r="G75" s="464"/>
      <c r="H75" s="464"/>
      <c r="I75" s="464"/>
      <c r="J75" s="464"/>
      <c r="K75" s="464"/>
      <c r="L75" s="464"/>
      <c r="M75" s="464"/>
      <c r="N75" s="464"/>
      <c r="O75" s="464"/>
      <c r="P75" s="464"/>
      <c r="Q75" s="464"/>
      <c r="R75" s="464"/>
      <c r="S75" s="464"/>
      <c r="T75" s="464"/>
      <c r="U75" s="464"/>
    </row>
    <row r="76" spans="1:21" s="465" customFormat="1" ht="10.199999999999999">
      <c r="A76" s="63"/>
      <c r="B76" s="464"/>
      <c r="C76" s="464"/>
      <c r="D76" s="464"/>
      <c r="E76" s="464"/>
      <c r="F76" s="464"/>
      <c r="G76" s="464"/>
      <c r="H76" s="464"/>
      <c r="I76" s="464"/>
      <c r="J76" s="464"/>
      <c r="K76" s="464"/>
      <c r="L76" s="464"/>
      <c r="M76" s="464"/>
      <c r="N76" s="464"/>
      <c r="O76" s="464"/>
      <c r="P76" s="464"/>
      <c r="Q76" s="464"/>
      <c r="R76" s="464"/>
      <c r="S76" s="464"/>
      <c r="T76" s="464"/>
      <c r="U76" s="464"/>
    </row>
    <row r="77" spans="1:21" s="465" customFormat="1" ht="10.199999999999999">
      <c r="A77" s="63"/>
      <c r="B77" s="464"/>
      <c r="C77" s="464"/>
      <c r="D77" s="464"/>
      <c r="E77" s="464"/>
      <c r="F77" s="464"/>
      <c r="G77" s="464"/>
      <c r="H77" s="464"/>
      <c r="I77" s="464"/>
      <c r="J77" s="464"/>
      <c r="K77" s="464"/>
      <c r="L77" s="464"/>
      <c r="M77" s="464"/>
      <c r="N77" s="464"/>
      <c r="O77" s="464"/>
      <c r="P77" s="464"/>
      <c r="Q77" s="464"/>
      <c r="R77" s="464"/>
      <c r="S77" s="464"/>
      <c r="T77" s="464"/>
      <c r="U77" s="464"/>
    </row>
    <row r="78" spans="1:21" s="465" customFormat="1" ht="10.199999999999999">
      <c r="A78" s="63"/>
      <c r="B78" s="464"/>
      <c r="C78" s="464"/>
      <c r="D78" s="464"/>
      <c r="E78" s="464"/>
      <c r="F78" s="464"/>
      <c r="G78" s="464"/>
      <c r="H78" s="464"/>
      <c r="I78" s="464"/>
      <c r="J78" s="464"/>
      <c r="K78" s="464"/>
      <c r="L78" s="464"/>
      <c r="M78" s="464"/>
      <c r="N78" s="464"/>
      <c r="O78" s="464"/>
      <c r="P78" s="464"/>
      <c r="Q78" s="464"/>
      <c r="R78" s="464"/>
      <c r="S78" s="464"/>
      <c r="T78" s="464"/>
      <c r="U78" s="464"/>
    </row>
    <row r="79" spans="1:21" s="465" customFormat="1" ht="10.199999999999999">
      <c r="A79" s="63"/>
      <c r="B79" s="464"/>
      <c r="C79" s="464"/>
      <c r="D79" s="464"/>
      <c r="E79" s="464"/>
      <c r="F79" s="464"/>
      <c r="G79" s="464"/>
      <c r="H79" s="464"/>
      <c r="I79" s="464"/>
      <c r="J79" s="464"/>
      <c r="K79" s="464"/>
      <c r="L79" s="464"/>
      <c r="M79" s="464"/>
      <c r="N79" s="464"/>
      <c r="O79" s="464"/>
      <c r="P79" s="464"/>
      <c r="Q79" s="464"/>
      <c r="R79" s="464"/>
      <c r="S79" s="464"/>
      <c r="T79" s="464"/>
      <c r="U79" s="464"/>
    </row>
    <row r="80" spans="1:21" s="465" customFormat="1" ht="10.199999999999999">
      <c r="A80" s="63"/>
      <c r="B80" s="464"/>
      <c r="C80" s="464"/>
      <c r="D80" s="464"/>
      <c r="E80" s="464"/>
      <c r="F80" s="464"/>
      <c r="G80" s="464"/>
      <c r="H80" s="464"/>
      <c r="I80" s="464"/>
      <c r="J80" s="464"/>
      <c r="K80" s="464"/>
      <c r="L80" s="464"/>
      <c r="M80" s="464"/>
      <c r="N80" s="464"/>
      <c r="O80" s="464"/>
      <c r="P80" s="464"/>
      <c r="Q80" s="464"/>
      <c r="R80" s="464"/>
      <c r="S80" s="464"/>
      <c r="T80" s="464"/>
      <c r="U80" s="464"/>
    </row>
    <row r="81" spans="1:21" s="465" customFormat="1" ht="10.199999999999999">
      <c r="A81" s="63"/>
      <c r="B81" s="464"/>
      <c r="C81" s="464"/>
      <c r="D81" s="464"/>
      <c r="E81" s="464"/>
      <c r="F81" s="464"/>
      <c r="G81" s="464"/>
      <c r="H81" s="464"/>
      <c r="I81" s="464"/>
      <c r="J81" s="464"/>
      <c r="K81" s="464"/>
      <c r="L81" s="464"/>
      <c r="M81" s="464"/>
      <c r="N81" s="464"/>
      <c r="O81" s="464"/>
      <c r="P81" s="464"/>
      <c r="Q81" s="464"/>
      <c r="R81" s="464"/>
      <c r="S81" s="464"/>
      <c r="T81" s="464"/>
      <c r="U81" s="464"/>
    </row>
    <row r="82" spans="1:21" s="465" customFormat="1" ht="10.199999999999999">
      <c r="A82" s="63"/>
      <c r="B82" s="464"/>
      <c r="C82" s="464"/>
      <c r="D82" s="464"/>
      <c r="E82" s="464"/>
      <c r="F82" s="464"/>
      <c r="G82" s="464"/>
      <c r="H82" s="464"/>
      <c r="I82" s="464"/>
      <c r="J82" s="464"/>
      <c r="K82" s="464"/>
      <c r="L82" s="464"/>
      <c r="M82" s="464"/>
      <c r="N82" s="464"/>
      <c r="O82" s="464"/>
      <c r="P82" s="464"/>
      <c r="Q82" s="464"/>
      <c r="R82" s="464"/>
      <c r="S82" s="464"/>
      <c r="T82" s="464"/>
      <c r="U82" s="464"/>
    </row>
    <row r="83" spans="1:21" s="465" customFormat="1" ht="10.199999999999999">
      <c r="A83" s="63"/>
      <c r="B83" s="464"/>
      <c r="C83" s="464"/>
      <c r="D83" s="464"/>
      <c r="E83" s="464"/>
      <c r="F83" s="464"/>
      <c r="G83" s="464"/>
      <c r="H83" s="464"/>
      <c r="I83" s="464"/>
      <c r="J83" s="464"/>
      <c r="K83" s="464"/>
      <c r="L83" s="464"/>
      <c r="M83" s="464"/>
      <c r="N83" s="464"/>
      <c r="O83" s="464"/>
      <c r="P83" s="464"/>
      <c r="Q83" s="464"/>
      <c r="R83" s="464"/>
      <c r="S83" s="464"/>
      <c r="T83" s="464"/>
      <c r="U83" s="464"/>
    </row>
    <row r="84" spans="1:21" s="465" customFormat="1" ht="10.199999999999999">
      <c r="A84" s="63"/>
      <c r="B84" s="464"/>
      <c r="C84" s="464"/>
      <c r="D84" s="464"/>
      <c r="E84" s="464"/>
      <c r="F84" s="464"/>
      <c r="G84" s="464"/>
      <c r="H84" s="464"/>
      <c r="I84" s="464"/>
      <c r="J84" s="464"/>
      <c r="K84" s="464"/>
      <c r="L84" s="464"/>
      <c r="M84" s="464"/>
      <c r="N84" s="464"/>
      <c r="O84" s="464"/>
      <c r="P84" s="464"/>
      <c r="Q84" s="464"/>
      <c r="R84" s="464"/>
      <c r="S84" s="464"/>
      <c r="T84" s="464"/>
      <c r="U84" s="464"/>
    </row>
    <row r="85" spans="1:21" s="465" customFormat="1" ht="10.199999999999999">
      <c r="A85" s="63"/>
      <c r="B85" s="464"/>
      <c r="C85" s="464"/>
      <c r="D85" s="464"/>
      <c r="E85" s="464"/>
      <c r="F85" s="464"/>
      <c r="G85" s="464"/>
      <c r="H85" s="464"/>
      <c r="I85" s="464"/>
      <c r="J85" s="464"/>
      <c r="K85" s="464"/>
      <c r="L85" s="464"/>
      <c r="M85" s="464"/>
      <c r="N85" s="464"/>
      <c r="O85" s="464"/>
      <c r="P85" s="464"/>
      <c r="Q85" s="464"/>
      <c r="R85" s="464"/>
      <c r="S85" s="464"/>
      <c r="T85" s="464"/>
      <c r="U85" s="464"/>
    </row>
    <row r="86" spans="1:21" s="465" customFormat="1" ht="10.199999999999999">
      <c r="A86" s="63"/>
      <c r="B86" s="464"/>
      <c r="C86" s="464"/>
      <c r="D86" s="464"/>
      <c r="E86" s="464"/>
      <c r="F86" s="464"/>
      <c r="G86" s="464"/>
      <c r="H86" s="464"/>
      <c r="I86" s="464"/>
      <c r="J86" s="464"/>
      <c r="K86" s="464"/>
      <c r="L86" s="464"/>
      <c r="M86" s="464"/>
      <c r="N86" s="464"/>
      <c r="O86" s="464"/>
      <c r="P86" s="464"/>
      <c r="Q86" s="464"/>
      <c r="R86" s="464"/>
      <c r="S86" s="464"/>
      <c r="T86" s="464"/>
      <c r="U86" s="464"/>
    </row>
    <row r="87" spans="1:21" s="465" customFormat="1" ht="10.199999999999999">
      <c r="A87" s="63"/>
      <c r="B87" s="464"/>
      <c r="C87" s="464"/>
      <c r="D87" s="464"/>
      <c r="E87" s="464"/>
      <c r="F87" s="464"/>
      <c r="G87" s="464"/>
      <c r="H87" s="464"/>
      <c r="I87" s="464"/>
      <c r="J87" s="464"/>
      <c r="K87" s="464"/>
      <c r="L87" s="464"/>
      <c r="M87" s="464"/>
      <c r="N87" s="464"/>
      <c r="O87" s="464"/>
      <c r="P87" s="464"/>
      <c r="Q87" s="464"/>
      <c r="R87" s="464"/>
      <c r="S87" s="464"/>
      <c r="T87" s="464"/>
      <c r="U87" s="464"/>
    </row>
    <row r="88" spans="1:21" s="465" customFormat="1" ht="10.199999999999999">
      <c r="A88" s="63"/>
      <c r="B88" s="464"/>
      <c r="C88" s="464"/>
      <c r="D88" s="464"/>
      <c r="E88" s="464"/>
      <c r="F88" s="464"/>
      <c r="G88" s="464"/>
      <c r="H88" s="464"/>
      <c r="I88" s="464"/>
      <c r="J88" s="464"/>
      <c r="K88" s="464"/>
      <c r="L88" s="464"/>
      <c r="M88" s="464"/>
      <c r="N88" s="464"/>
      <c r="O88" s="464"/>
      <c r="P88" s="464"/>
      <c r="Q88" s="464"/>
      <c r="R88" s="464"/>
      <c r="S88" s="464"/>
      <c r="T88" s="464"/>
      <c r="U88" s="464"/>
    </row>
    <row r="89" spans="1:21" s="465" customFormat="1" ht="10.199999999999999">
      <c r="A89" s="63"/>
      <c r="B89" s="464"/>
      <c r="C89" s="464"/>
      <c r="D89" s="464"/>
      <c r="E89" s="464"/>
      <c r="F89" s="464"/>
      <c r="G89" s="464"/>
      <c r="H89" s="464"/>
      <c r="I89" s="464"/>
      <c r="J89" s="464"/>
      <c r="K89" s="464"/>
      <c r="L89" s="464"/>
      <c r="M89" s="464"/>
      <c r="N89" s="464"/>
      <c r="O89" s="464"/>
      <c r="P89" s="464"/>
      <c r="Q89" s="464"/>
      <c r="R89" s="464"/>
      <c r="S89" s="464"/>
      <c r="T89" s="464"/>
      <c r="U89" s="464"/>
    </row>
    <row r="90" spans="1:21" s="465" customFormat="1" ht="10.199999999999999">
      <c r="A90" s="63"/>
      <c r="B90" s="464"/>
      <c r="C90" s="464"/>
      <c r="D90" s="464"/>
      <c r="E90" s="464"/>
      <c r="F90" s="464"/>
      <c r="G90" s="464"/>
      <c r="H90" s="464"/>
      <c r="I90" s="464"/>
      <c r="J90" s="464"/>
      <c r="K90" s="464"/>
      <c r="L90" s="464"/>
      <c r="M90" s="464"/>
      <c r="N90" s="464"/>
      <c r="O90" s="464"/>
      <c r="P90" s="464"/>
      <c r="Q90" s="464"/>
      <c r="R90" s="464"/>
      <c r="S90" s="464"/>
      <c r="T90" s="464"/>
      <c r="U90" s="464"/>
    </row>
    <row r="91" spans="1:21" s="465" customFormat="1" ht="10.199999999999999">
      <c r="A91" s="63"/>
      <c r="B91" s="464"/>
      <c r="C91" s="464"/>
      <c r="D91" s="464"/>
      <c r="E91" s="464"/>
      <c r="F91" s="464"/>
      <c r="G91" s="464"/>
      <c r="H91" s="464"/>
      <c r="I91" s="464"/>
      <c r="J91" s="464"/>
      <c r="K91" s="464"/>
      <c r="L91" s="464"/>
      <c r="M91" s="464"/>
      <c r="N91" s="464"/>
      <c r="O91" s="464"/>
      <c r="P91" s="464"/>
      <c r="Q91" s="464"/>
      <c r="R91" s="464"/>
      <c r="S91" s="464"/>
      <c r="T91" s="464"/>
      <c r="U91" s="464"/>
    </row>
    <row r="92" spans="1:21" s="465" customFormat="1" ht="10.199999999999999">
      <c r="A92" s="63"/>
      <c r="B92" s="464"/>
      <c r="C92" s="464"/>
      <c r="D92" s="464"/>
      <c r="E92" s="464"/>
      <c r="F92" s="464"/>
      <c r="G92" s="464"/>
      <c r="H92" s="464"/>
      <c r="I92" s="464"/>
      <c r="J92" s="464"/>
      <c r="K92" s="464"/>
      <c r="L92" s="464"/>
      <c r="M92" s="464"/>
      <c r="N92" s="464"/>
      <c r="O92" s="464"/>
      <c r="P92" s="464"/>
      <c r="Q92" s="464"/>
      <c r="R92" s="464"/>
      <c r="S92" s="464"/>
      <c r="T92" s="464"/>
      <c r="U92" s="464"/>
    </row>
    <row r="93" spans="1:21" s="465" customFormat="1" ht="10.199999999999999">
      <c r="A93" s="63"/>
      <c r="B93" s="464"/>
      <c r="C93" s="464"/>
      <c r="D93" s="464"/>
      <c r="E93" s="464"/>
      <c r="F93" s="464"/>
      <c r="G93" s="464"/>
      <c r="H93" s="464"/>
      <c r="I93" s="464"/>
      <c r="J93" s="464"/>
      <c r="K93" s="464"/>
      <c r="L93" s="464"/>
      <c r="M93" s="464"/>
      <c r="N93" s="464"/>
      <c r="O93" s="464"/>
      <c r="P93" s="464"/>
      <c r="Q93" s="464"/>
      <c r="R93" s="464"/>
      <c r="S93" s="464"/>
      <c r="T93" s="464"/>
      <c r="U93" s="464"/>
    </row>
    <row r="94" spans="1:21" s="465" customFormat="1" ht="10.199999999999999">
      <c r="A94" s="63"/>
      <c r="B94" s="464"/>
      <c r="C94" s="464"/>
      <c r="D94" s="464"/>
      <c r="E94" s="464"/>
      <c r="F94" s="464"/>
      <c r="G94" s="464"/>
      <c r="H94" s="464"/>
      <c r="I94" s="464"/>
      <c r="J94" s="464"/>
      <c r="K94" s="464"/>
      <c r="L94" s="464"/>
      <c r="M94" s="464"/>
      <c r="N94" s="464"/>
      <c r="O94" s="464"/>
      <c r="P94" s="464"/>
      <c r="Q94" s="464"/>
      <c r="R94" s="464"/>
      <c r="S94" s="464"/>
      <c r="T94" s="464"/>
      <c r="U94" s="464"/>
    </row>
    <row r="95" spans="1:21" s="465" customFormat="1" ht="10.199999999999999">
      <c r="A95" s="63"/>
      <c r="B95" s="464"/>
      <c r="C95" s="464"/>
      <c r="D95" s="464"/>
      <c r="E95" s="464"/>
      <c r="F95" s="464"/>
      <c r="G95" s="464"/>
      <c r="H95" s="464"/>
      <c r="I95" s="464"/>
      <c r="J95" s="464"/>
      <c r="K95" s="464"/>
      <c r="L95" s="464"/>
      <c r="M95" s="464"/>
      <c r="N95" s="464"/>
      <c r="O95" s="464"/>
      <c r="P95" s="464"/>
      <c r="Q95" s="464"/>
      <c r="R95" s="464"/>
      <c r="S95" s="464"/>
      <c r="T95" s="464"/>
      <c r="U95" s="464"/>
    </row>
    <row r="96" spans="1:21" s="465" customFormat="1" ht="10.199999999999999">
      <c r="A96" s="63"/>
      <c r="B96" s="464"/>
      <c r="C96" s="464"/>
      <c r="D96" s="464"/>
      <c r="E96" s="464"/>
      <c r="F96" s="464"/>
      <c r="G96" s="464"/>
      <c r="H96" s="464"/>
      <c r="I96" s="464"/>
      <c r="J96" s="464"/>
      <c r="K96" s="464"/>
      <c r="L96" s="464"/>
      <c r="M96" s="464"/>
      <c r="N96" s="464"/>
      <c r="O96" s="464"/>
      <c r="P96" s="464"/>
      <c r="Q96" s="464"/>
      <c r="R96" s="464"/>
      <c r="S96" s="464"/>
      <c r="T96" s="464"/>
      <c r="U96" s="464"/>
    </row>
  </sheetData>
  <hyperlinks>
    <hyperlink ref="U6" location="'Index - Descontinued'!A1" display="Index" xr:uid="{7BF615D7-3F38-400E-B39B-DE583643F248}"/>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C451-3F50-4F2A-A243-278BFDC6CAB6}">
  <sheetPr>
    <tabColor rgb="FFFF0000"/>
    <pageSetUpPr fitToPage="1"/>
  </sheetPr>
  <dimension ref="A1:EW39"/>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6" sqref="C6"/>
    </sheetView>
  </sheetViews>
  <sheetFormatPr defaultColWidth="9.33203125" defaultRowHeight="15" customHeight="1"/>
  <cols>
    <col min="1" max="1" width="69.21875" style="113" customWidth="1"/>
    <col min="2" max="3" width="9.44140625" style="105" customWidth="1"/>
    <col min="4" max="16384" width="9.33203125" style="113"/>
  </cols>
  <sheetData>
    <row r="1" spans="1:153" s="55" customFormat="1" ht="15" customHeight="1">
      <c r="A1" s="18"/>
      <c r="B1" s="21"/>
      <c r="C1" s="21"/>
      <c r="D1" s="279"/>
      <c r="E1" s="19"/>
      <c r="F1" s="279"/>
      <c r="G1" s="19"/>
      <c r="H1" s="279"/>
      <c r="I1" s="19"/>
      <c r="J1" s="279"/>
      <c r="K1" s="19"/>
      <c r="L1" s="279"/>
      <c r="M1" s="65"/>
      <c r="N1" s="65"/>
      <c r="O1" s="19"/>
      <c r="P1" s="279"/>
      <c r="Q1" s="64"/>
      <c r="R1" s="64"/>
      <c r="S1" s="64"/>
      <c r="T1" s="64"/>
      <c r="U1" s="64"/>
      <c r="V1" s="279"/>
      <c r="W1" s="64"/>
      <c r="X1" s="279"/>
      <c r="Y1" s="64"/>
      <c r="Z1" s="64"/>
      <c r="AA1" s="64"/>
      <c r="AB1" s="18"/>
      <c r="AC1" s="18"/>
      <c r="AD1" s="19"/>
      <c r="AE1" s="279"/>
      <c r="AF1" s="19"/>
      <c r="AG1" s="279"/>
      <c r="AH1" s="19"/>
      <c r="AI1" s="279"/>
      <c r="AJ1" s="19"/>
      <c r="AK1" s="279"/>
      <c r="AL1" s="19"/>
      <c r="AM1" s="279"/>
      <c r="AN1" s="19"/>
      <c r="AO1" s="279"/>
      <c r="AP1" s="19"/>
      <c r="AQ1" s="279"/>
      <c r="AR1" s="19"/>
      <c r="AS1" s="279"/>
      <c r="AT1" s="19"/>
      <c r="AU1" s="279"/>
      <c r="AV1" s="19"/>
      <c r="AW1" s="279"/>
      <c r="AX1" s="19"/>
      <c r="AY1" s="279"/>
      <c r="AZ1" s="19"/>
      <c r="BA1" s="279"/>
      <c r="BB1" s="19"/>
      <c r="BC1" s="279"/>
      <c r="BD1" s="19"/>
      <c r="BE1" s="279"/>
      <c r="BF1" s="19"/>
      <c r="BG1" s="279"/>
      <c r="BH1" s="19"/>
      <c r="BI1" s="279"/>
      <c r="BJ1" s="19"/>
      <c r="BK1" s="279"/>
      <c r="BL1" s="19"/>
      <c r="BM1" s="279"/>
      <c r="BN1" s="19"/>
      <c r="BO1" s="279"/>
      <c r="BP1" s="19"/>
      <c r="BQ1" s="279"/>
      <c r="BR1" s="65"/>
      <c r="BS1" s="65"/>
      <c r="BT1" s="19"/>
      <c r="BU1" s="279"/>
      <c r="BV1" s="64"/>
      <c r="BW1" s="64"/>
      <c r="BX1" s="64"/>
      <c r="BY1" s="64"/>
      <c r="BZ1" s="64"/>
      <c r="CA1" s="279"/>
      <c r="CB1" s="64"/>
      <c r="CC1" s="279"/>
      <c r="CD1" s="64"/>
      <c r="CE1" s="64"/>
      <c r="CF1" s="64"/>
      <c r="CG1" s="18"/>
      <c r="CH1" s="18"/>
      <c r="CI1" s="19"/>
      <c r="CJ1" s="279"/>
      <c r="CK1" s="19"/>
      <c r="CL1" s="279"/>
      <c r="CM1" s="19"/>
      <c r="CN1" s="279"/>
      <c r="CO1" s="19"/>
      <c r="CP1" s="279"/>
      <c r="CQ1" s="19"/>
      <c r="CR1" s="279"/>
      <c r="CS1" s="19"/>
      <c r="CT1" s="279"/>
      <c r="CU1" s="19"/>
      <c r="CV1" s="279"/>
      <c r="CW1" s="19"/>
      <c r="CX1" s="279"/>
      <c r="CY1" s="19"/>
      <c r="CZ1" s="279"/>
      <c r="DA1" s="19"/>
      <c r="DB1" s="279"/>
      <c r="DC1" s="19"/>
      <c r="DD1" s="279"/>
      <c r="DE1" s="19"/>
      <c r="DF1" s="279"/>
      <c r="DG1" s="19"/>
      <c r="DH1" s="279"/>
      <c r="DI1" s="19"/>
      <c r="DJ1" s="279"/>
      <c r="DK1" s="19"/>
      <c r="DL1" s="279"/>
      <c r="DM1" s="19"/>
      <c r="DN1" s="279"/>
      <c r="DO1" s="19"/>
      <c r="DP1" s="279"/>
      <c r="DQ1" s="19"/>
      <c r="DR1" s="279"/>
      <c r="DS1" s="19"/>
      <c r="DT1" s="279"/>
      <c r="DU1" s="19"/>
      <c r="DV1" s="279"/>
      <c r="DW1" s="65"/>
      <c r="DX1" s="65"/>
      <c r="DY1" s="19"/>
      <c r="DZ1" s="279"/>
      <c r="EA1" s="64"/>
      <c r="EB1" s="64"/>
      <c r="EC1" s="64"/>
      <c r="ED1" s="64"/>
      <c r="EE1" s="64"/>
      <c r="EF1" s="279"/>
      <c r="EG1" s="64"/>
      <c r="EH1" s="279"/>
      <c r="EI1" s="64"/>
      <c r="EJ1" s="64"/>
      <c r="EK1" s="64"/>
      <c r="EL1" s="18"/>
      <c r="EM1" s="18"/>
      <c r="EN1" s="19"/>
      <c r="EO1" s="279"/>
      <c r="EP1" s="19"/>
      <c r="EQ1" s="279"/>
      <c r="ER1" s="19"/>
      <c r="ES1" s="279"/>
      <c r="ET1" s="19"/>
      <c r="EU1" s="279"/>
      <c r="EV1" s="19"/>
      <c r="EW1" s="279"/>
    </row>
    <row r="2" spans="1:153" s="55" customFormat="1" ht="15" customHeight="1">
      <c r="A2" s="18"/>
      <c r="B2" s="21"/>
      <c r="C2" s="21"/>
      <c r="D2" s="279"/>
      <c r="E2" s="19"/>
      <c r="F2" s="279"/>
      <c r="G2" s="19"/>
      <c r="H2" s="279"/>
      <c r="I2" s="19"/>
      <c r="J2" s="279"/>
      <c r="K2" s="19"/>
      <c r="L2" s="279"/>
      <c r="M2" s="65"/>
      <c r="N2" s="65"/>
      <c r="O2" s="19"/>
      <c r="P2" s="279"/>
      <c r="Q2" s="64"/>
      <c r="R2" s="64"/>
      <c r="S2" s="64"/>
      <c r="T2" s="64"/>
      <c r="U2" s="64"/>
      <c r="V2" s="279"/>
      <c r="W2" s="64"/>
      <c r="X2" s="279"/>
      <c r="Y2" s="64"/>
      <c r="Z2" s="64"/>
      <c r="AA2" s="64"/>
      <c r="AB2" s="18"/>
      <c r="AC2" s="18"/>
      <c r="AD2" s="19"/>
      <c r="AE2" s="279"/>
      <c r="AF2" s="19"/>
      <c r="AG2" s="279"/>
      <c r="AH2" s="19"/>
      <c r="AI2" s="279"/>
      <c r="AJ2" s="19"/>
      <c r="AK2" s="279"/>
      <c r="AL2" s="19"/>
      <c r="AM2" s="279"/>
      <c r="AN2" s="19"/>
      <c r="AO2" s="279"/>
      <c r="AP2" s="19"/>
      <c r="AQ2" s="279"/>
      <c r="AR2" s="19"/>
      <c r="AS2" s="279"/>
      <c r="AT2" s="19"/>
      <c r="AU2" s="279"/>
      <c r="AV2" s="19"/>
      <c r="AW2" s="279"/>
      <c r="AX2" s="19"/>
      <c r="AY2" s="279"/>
      <c r="AZ2" s="19"/>
      <c r="BA2" s="279"/>
      <c r="BB2" s="19"/>
      <c r="BC2" s="279"/>
      <c r="BD2" s="19"/>
      <c r="BE2" s="279"/>
      <c r="BF2" s="19"/>
      <c r="BG2" s="279"/>
      <c r="BH2" s="19"/>
      <c r="BI2" s="279"/>
      <c r="BJ2" s="19"/>
      <c r="BK2" s="279"/>
      <c r="BL2" s="19"/>
      <c r="BM2" s="279"/>
      <c r="BN2" s="19"/>
      <c r="BO2" s="279"/>
      <c r="BP2" s="19"/>
      <c r="BQ2" s="279"/>
      <c r="BR2" s="65"/>
      <c r="BS2" s="65"/>
      <c r="BT2" s="19"/>
      <c r="BU2" s="279"/>
      <c r="BV2" s="64"/>
      <c r="BW2" s="64"/>
      <c r="BX2" s="64"/>
      <c r="BY2" s="64"/>
      <c r="BZ2" s="64"/>
      <c r="CA2" s="279"/>
      <c r="CB2" s="64"/>
      <c r="CC2" s="279"/>
      <c r="CD2" s="64"/>
      <c r="CE2" s="64"/>
      <c r="CF2" s="64"/>
      <c r="CG2" s="18"/>
      <c r="CH2" s="18"/>
      <c r="CI2" s="19"/>
      <c r="CJ2" s="279"/>
      <c r="CK2" s="19"/>
      <c r="CL2" s="279"/>
      <c r="CM2" s="19"/>
      <c r="CN2" s="279"/>
      <c r="CO2" s="19"/>
      <c r="CP2" s="279"/>
      <c r="CQ2" s="19"/>
      <c r="CR2" s="279"/>
      <c r="CS2" s="19"/>
      <c r="CT2" s="279"/>
      <c r="CU2" s="19"/>
      <c r="CV2" s="279"/>
      <c r="CW2" s="19"/>
      <c r="CX2" s="279"/>
      <c r="CY2" s="19"/>
      <c r="CZ2" s="279"/>
      <c r="DA2" s="19"/>
      <c r="DB2" s="279"/>
      <c r="DC2" s="19"/>
      <c r="DD2" s="279"/>
      <c r="DE2" s="19"/>
      <c r="DF2" s="279"/>
      <c r="DG2" s="19"/>
      <c r="DH2" s="279"/>
      <c r="DI2" s="19"/>
      <c r="DJ2" s="279"/>
      <c r="DK2" s="19"/>
      <c r="DL2" s="279"/>
      <c r="DM2" s="19"/>
      <c r="DN2" s="279"/>
      <c r="DO2" s="19"/>
      <c r="DP2" s="279"/>
      <c r="DQ2" s="19"/>
      <c r="DR2" s="279"/>
      <c r="DS2" s="19"/>
      <c r="DT2" s="279"/>
      <c r="DU2" s="19"/>
      <c r="DV2" s="279"/>
      <c r="DW2" s="65"/>
      <c r="DX2" s="65"/>
      <c r="DY2" s="19"/>
      <c r="DZ2" s="279"/>
      <c r="EA2" s="64"/>
      <c r="EB2" s="64"/>
      <c r="EC2" s="64"/>
      <c r="ED2" s="64"/>
      <c r="EE2" s="64"/>
      <c r="EF2" s="279"/>
      <c r="EG2" s="64"/>
      <c r="EH2" s="279"/>
      <c r="EI2" s="64"/>
      <c r="EJ2" s="64"/>
      <c r="EK2" s="64"/>
      <c r="EL2" s="18"/>
      <c r="EM2" s="18"/>
      <c r="EN2" s="19"/>
      <c r="EO2" s="279"/>
      <c r="EP2" s="19"/>
      <c r="EQ2" s="279"/>
      <c r="ER2" s="19"/>
      <c r="ES2" s="279"/>
      <c r="ET2" s="19"/>
      <c r="EU2" s="279"/>
      <c r="EV2" s="19"/>
      <c r="EW2" s="279"/>
    </row>
    <row r="3" spans="1:153" s="55" customFormat="1" ht="15" customHeight="1">
      <c r="A3" s="18"/>
      <c r="B3" s="21"/>
      <c r="C3" s="21"/>
      <c r="D3" s="279"/>
      <c r="E3" s="19"/>
      <c r="F3" s="279"/>
      <c r="G3" s="19"/>
      <c r="H3" s="279"/>
      <c r="I3" s="19"/>
      <c r="J3" s="279"/>
      <c r="K3" s="19"/>
      <c r="L3" s="279"/>
      <c r="M3" s="65"/>
      <c r="N3" s="65"/>
      <c r="O3" s="19"/>
      <c r="P3" s="279"/>
      <c r="Q3" s="64"/>
      <c r="R3" s="64"/>
      <c r="S3" s="64"/>
      <c r="T3" s="64"/>
      <c r="U3" s="64"/>
      <c r="V3" s="279"/>
      <c r="W3" s="64"/>
      <c r="X3" s="279"/>
      <c r="Y3" s="64"/>
      <c r="Z3" s="64"/>
      <c r="AA3" s="64"/>
      <c r="AB3" s="18"/>
      <c r="AC3" s="18"/>
      <c r="AD3" s="19"/>
      <c r="AE3" s="279"/>
      <c r="AF3" s="19"/>
      <c r="AG3" s="279"/>
      <c r="AH3" s="19"/>
      <c r="AI3" s="279"/>
      <c r="AJ3" s="19"/>
      <c r="AK3" s="279"/>
      <c r="AL3" s="19"/>
      <c r="AM3" s="279"/>
      <c r="AN3" s="19"/>
      <c r="AO3" s="279"/>
      <c r="AP3" s="19"/>
      <c r="AQ3" s="279"/>
      <c r="AR3" s="19"/>
      <c r="AS3" s="279"/>
      <c r="AT3" s="19"/>
      <c r="AU3" s="279"/>
      <c r="AV3" s="19"/>
      <c r="AW3" s="279"/>
      <c r="AX3" s="19"/>
      <c r="AY3" s="279"/>
      <c r="AZ3" s="19"/>
      <c r="BA3" s="279"/>
      <c r="BB3" s="19"/>
      <c r="BC3" s="279"/>
      <c r="BD3" s="19"/>
      <c r="BE3" s="279"/>
      <c r="BF3" s="19"/>
      <c r="BG3" s="279"/>
      <c r="BH3" s="19"/>
      <c r="BI3" s="279"/>
      <c r="BJ3" s="19"/>
      <c r="BK3" s="279"/>
      <c r="BL3" s="19"/>
      <c r="BM3" s="279"/>
      <c r="BN3" s="19"/>
      <c r="BO3" s="279"/>
      <c r="BP3" s="19"/>
      <c r="BQ3" s="279"/>
      <c r="BR3" s="65"/>
      <c r="BS3" s="65"/>
      <c r="BT3" s="19"/>
      <c r="BU3" s="279"/>
      <c r="BV3" s="64"/>
      <c r="BW3" s="64"/>
      <c r="BX3" s="64"/>
      <c r="BY3" s="64"/>
      <c r="BZ3" s="64"/>
      <c r="CA3" s="279"/>
      <c r="CB3" s="64"/>
      <c r="CC3" s="279"/>
      <c r="CD3" s="64"/>
      <c r="CE3" s="64"/>
      <c r="CF3" s="64"/>
      <c r="CG3" s="18"/>
      <c r="CH3" s="18"/>
      <c r="CI3" s="19"/>
      <c r="CJ3" s="279"/>
      <c r="CK3" s="19"/>
      <c r="CL3" s="279"/>
      <c r="CM3" s="19"/>
      <c r="CN3" s="279"/>
      <c r="CO3" s="19"/>
      <c r="CP3" s="279"/>
      <c r="CQ3" s="19"/>
      <c r="CR3" s="279"/>
      <c r="CS3" s="19"/>
      <c r="CT3" s="279"/>
      <c r="CU3" s="19"/>
      <c r="CV3" s="279"/>
      <c r="CW3" s="19"/>
      <c r="CX3" s="279"/>
      <c r="CY3" s="19"/>
      <c r="CZ3" s="279"/>
      <c r="DA3" s="19"/>
      <c r="DB3" s="279"/>
      <c r="DC3" s="19"/>
      <c r="DD3" s="279"/>
      <c r="DE3" s="19"/>
      <c r="DF3" s="279"/>
      <c r="DG3" s="19"/>
      <c r="DH3" s="279"/>
      <c r="DI3" s="19"/>
      <c r="DJ3" s="279"/>
      <c r="DK3" s="19"/>
      <c r="DL3" s="279"/>
      <c r="DM3" s="19"/>
      <c r="DN3" s="279"/>
      <c r="DO3" s="19"/>
      <c r="DP3" s="279"/>
      <c r="DQ3" s="19"/>
      <c r="DR3" s="279"/>
      <c r="DS3" s="19"/>
      <c r="DT3" s="279"/>
      <c r="DU3" s="19"/>
      <c r="DV3" s="279"/>
      <c r="DW3" s="65"/>
      <c r="DX3" s="65"/>
      <c r="DY3" s="19"/>
      <c r="DZ3" s="279"/>
      <c r="EA3" s="64"/>
      <c r="EB3" s="64"/>
      <c r="EC3" s="64"/>
      <c r="ED3" s="64"/>
      <c r="EE3" s="64"/>
      <c r="EF3" s="279"/>
      <c r="EG3" s="64"/>
      <c r="EH3" s="279"/>
      <c r="EI3" s="64"/>
      <c r="EJ3" s="64"/>
      <c r="EK3" s="64"/>
      <c r="EL3" s="18"/>
      <c r="EM3" s="18"/>
      <c r="EN3" s="19"/>
      <c r="EO3" s="279"/>
      <c r="EP3" s="19"/>
      <c r="EQ3" s="279"/>
      <c r="ER3" s="19"/>
      <c r="ES3" s="279"/>
      <c r="ET3" s="19"/>
      <c r="EU3" s="279"/>
      <c r="EV3" s="19"/>
      <c r="EW3" s="279"/>
    </row>
    <row r="4" spans="1:153" s="55" customFormat="1" ht="15" customHeight="1">
      <c r="A4" s="26"/>
      <c r="B4" s="25"/>
      <c r="C4" s="25"/>
    </row>
    <row r="5" spans="1:153" s="55" customFormat="1" ht="15" customHeight="1" thickBot="1">
      <c r="A5" s="28" t="s">
        <v>422</v>
      </c>
      <c r="B5" s="25"/>
      <c r="C5" s="25"/>
    </row>
    <row r="6" spans="1:153" s="55" customFormat="1" ht="15" customHeight="1" thickTop="1">
      <c r="A6" s="272"/>
      <c r="B6" s="31"/>
      <c r="C6" s="31" t="s">
        <v>59</v>
      </c>
    </row>
    <row r="7" spans="1:153" s="287" customFormat="1" ht="15" customHeight="1">
      <c r="A7" s="34"/>
      <c r="B7" s="35" t="s">
        <v>301</v>
      </c>
      <c r="C7" s="35" t="s">
        <v>302</v>
      </c>
    </row>
    <row r="8" spans="1:153" s="55" customFormat="1" ht="10.199999999999999" customHeight="1">
      <c r="A8" s="37"/>
      <c r="B8" s="38"/>
      <c r="C8" s="38"/>
    </row>
    <row r="9" spans="1:153" s="166" customFormat="1" ht="5.0999999999999996" customHeight="1">
      <c r="A9" s="39"/>
      <c r="B9" s="40"/>
      <c r="C9" s="40"/>
    </row>
    <row r="10" spans="1:153" s="55" customFormat="1" ht="12.75" customHeight="1">
      <c r="A10" s="26" t="s">
        <v>423</v>
      </c>
      <c r="B10" s="312">
        <v>17233</v>
      </c>
      <c r="C10" s="313">
        <f>SUM(C11:C12)</f>
        <v>18044</v>
      </c>
    </row>
    <row r="11" spans="1:153" s="166" customFormat="1" ht="12.75" customHeight="1">
      <c r="A11" s="48" t="s">
        <v>424</v>
      </c>
      <c r="B11" s="314">
        <v>16771</v>
      </c>
      <c r="C11" s="315">
        <v>17756</v>
      </c>
    </row>
    <row r="12" spans="1:153" s="166" customFormat="1" ht="12.75" customHeight="1">
      <c r="A12" s="48" t="s">
        <v>425</v>
      </c>
      <c r="B12" s="314">
        <v>462</v>
      </c>
      <c r="C12" s="315">
        <v>288</v>
      </c>
    </row>
    <row r="13" spans="1:153" s="166" customFormat="1" ht="5.0999999999999996" customHeight="1">
      <c r="A13" s="39"/>
      <c r="B13" s="40"/>
      <c r="C13" s="316"/>
    </row>
    <row r="14" spans="1:153" s="55" customFormat="1" ht="12.75" customHeight="1">
      <c r="A14" s="26" t="s">
        <v>426</v>
      </c>
      <c r="B14" s="312">
        <v>-7642</v>
      </c>
      <c r="C14" s="313">
        <v>-8142</v>
      </c>
    </row>
    <row r="15" spans="1:153" s="166" customFormat="1" ht="6.75" customHeight="1">
      <c r="A15" s="317"/>
      <c r="B15" s="318"/>
      <c r="C15" s="319"/>
    </row>
    <row r="16" spans="1:153" s="55" customFormat="1" ht="12.75" customHeight="1">
      <c r="A16" s="26" t="s">
        <v>427</v>
      </c>
      <c r="B16" s="312">
        <f>+SUM(B14,B10)</f>
        <v>9591</v>
      </c>
      <c r="C16" s="313">
        <f>+SUM(C14,C10)</f>
        <v>9902</v>
      </c>
    </row>
    <row r="17" spans="1:3" s="166" customFormat="1" ht="6.75" customHeight="1">
      <c r="A17" s="317"/>
      <c r="B17" s="318"/>
      <c r="C17" s="319"/>
    </row>
    <row r="18" spans="1:3" s="166" customFormat="1" ht="12.75" customHeight="1">
      <c r="A18" s="48" t="s">
        <v>428</v>
      </c>
      <c r="B18" s="314">
        <v>5303</v>
      </c>
      <c r="C18" s="315">
        <v>5650</v>
      </c>
    </row>
    <row r="19" spans="1:3" s="166" customFormat="1" ht="12.75" customHeight="1">
      <c r="A19" s="48" t="s">
        <v>38</v>
      </c>
      <c r="B19" s="314">
        <v>9769</v>
      </c>
      <c r="C19" s="315">
        <v>10307</v>
      </c>
    </row>
    <row r="20" spans="1:3" s="55" customFormat="1" ht="12.75" customHeight="1">
      <c r="A20" s="48" t="s">
        <v>429</v>
      </c>
      <c r="B20" s="314">
        <f>+SUM(B21:B23)</f>
        <v>-15006</v>
      </c>
      <c r="C20" s="315">
        <f>+SUM(C21:C23)</f>
        <v>-15898</v>
      </c>
    </row>
    <row r="21" spans="1:3" s="166" customFormat="1" ht="12.75" customHeight="1">
      <c r="A21" s="48" t="s">
        <v>430</v>
      </c>
      <c r="B21" s="314">
        <v>-6705</v>
      </c>
      <c r="C21" s="315">
        <v>-6852</v>
      </c>
    </row>
    <row r="22" spans="1:3" s="166" customFormat="1" ht="12.75" customHeight="1">
      <c r="A22" s="48" t="s">
        <v>431</v>
      </c>
      <c r="B22" s="314">
        <v>-5265</v>
      </c>
      <c r="C22" s="315">
        <v>-5639</v>
      </c>
    </row>
    <row r="23" spans="1:3" s="166" customFormat="1" ht="12.75" customHeight="1">
      <c r="A23" s="48" t="s">
        <v>432</v>
      </c>
      <c r="B23" s="314">
        <v>-3036</v>
      </c>
      <c r="C23" s="315">
        <v>-3407</v>
      </c>
    </row>
    <row r="24" spans="1:3" s="166" customFormat="1" ht="12.75" customHeight="1">
      <c r="A24" s="48" t="s">
        <v>433</v>
      </c>
      <c r="B24" s="314">
        <v>-2165</v>
      </c>
      <c r="C24" s="315">
        <v>-2289</v>
      </c>
    </row>
    <row r="25" spans="1:3" s="166" customFormat="1" ht="12.75" customHeight="1">
      <c r="A25" s="48" t="s">
        <v>434</v>
      </c>
      <c r="B25" s="314">
        <v>50</v>
      </c>
      <c r="C25" s="315">
        <v>132</v>
      </c>
    </row>
    <row r="26" spans="1:3" s="166" customFormat="1" ht="6.75" customHeight="1">
      <c r="A26" s="317"/>
      <c r="B26" s="318"/>
      <c r="C26" s="319"/>
    </row>
    <row r="27" spans="1:3" s="55" customFormat="1" ht="12.75" customHeight="1">
      <c r="A27" s="26" t="s">
        <v>435</v>
      </c>
      <c r="B27" s="312">
        <f>+SUM(B16,B18,B19,B20,B24,B25)</f>
        <v>7542</v>
      </c>
      <c r="C27" s="313">
        <f>+SUM(C16,C18,C19,C20,C24,C25)</f>
        <v>7804</v>
      </c>
    </row>
    <row r="28" spans="1:3" s="166" customFormat="1" ht="6.75" customHeight="1">
      <c r="A28" s="317"/>
      <c r="B28" s="318"/>
      <c r="C28" s="319"/>
    </row>
    <row r="29" spans="1:3" s="166" customFormat="1" ht="12.75" customHeight="1">
      <c r="A29" s="48" t="s">
        <v>436</v>
      </c>
      <c r="B29" s="314">
        <v>65</v>
      </c>
      <c r="C29" s="315">
        <v>9</v>
      </c>
    </row>
    <row r="30" spans="1:3" s="166" customFormat="1" ht="12.75" customHeight="1">
      <c r="A30" s="48" t="s">
        <v>437</v>
      </c>
      <c r="B30" s="314">
        <v>-1622</v>
      </c>
      <c r="C30" s="315">
        <v>-1638</v>
      </c>
    </row>
    <row r="31" spans="1:3" s="166" customFormat="1" ht="12.75" customHeight="1">
      <c r="A31" s="48" t="s">
        <v>438</v>
      </c>
      <c r="B31" s="314">
        <v>-121</v>
      </c>
      <c r="C31" s="315">
        <v>-108</v>
      </c>
    </row>
    <row r="32" spans="1:3" s="166" customFormat="1" ht="5.0999999999999996" customHeight="1">
      <c r="A32" s="39"/>
      <c r="B32" s="40"/>
      <c r="C32" s="40"/>
    </row>
    <row r="33" spans="1:3" s="55" customFormat="1" ht="15" customHeight="1" thickBot="1">
      <c r="A33" s="87" t="s">
        <v>439</v>
      </c>
      <c r="B33" s="115">
        <f>+SUM(B27:B31)</f>
        <v>5864</v>
      </c>
      <c r="C33" s="115">
        <f>+SUM(C27:C31)</f>
        <v>6067</v>
      </c>
    </row>
    <row r="34" spans="1:3" ht="64.2" customHeight="1" thickTop="1">
      <c r="A34" s="215" t="s">
        <v>440</v>
      </c>
      <c r="B34" s="320"/>
      <c r="C34" s="320"/>
    </row>
    <row r="35" spans="1:3" ht="16.8" customHeight="1">
      <c r="A35" s="215" t="s">
        <v>441</v>
      </c>
      <c r="B35" s="320"/>
      <c r="C35" s="320"/>
    </row>
    <row r="36" spans="1:3" ht="16.8" customHeight="1">
      <c r="A36" s="215" t="s">
        <v>442</v>
      </c>
    </row>
    <row r="37" spans="1:3" ht="11.4">
      <c r="A37" s="321"/>
    </row>
    <row r="38" spans="1:3" ht="11.4">
      <c r="A38" s="259"/>
    </row>
    <row r="39" spans="1:3" ht="15" customHeight="1">
      <c r="A39" s="215"/>
    </row>
  </sheetData>
  <hyperlinks>
    <hyperlink ref="C6" location="Index!A1" display="Index" xr:uid="{7192EC47-C594-446C-9F4B-1AD622BCD947}"/>
  </hyperlinks>
  <printOptions horizontalCentered="1"/>
  <pageMargins left="0.23622047244094491" right="0.23622047244094491" top="0.74803149606299213" bottom="0.74803149606299213" header="0.31496062992125984" footer="0.31496062992125984"/>
  <pageSetup paperSize="9" scale="82" orientation="landscape" horizontalDpi="1200" verticalDpi="1200" r:id="rId1"/>
  <headerFooter alignWithMargins="0">
    <oddHeader>&amp;R&amp;P/&amp;N</oddHeader>
  </headerFooter>
  <ignoredErrors>
    <ignoredError sqref="B20:C20"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2B72-08E0-487F-9181-9D3DEC933A95}">
  <sheetPr>
    <tabColor rgb="FFC00000"/>
  </sheetPr>
  <dimension ref="A1:FY102"/>
  <sheetViews>
    <sheetView showGridLines="0" zoomScaleNormal="100" workbookViewId="0">
      <pane xSplit="1" ySplit="9" topLeftCell="G10" activePane="bottomRight" state="frozen"/>
      <selection pane="topRight"/>
      <selection pane="bottomLeft"/>
      <selection pane="bottomRight"/>
    </sheetView>
  </sheetViews>
  <sheetFormatPr defaultColWidth="11" defaultRowHeight="13.2"/>
  <cols>
    <col min="1" max="1" width="55.5546875" style="63" customWidth="1"/>
    <col min="2" max="13" width="7.88671875" style="57" bestFit="1" customWidth="1"/>
    <col min="14" max="14" width="8.21875" style="57" bestFit="1" customWidth="1"/>
    <col min="15" max="16384" width="11" style="47"/>
  </cols>
  <sheetData>
    <row r="1" spans="1:181" s="25" customFormat="1" ht="15" customHeight="1">
      <c r="A1" s="18"/>
      <c r="B1" s="19"/>
      <c r="C1" s="19"/>
      <c r="D1" s="19"/>
      <c r="E1" s="19"/>
      <c r="F1" s="19"/>
      <c r="G1" s="19"/>
      <c r="H1" s="19"/>
      <c r="I1" s="19"/>
      <c r="J1" s="19"/>
      <c r="K1" s="19"/>
      <c r="L1" s="19"/>
      <c r="M1" s="19"/>
      <c r="N1" s="19"/>
      <c r="O1" s="20"/>
      <c r="P1" s="21"/>
      <c r="Q1" s="20"/>
      <c r="R1" s="21"/>
      <c r="S1" s="20"/>
      <c r="T1" s="21"/>
      <c r="U1" s="20"/>
      <c r="V1" s="21"/>
      <c r="W1" s="20"/>
      <c r="X1" s="21"/>
      <c r="Y1" s="20"/>
      <c r="Z1" s="21"/>
      <c r="AA1" s="20"/>
      <c r="AB1" s="21"/>
      <c r="AC1" s="20"/>
      <c r="AD1" s="21"/>
      <c r="AE1" s="20"/>
      <c r="AF1" s="21"/>
      <c r="AG1" s="20"/>
      <c r="AH1" s="21"/>
      <c r="AI1" s="20"/>
      <c r="AJ1" s="21"/>
      <c r="AK1" s="20"/>
      <c r="AL1" s="21"/>
      <c r="AM1" s="20"/>
      <c r="AN1" s="21"/>
      <c r="AO1" s="22"/>
      <c r="AP1" s="22"/>
      <c r="AQ1" s="20"/>
      <c r="AR1" s="21"/>
      <c r="AS1" s="23"/>
      <c r="AT1" s="23"/>
      <c r="AU1" s="23"/>
      <c r="AV1" s="23"/>
      <c r="AW1" s="23"/>
      <c r="AX1" s="21"/>
      <c r="AY1" s="23"/>
      <c r="AZ1" s="21"/>
      <c r="BA1" s="23"/>
      <c r="BB1" s="23"/>
      <c r="BC1" s="23"/>
      <c r="BD1" s="24"/>
      <c r="BE1" s="24"/>
      <c r="BF1" s="20"/>
      <c r="BG1" s="21"/>
      <c r="BH1" s="20"/>
      <c r="BI1" s="21"/>
      <c r="BJ1" s="20"/>
      <c r="BK1" s="21"/>
      <c r="BL1" s="20"/>
      <c r="BM1" s="21"/>
      <c r="BN1" s="20"/>
      <c r="BO1" s="21"/>
      <c r="BP1" s="20"/>
      <c r="BQ1" s="21"/>
      <c r="BR1" s="20"/>
      <c r="BS1" s="21"/>
      <c r="BT1" s="20"/>
      <c r="BU1" s="21"/>
      <c r="BV1" s="20"/>
      <c r="BW1" s="21"/>
      <c r="BX1" s="20"/>
      <c r="BY1" s="21"/>
      <c r="BZ1" s="20"/>
      <c r="CA1" s="21"/>
      <c r="CB1" s="20"/>
      <c r="CC1" s="21"/>
      <c r="CD1" s="20"/>
      <c r="CE1" s="21"/>
      <c r="CF1" s="20"/>
      <c r="CG1" s="21"/>
      <c r="CH1" s="20"/>
      <c r="CI1" s="21"/>
      <c r="CJ1" s="20"/>
      <c r="CK1" s="21"/>
      <c r="CL1" s="20"/>
      <c r="CM1" s="21"/>
      <c r="CN1" s="20"/>
      <c r="CO1" s="21"/>
      <c r="CP1" s="20"/>
      <c r="CQ1" s="21"/>
      <c r="CR1" s="20"/>
      <c r="CS1" s="21"/>
      <c r="CT1" s="22"/>
      <c r="CU1" s="22"/>
      <c r="CV1" s="20"/>
      <c r="CW1" s="21"/>
      <c r="CX1" s="23"/>
      <c r="CY1" s="23"/>
      <c r="CZ1" s="23"/>
      <c r="DA1" s="23"/>
      <c r="DB1" s="23"/>
      <c r="DC1" s="21"/>
      <c r="DD1" s="23"/>
      <c r="DE1" s="21"/>
      <c r="DF1" s="23"/>
      <c r="DG1" s="23"/>
      <c r="DH1" s="23"/>
      <c r="DI1" s="24"/>
      <c r="DJ1" s="24"/>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2"/>
      <c r="EZ1" s="22"/>
      <c r="FA1" s="20"/>
      <c r="FB1" s="21"/>
      <c r="FC1" s="23"/>
      <c r="FD1" s="23"/>
      <c r="FE1" s="23"/>
      <c r="FF1" s="23"/>
      <c r="FG1" s="23"/>
      <c r="FH1" s="21"/>
      <c r="FI1" s="23"/>
      <c r="FJ1" s="21"/>
      <c r="FK1" s="23"/>
      <c r="FL1" s="23"/>
      <c r="FM1" s="23"/>
      <c r="FN1" s="24"/>
      <c r="FO1" s="24"/>
      <c r="FP1" s="20"/>
      <c r="FQ1" s="21"/>
      <c r="FR1" s="20"/>
      <c r="FS1" s="21"/>
      <c r="FT1" s="20"/>
      <c r="FU1" s="21"/>
      <c r="FV1" s="20"/>
      <c r="FW1" s="21"/>
      <c r="FX1" s="20"/>
      <c r="FY1" s="21"/>
    </row>
    <row r="2" spans="1:181" s="25" customFormat="1" ht="15" customHeight="1">
      <c r="A2" s="18"/>
      <c r="B2" s="19"/>
      <c r="C2" s="19"/>
      <c r="D2" s="19"/>
      <c r="E2" s="19"/>
      <c r="F2" s="19"/>
      <c r="G2" s="19"/>
      <c r="H2" s="19"/>
      <c r="I2" s="19"/>
      <c r="J2" s="19"/>
      <c r="K2" s="19"/>
      <c r="L2" s="19"/>
      <c r="M2" s="19"/>
      <c r="N2" s="19"/>
      <c r="O2" s="20"/>
      <c r="P2" s="21"/>
      <c r="Q2" s="20"/>
      <c r="R2" s="21"/>
      <c r="S2" s="20"/>
      <c r="T2" s="21"/>
      <c r="U2" s="20"/>
      <c r="V2" s="21"/>
      <c r="W2" s="20"/>
      <c r="X2" s="21"/>
      <c r="Y2" s="20"/>
      <c r="Z2" s="21"/>
      <c r="AA2" s="20"/>
      <c r="AB2" s="21"/>
      <c r="AC2" s="20"/>
      <c r="AD2" s="21"/>
      <c r="AE2" s="20"/>
      <c r="AF2" s="21"/>
      <c r="AG2" s="20"/>
      <c r="AH2" s="21"/>
      <c r="AI2" s="20"/>
      <c r="AJ2" s="21"/>
      <c r="AK2" s="20"/>
      <c r="AL2" s="21"/>
      <c r="AM2" s="20"/>
      <c r="AN2" s="21"/>
      <c r="AO2" s="22"/>
      <c r="AP2" s="22"/>
      <c r="AQ2" s="20"/>
      <c r="AR2" s="21"/>
      <c r="AS2" s="23"/>
      <c r="AT2" s="23"/>
      <c r="AU2" s="23"/>
      <c r="AV2" s="23"/>
      <c r="AW2" s="23"/>
      <c r="AX2" s="21"/>
      <c r="AY2" s="23"/>
      <c r="AZ2" s="21"/>
      <c r="BA2" s="23"/>
      <c r="BB2" s="23"/>
      <c r="BC2" s="23"/>
      <c r="BD2" s="24"/>
      <c r="BE2" s="24"/>
      <c r="BF2" s="20"/>
      <c r="BG2" s="21"/>
      <c r="BH2" s="20"/>
      <c r="BI2" s="21"/>
      <c r="BJ2" s="20"/>
      <c r="BK2" s="21"/>
      <c r="BL2" s="20"/>
      <c r="BM2" s="21"/>
      <c r="BN2" s="20"/>
      <c r="BO2" s="21"/>
      <c r="BP2" s="20"/>
      <c r="BQ2" s="21"/>
      <c r="BR2" s="20"/>
      <c r="BS2" s="21"/>
      <c r="BT2" s="20"/>
      <c r="BU2" s="21"/>
      <c r="BV2" s="20"/>
      <c r="BW2" s="21"/>
      <c r="BX2" s="20"/>
      <c r="BY2" s="21"/>
      <c r="BZ2" s="20"/>
      <c r="CA2" s="21"/>
      <c r="CB2" s="20"/>
      <c r="CC2" s="21"/>
      <c r="CD2" s="20"/>
      <c r="CE2" s="21"/>
      <c r="CF2" s="20"/>
      <c r="CG2" s="21"/>
      <c r="CH2" s="20"/>
      <c r="CI2" s="21"/>
      <c r="CJ2" s="20"/>
      <c r="CK2" s="21"/>
      <c r="CL2" s="20"/>
      <c r="CM2" s="21"/>
      <c r="CN2" s="20"/>
      <c r="CO2" s="21"/>
      <c r="CP2" s="20"/>
      <c r="CQ2" s="21"/>
      <c r="CR2" s="20"/>
      <c r="CS2" s="21"/>
      <c r="CT2" s="22"/>
      <c r="CU2" s="22"/>
      <c r="CV2" s="20"/>
      <c r="CW2" s="21"/>
      <c r="CX2" s="23"/>
      <c r="CY2" s="23"/>
      <c r="CZ2" s="23"/>
      <c r="DA2" s="23"/>
      <c r="DB2" s="23"/>
      <c r="DC2" s="21"/>
      <c r="DD2" s="23"/>
      <c r="DE2" s="21"/>
      <c r="DF2" s="23"/>
      <c r="DG2" s="23"/>
      <c r="DH2" s="23"/>
      <c r="DI2" s="24"/>
      <c r="DJ2" s="24"/>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2"/>
      <c r="EZ2" s="22"/>
      <c r="FA2" s="20"/>
      <c r="FB2" s="21"/>
      <c r="FC2" s="23"/>
      <c r="FD2" s="23"/>
      <c r="FE2" s="23"/>
      <c r="FF2" s="23"/>
      <c r="FG2" s="23"/>
      <c r="FH2" s="21"/>
      <c r="FI2" s="23"/>
      <c r="FJ2" s="21"/>
      <c r="FK2" s="23"/>
      <c r="FL2" s="23"/>
      <c r="FM2" s="23"/>
      <c r="FN2" s="24"/>
      <c r="FO2" s="24"/>
      <c r="FP2" s="20"/>
      <c r="FQ2" s="21"/>
      <c r="FR2" s="20"/>
      <c r="FS2" s="21"/>
      <c r="FT2" s="20"/>
      <c r="FU2" s="21"/>
      <c r="FV2" s="20"/>
      <c r="FW2" s="21"/>
      <c r="FX2" s="20"/>
      <c r="FY2" s="21"/>
    </row>
    <row r="3" spans="1:181" s="25" customFormat="1" ht="15" customHeight="1">
      <c r="A3" s="18"/>
      <c r="B3" s="19"/>
      <c r="C3" s="19"/>
      <c r="D3" s="19"/>
      <c r="E3" s="19"/>
      <c r="F3" s="19"/>
      <c r="G3" s="19"/>
      <c r="H3" s="19"/>
      <c r="I3" s="19"/>
      <c r="J3" s="19"/>
      <c r="K3" s="19"/>
      <c r="L3" s="19"/>
      <c r="M3" s="19"/>
      <c r="N3" s="19"/>
      <c r="O3" s="20"/>
      <c r="P3" s="21"/>
      <c r="Q3" s="20"/>
      <c r="R3" s="21"/>
      <c r="S3" s="20"/>
      <c r="T3" s="21"/>
      <c r="U3" s="20"/>
      <c r="V3" s="21"/>
      <c r="W3" s="20"/>
      <c r="X3" s="21"/>
      <c r="Y3" s="20"/>
      <c r="Z3" s="21"/>
      <c r="AA3" s="20"/>
      <c r="AB3" s="21"/>
      <c r="AC3" s="20"/>
      <c r="AD3" s="21"/>
      <c r="AE3" s="20"/>
      <c r="AF3" s="21"/>
      <c r="AG3" s="20"/>
      <c r="AH3" s="21"/>
      <c r="AI3" s="20"/>
      <c r="AJ3" s="21"/>
      <c r="AK3" s="20"/>
      <c r="AL3" s="21"/>
      <c r="AM3" s="20"/>
      <c r="AN3" s="21"/>
      <c r="AO3" s="22"/>
      <c r="AP3" s="22"/>
      <c r="AQ3" s="20"/>
      <c r="AR3" s="21"/>
      <c r="AS3" s="23"/>
      <c r="AT3" s="23"/>
      <c r="AU3" s="23"/>
      <c r="AV3" s="23"/>
      <c r="AW3" s="23"/>
      <c r="AX3" s="21"/>
      <c r="AY3" s="23"/>
      <c r="AZ3" s="21"/>
      <c r="BA3" s="23"/>
      <c r="BB3" s="23"/>
      <c r="BC3" s="23"/>
      <c r="BD3" s="24"/>
      <c r="BE3" s="24"/>
      <c r="BF3" s="20"/>
      <c r="BG3" s="21"/>
      <c r="BH3" s="20"/>
      <c r="BI3" s="21"/>
      <c r="BJ3" s="20"/>
      <c r="BK3" s="21"/>
      <c r="BL3" s="20"/>
      <c r="BM3" s="21"/>
      <c r="BN3" s="20"/>
      <c r="BO3" s="21"/>
      <c r="BP3" s="20"/>
      <c r="BQ3" s="21"/>
      <c r="BR3" s="20"/>
      <c r="BS3" s="21"/>
      <c r="BT3" s="20"/>
      <c r="BU3" s="21"/>
      <c r="BV3" s="20"/>
      <c r="BW3" s="21"/>
      <c r="BX3" s="20"/>
      <c r="BY3" s="21"/>
      <c r="BZ3" s="20"/>
      <c r="CA3" s="21"/>
      <c r="CB3" s="20"/>
      <c r="CC3" s="21"/>
      <c r="CD3" s="20"/>
      <c r="CE3" s="21"/>
      <c r="CF3" s="20"/>
      <c r="CG3" s="21"/>
      <c r="CH3" s="20"/>
      <c r="CI3" s="21"/>
      <c r="CJ3" s="20"/>
      <c r="CK3" s="21"/>
      <c r="CL3" s="20"/>
      <c r="CM3" s="21"/>
      <c r="CN3" s="20"/>
      <c r="CO3" s="21"/>
      <c r="CP3" s="20"/>
      <c r="CQ3" s="21"/>
      <c r="CR3" s="20"/>
      <c r="CS3" s="21"/>
      <c r="CT3" s="22"/>
      <c r="CU3" s="22"/>
      <c r="CV3" s="20"/>
      <c r="CW3" s="21"/>
      <c r="CX3" s="23"/>
      <c r="CY3" s="23"/>
      <c r="CZ3" s="23"/>
      <c r="DA3" s="23"/>
      <c r="DB3" s="23"/>
      <c r="DC3" s="21"/>
      <c r="DD3" s="23"/>
      <c r="DE3" s="21"/>
      <c r="DF3" s="23"/>
      <c r="DG3" s="23"/>
      <c r="DH3" s="23"/>
      <c r="DI3" s="24"/>
      <c r="DJ3" s="24"/>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2"/>
      <c r="EZ3" s="22"/>
      <c r="FA3" s="20"/>
      <c r="FB3" s="21"/>
      <c r="FC3" s="23"/>
      <c r="FD3" s="23"/>
      <c r="FE3" s="23"/>
      <c r="FF3" s="23"/>
      <c r="FG3" s="23"/>
      <c r="FH3" s="21"/>
      <c r="FI3" s="23"/>
      <c r="FJ3" s="21"/>
      <c r="FK3" s="23"/>
      <c r="FL3" s="23"/>
      <c r="FM3" s="23"/>
      <c r="FN3" s="24"/>
      <c r="FO3" s="24"/>
      <c r="FP3" s="20"/>
      <c r="FQ3" s="21"/>
      <c r="FR3" s="20"/>
      <c r="FS3" s="21"/>
      <c r="FT3" s="20"/>
      <c r="FU3" s="21"/>
      <c r="FV3" s="20"/>
      <c r="FW3" s="21"/>
      <c r="FX3" s="20"/>
      <c r="FY3" s="21"/>
    </row>
    <row r="4" spans="1:181" s="25" customFormat="1" ht="15" customHeight="1">
      <c r="A4" s="26"/>
      <c r="B4" s="27"/>
      <c r="C4" s="27"/>
      <c r="D4" s="27"/>
      <c r="E4" s="27"/>
      <c r="F4" s="27"/>
      <c r="G4" s="27"/>
      <c r="H4" s="27"/>
      <c r="I4" s="27"/>
      <c r="J4" s="27"/>
      <c r="K4" s="27"/>
      <c r="L4" s="27"/>
      <c r="M4" s="27"/>
      <c r="N4" s="27"/>
    </row>
    <row r="5" spans="1:181" s="79" customFormat="1" ht="15" customHeight="1" thickBot="1">
      <c r="A5" s="28" t="s">
        <v>686</v>
      </c>
      <c r="B5" s="91"/>
      <c r="C5" s="91"/>
      <c r="D5" s="91"/>
      <c r="E5" s="91"/>
      <c r="F5" s="91"/>
      <c r="G5" s="91"/>
      <c r="H5" s="91"/>
      <c r="I5" s="91"/>
      <c r="J5" s="91"/>
      <c r="K5" s="91"/>
      <c r="L5" s="91"/>
      <c r="M5" s="91"/>
      <c r="N5" s="91"/>
      <c r="O5" s="92"/>
      <c r="P5" s="92"/>
      <c r="Q5" s="92"/>
      <c r="R5" s="92"/>
      <c r="S5" s="92"/>
      <c r="T5" s="92"/>
      <c r="U5" s="92"/>
      <c r="V5" s="92"/>
      <c r="W5" s="92"/>
      <c r="X5" s="92"/>
      <c r="Y5" s="92"/>
      <c r="Z5" s="92"/>
      <c r="AA5" s="92"/>
      <c r="AB5" s="92"/>
      <c r="AC5" s="92"/>
      <c r="AD5" s="92"/>
      <c r="AE5" s="93"/>
      <c r="AF5" s="93"/>
      <c r="AG5" s="93"/>
      <c r="AH5" s="93"/>
      <c r="AI5" s="93"/>
      <c r="AK5" s="94"/>
      <c r="AO5" s="94"/>
      <c r="AQ5" s="95"/>
      <c r="AT5" s="96"/>
      <c r="AU5" s="92"/>
      <c r="AV5" s="92"/>
      <c r="AW5" s="92"/>
      <c r="AX5" s="97"/>
      <c r="AY5" s="92"/>
      <c r="AZ5" s="92"/>
      <c r="BA5" s="92"/>
      <c r="BB5" s="469"/>
    </row>
    <row r="6" spans="1:181" s="79" customFormat="1" ht="15" customHeight="1" thickTop="1">
      <c r="A6" s="494"/>
      <c r="B6" s="31"/>
      <c r="C6" s="31"/>
      <c r="D6" s="31"/>
      <c r="E6" s="31"/>
      <c r="F6" s="31"/>
      <c r="G6" s="31"/>
      <c r="H6" s="31"/>
      <c r="I6" s="31"/>
      <c r="J6" s="31"/>
      <c r="K6" s="31"/>
      <c r="L6" s="31"/>
      <c r="M6" s="31"/>
      <c r="N6" s="31" t="s">
        <v>59</v>
      </c>
      <c r="O6" s="512"/>
      <c r="P6" s="512"/>
      <c r="Q6" s="512"/>
      <c r="R6" s="512"/>
      <c r="S6" s="512"/>
      <c r="T6" s="512"/>
      <c r="U6" s="512"/>
      <c r="V6" s="512"/>
      <c r="W6" s="512"/>
      <c r="X6" s="99"/>
      <c r="Y6" s="99"/>
      <c r="Z6" s="99"/>
      <c r="AA6" s="99"/>
      <c r="AB6" s="99"/>
      <c r="AC6" s="99"/>
      <c r="AD6" s="99"/>
      <c r="AE6" s="99"/>
      <c r="AF6" s="99"/>
      <c r="AG6" s="99"/>
      <c r="AH6" s="99"/>
      <c r="AI6" s="99"/>
    </row>
    <row r="7" spans="1:181" s="36" customFormat="1" ht="15" customHeight="1">
      <c r="A7" s="34"/>
      <c r="B7" s="35" t="s">
        <v>135</v>
      </c>
      <c r="C7" s="35" t="s">
        <v>136</v>
      </c>
      <c r="D7" s="35" t="s">
        <v>137</v>
      </c>
      <c r="E7" s="35" t="s">
        <v>138</v>
      </c>
      <c r="F7" s="35" t="s">
        <v>139</v>
      </c>
      <c r="G7" s="35" t="s">
        <v>140</v>
      </c>
      <c r="H7" s="35" t="s">
        <v>141</v>
      </c>
      <c r="I7" s="35" t="s">
        <v>142</v>
      </c>
      <c r="J7" s="35" t="s">
        <v>143</v>
      </c>
      <c r="K7" s="35" t="s">
        <v>144</v>
      </c>
      <c r="L7" s="35" t="s">
        <v>145</v>
      </c>
      <c r="M7" s="35" t="s">
        <v>146</v>
      </c>
      <c r="N7" s="35" t="s">
        <v>147</v>
      </c>
    </row>
    <row r="8" spans="1:181" s="25" customFormat="1" ht="10.199999999999999" customHeight="1">
      <c r="A8" s="37"/>
      <c r="B8" s="38"/>
      <c r="C8" s="38"/>
      <c r="D8" s="38"/>
      <c r="E8" s="38"/>
      <c r="F8" s="38"/>
      <c r="G8" s="38"/>
      <c r="H8" s="38"/>
      <c r="I8" s="38"/>
      <c r="J8" s="38"/>
      <c r="K8" s="38"/>
      <c r="L8" s="38"/>
      <c r="M8" s="38"/>
      <c r="N8" s="38"/>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row>
    <row r="9" spans="1:181" s="41" customFormat="1" ht="5.0999999999999996" customHeight="1">
      <c r="A9" s="39"/>
      <c r="B9" s="39"/>
      <c r="C9" s="39"/>
      <c r="D9" s="39"/>
      <c r="E9" s="39"/>
      <c r="F9" s="39"/>
      <c r="G9" s="39"/>
      <c r="H9" s="39"/>
      <c r="I9" s="39"/>
      <c r="J9" s="39"/>
      <c r="K9" s="39"/>
      <c r="L9" s="39"/>
      <c r="M9" s="39"/>
      <c r="N9" s="40"/>
    </row>
    <row r="10" spans="1:181" s="79" customFormat="1" ht="15" customHeight="1">
      <c r="A10" s="26" t="s">
        <v>68</v>
      </c>
      <c r="B10" s="73">
        <v>200198</v>
      </c>
      <c r="C10" s="73">
        <v>210103.2</v>
      </c>
      <c r="D10" s="73">
        <v>222035.85886089984</v>
      </c>
      <c r="E10" s="73">
        <v>233079</v>
      </c>
      <c r="F10" s="73">
        <v>239214</v>
      </c>
      <c r="G10" s="73">
        <v>236003.88415494765</v>
      </c>
      <c r="H10" s="73">
        <v>243404</v>
      </c>
      <c r="I10" s="73">
        <v>260257.9</v>
      </c>
      <c r="J10" s="73">
        <v>270219.7</v>
      </c>
      <c r="K10" s="73">
        <v>285619.90000000002</v>
      </c>
      <c r="L10" s="73">
        <v>303479</v>
      </c>
      <c r="M10" s="73">
        <v>320760</v>
      </c>
      <c r="N10" s="43">
        <v>331404</v>
      </c>
      <c r="O10" s="513"/>
      <c r="P10" s="513"/>
    </row>
    <row r="11" spans="1:181" s="41" customFormat="1" ht="15" customHeight="1">
      <c r="A11" s="48" t="s">
        <v>685</v>
      </c>
      <c r="B11" s="75">
        <v>53505</v>
      </c>
      <c r="C11" s="75">
        <v>57318</v>
      </c>
      <c r="D11" s="75">
        <v>60258.2</v>
      </c>
      <c r="E11" s="75">
        <v>62986.5</v>
      </c>
      <c r="F11" s="75">
        <v>65320</v>
      </c>
      <c r="G11" s="75">
        <v>65448</v>
      </c>
      <c r="H11" s="75">
        <v>66404</v>
      </c>
      <c r="I11" s="75">
        <v>69664</v>
      </c>
      <c r="J11" s="75">
        <v>72804.399999999994</v>
      </c>
      <c r="K11" s="75">
        <v>78425</v>
      </c>
      <c r="L11" s="75">
        <v>82505</v>
      </c>
      <c r="M11" s="75">
        <v>84111</v>
      </c>
      <c r="N11" s="46">
        <v>84587</v>
      </c>
      <c r="O11" s="513"/>
      <c r="P11" s="514"/>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row>
    <row r="12" spans="1:181" s="41" customFormat="1" ht="15" customHeight="1">
      <c r="A12" s="48" t="s">
        <v>671</v>
      </c>
      <c r="B12" s="75">
        <v>21688</v>
      </c>
      <c r="C12" s="75">
        <v>23898</v>
      </c>
      <c r="D12" s="75">
        <v>26212.400000000001</v>
      </c>
      <c r="E12" s="75">
        <v>26917.5</v>
      </c>
      <c r="F12" s="75">
        <v>29639</v>
      </c>
      <c r="G12" s="75">
        <v>29174</v>
      </c>
      <c r="H12" s="75">
        <v>28502</v>
      </c>
      <c r="I12" s="75">
        <v>27978</v>
      </c>
      <c r="J12" s="75">
        <v>30873</v>
      </c>
      <c r="K12" s="75">
        <v>31767</v>
      </c>
      <c r="L12" s="75">
        <v>32973</v>
      </c>
      <c r="M12" s="75">
        <v>33899</v>
      </c>
      <c r="N12" s="46">
        <v>35754</v>
      </c>
      <c r="O12" s="513"/>
      <c r="P12" s="514"/>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row>
    <row r="13" spans="1:181" s="41" customFormat="1" ht="15" customHeight="1">
      <c r="A13" s="48" t="s">
        <v>672</v>
      </c>
      <c r="B13" s="75">
        <v>34319</v>
      </c>
      <c r="C13" s="75">
        <v>34803</v>
      </c>
      <c r="D13" s="75">
        <v>37280</v>
      </c>
      <c r="E13" s="75">
        <v>41114</v>
      </c>
      <c r="F13" s="75">
        <v>39496</v>
      </c>
      <c r="G13" s="75">
        <v>35074.191845107278</v>
      </c>
      <c r="H13" s="75">
        <v>37604</v>
      </c>
      <c r="I13" s="75">
        <v>42054</v>
      </c>
      <c r="J13" s="75">
        <v>40549</v>
      </c>
      <c r="K13" s="75">
        <v>43170</v>
      </c>
      <c r="L13" s="75">
        <v>47384</v>
      </c>
      <c r="M13" s="75">
        <v>54862</v>
      </c>
      <c r="N13" s="46">
        <v>59059</v>
      </c>
      <c r="O13" s="513"/>
      <c r="P13" s="51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row>
    <row r="14" spans="1:181" s="41" customFormat="1" ht="15" customHeight="1">
      <c r="A14" s="48" t="s">
        <v>673</v>
      </c>
      <c r="B14" s="75">
        <v>39759</v>
      </c>
      <c r="C14" s="75">
        <v>41282</v>
      </c>
      <c r="D14" s="75">
        <v>42931</v>
      </c>
      <c r="E14" s="75">
        <v>44288</v>
      </c>
      <c r="F14" s="75">
        <v>46173</v>
      </c>
      <c r="G14" s="75">
        <v>49049.071839129683</v>
      </c>
      <c r="H14" s="75">
        <v>52287</v>
      </c>
      <c r="I14" s="75">
        <v>59163</v>
      </c>
      <c r="J14" s="75">
        <v>63747.3</v>
      </c>
      <c r="K14" s="75">
        <v>68668</v>
      </c>
      <c r="L14" s="75">
        <v>73903</v>
      </c>
      <c r="M14" s="75">
        <v>77595</v>
      </c>
      <c r="N14" s="46">
        <v>78614</v>
      </c>
      <c r="O14" s="513"/>
      <c r="P14" s="514"/>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row>
    <row r="15" spans="1:181" s="41" customFormat="1" ht="15" customHeight="1">
      <c r="A15" s="48" t="s">
        <v>674</v>
      </c>
      <c r="B15" s="75">
        <v>24628</v>
      </c>
      <c r="C15" s="75">
        <v>26032</v>
      </c>
      <c r="D15" s="75">
        <v>27480</v>
      </c>
      <c r="E15" s="75">
        <v>28987</v>
      </c>
      <c r="F15" s="75">
        <v>29471</v>
      </c>
      <c r="G15" s="75">
        <v>28292</v>
      </c>
      <c r="H15" s="75">
        <v>28472</v>
      </c>
      <c r="I15" s="75">
        <v>29405</v>
      </c>
      <c r="J15" s="75">
        <v>29539</v>
      </c>
      <c r="K15" s="75">
        <v>30102</v>
      </c>
      <c r="L15" s="75">
        <v>31047</v>
      </c>
      <c r="M15" s="75">
        <v>32840</v>
      </c>
      <c r="N15" s="46">
        <v>33958</v>
      </c>
      <c r="O15" s="513"/>
      <c r="P15" s="514"/>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row>
    <row r="16" spans="1:181" s="41" customFormat="1" ht="15" customHeight="1">
      <c r="A16" s="48" t="s">
        <v>675</v>
      </c>
      <c r="B16" s="75">
        <v>7963</v>
      </c>
      <c r="C16" s="75">
        <v>8251</v>
      </c>
      <c r="D16" s="75">
        <v>9330</v>
      </c>
      <c r="E16" s="75">
        <v>9495</v>
      </c>
      <c r="F16" s="75">
        <v>10000</v>
      </c>
      <c r="G16" s="75">
        <v>9734</v>
      </c>
      <c r="H16" s="75">
        <v>9910</v>
      </c>
      <c r="I16" s="75">
        <v>10444</v>
      </c>
      <c r="J16" s="75">
        <v>10928</v>
      </c>
      <c r="K16" s="75">
        <v>10979</v>
      </c>
      <c r="L16" s="75">
        <v>12088</v>
      </c>
      <c r="M16" s="75">
        <v>13053</v>
      </c>
      <c r="N16" s="46">
        <v>12960</v>
      </c>
      <c r="O16" s="513"/>
      <c r="P16" s="514"/>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row>
    <row r="17" spans="1:83" s="41" customFormat="1" ht="15" customHeight="1">
      <c r="A17" s="48" t="s">
        <v>687</v>
      </c>
      <c r="B17" s="75">
        <v>6221</v>
      </c>
      <c r="C17" s="75">
        <v>5973</v>
      </c>
      <c r="D17" s="75">
        <v>5804</v>
      </c>
      <c r="E17" s="75">
        <v>5879</v>
      </c>
      <c r="F17" s="75">
        <v>5901</v>
      </c>
      <c r="G17" s="75">
        <v>5773</v>
      </c>
      <c r="H17" s="75">
        <v>5805</v>
      </c>
      <c r="I17" s="75">
        <v>6106</v>
      </c>
      <c r="J17" s="75">
        <v>6362.7</v>
      </c>
      <c r="K17" s="75">
        <v>6525</v>
      </c>
      <c r="L17" s="75">
        <v>6683</v>
      </c>
      <c r="M17" s="75">
        <v>6962</v>
      </c>
      <c r="N17" s="46">
        <v>7130</v>
      </c>
      <c r="O17" s="513"/>
      <c r="P17" s="51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row>
    <row r="18" spans="1:83" s="41" customFormat="1" ht="15" customHeight="1">
      <c r="A18" s="48" t="s">
        <v>677</v>
      </c>
      <c r="B18" s="75">
        <v>4097</v>
      </c>
      <c r="C18" s="75">
        <v>4306</v>
      </c>
      <c r="D18" s="75">
        <v>4534.6566803498299</v>
      </c>
      <c r="E18" s="75">
        <v>4199</v>
      </c>
      <c r="F18" s="75">
        <v>4435</v>
      </c>
      <c r="G18" s="75">
        <v>3654.9149194091628</v>
      </c>
      <c r="H18" s="75">
        <v>3220</v>
      </c>
      <c r="I18" s="75">
        <v>2857</v>
      </c>
      <c r="J18" s="75">
        <v>3522</v>
      </c>
      <c r="K18" s="75">
        <v>3617.9</v>
      </c>
      <c r="L18" s="75">
        <v>3976</v>
      </c>
      <c r="M18" s="75">
        <v>3967</v>
      </c>
      <c r="N18" s="46">
        <v>4862</v>
      </c>
      <c r="O18" s="513"/>
      <c r="P18" s="51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row>
    <row r="19" spans="1:83" s="41" customFormat="1" ht="15" customHeight="1">
      <c r="A19" s="48" t="s">
        <v>688</v>
      </c>
      <c r="B19" s="75">
        <v>621</v>
      </c>
      <c r="C19" s="75">
        <v>678.7</v>
      </c>
      <c r="D19" s="75">
        <v>764.60218055000007</v>
      </c>
      <c r="E19" s="75">
        <v>662</v>
      </c>
      <c r="F19" s="75">
        <v>723</v>
      </c>
      <c r="G19" s="75">
        <v>728.45862367000007</v>
      </c>
      <c r="H19" s="75">
        <v>751</v>
      </c>
      <c r="I19" s="75">
        <v>826.9</v>
      </c>
      <c r="J19" s="75">
        <v>952.3</v>
      </c>
      <c r="K19" s="75">
        <v>917</v>
      </c>
      <c r="L19" s="75">
        <v>801</v>
      </c>
      <c r="M19" s="75">
        <v>759</v>
      </c>
      <c r="N19" s="46">
        <v>579</v>
      </c>
      <c r="O19" s="513"/>
      <c r="P19" s="51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row>
    <row r="20" spans="1:83" s="41" customFormat="1" ht="15" customHeight="1">
      <c r="A20" s="48" t="s">
        <v>166</v>
      </c>
      <c r="B20" s="75">
        <v>7397</v>
      </c>
      <c r="C20" s="75">
        <v>7561.5</v>
      </c>
      <c r="D20" s="75">
        <v>7441</v>
      </c>
      <c r="E20" s="75">
        <v>8551</v>
      </c>
      <c r="F20" s="75">
        <v>8056</v>
      </c>
      <c r="G20" s="75">
        <v>9076.2469276314951</v>
      </c>
      <c r="H20" s="75">
        <v>10449</v>
      </c>
      <c r="I20" s="75">
        <v>11760</v>
      </c>
      <c r="J20" s="75">
        <v>10942</v>
      </c>
      <c r="K20" s="75">
        <v>11449</v>
      </c>
      <c r="L20" s="75">
        <v>12119</v>
      </c>
      <c r="M20" s="75">
        <v>12712</v>
      </c>
      <c r="N20" s="46">
        <v>13901</v>
      </c>
      <c r="O20" s="513"/>
      <c r="P20" s="51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row>
    <row r="21" spans="1:83" ht="5.0999999999999996" customHeight="1">
      <c r="A21" s="48"/>
      <c r="B21" s="75"/>
      <c r="C21" s="75"/>
      <c r="D21" s="75"/>
      <c r="E21" s="75"/>
      <c r="F21" s="75"/>
      <c r="G21" s="75"/>
      <c r="H21" s="75"/>
      <c r="I21" s="75"/>
      <c r="J21" s="75"/>
      <c r="K21" s="75"/>
      <c r="L21" s="75"/>
      <c r="M21" s="75"/>
      <c r="N21" s="46"/>
      <c r="O21" s="513"/>
      <c r="P21" s="514"/>
    </row>
    <row r="22" spans="1:83" s="79" customFormat="1" ht="15" customHeight="1">
      <c r="A22" s="26" t="s">
        <v>69</v>
      </c>
      <c r="B22" s="73">
        <v>359622</v>
      </c>
      <c r="C22" s="73">
        <v>365198</v>
      </c>
      <c r="D22" s="73">
        <v>372781</v>
      </c>
      <c r="E22" s="73">
        <v>389966</v>
      </c>
      <c r="F22" s="73">
        <v>415880</v>
      </c>
      <c r="G22" s="73">
        <v>425111.49172532966</v>
      </c>
      <c r="H22" s="73">
        <v>421010.14473772002</v>
      </c>
      <c r="I22" s="73">
        <v>426710.5</v>
      </c>
      <c r="J22" s="73">
        <v>434940.1</v>
      </c>
      <c r="K22" s="73">
        <v>440833</v>
      </c>
      <c r="L22" s="73">
        <v>469844</v>
      </c>
      <c r="M22" s="73">
        <v>491897</v>
      </c>
      <c r="N22" s="43">
        <v>503047.3</v>
      </c>
      <c r="O22" s="513"/>
      <c r="P22" s="513"/>
    </row>
    <row r="23" spans="1:83" s="41" customFormat="1" ht="15" customHeight="1">
      <c r="A23" s="48" t="s">
        <v>689</v>
      </c>
      <c r="B23" s="75">
        <v>56058</v>
      </c>
      <c r="C23" s="75">
        <v>56232.154814480004</v>
      </c>
      <c r="D23" s="75">
        <v>57712</v>
      </c>
      <c r="E23" s="75">
        <v>58192</v>
      </c>
      <c r="F23" s="75">
        <v>68405</v>
      </c>
      <c r="G23" s="75">
        <v>82290</v>
      </c>
      <c r="H23" s="75">
        <v>91238</v>
      </c>
      <c r="I23" s="75">
        <v>91586</v>
      </c>
      <c r="J23" s="75">
        <v>89407</v>
      </c>
      <c r="K23" s="75">
        <v>89701</v>
      </c>
      <c r="L23" s="75">
        <v>96694</v>
      </c>
      <c r="M23" s="75">
        <v>102098</v>
      </c>
      <c r="N23" s="46">
        <v>100487</v>
      </c>
      <c r="O23" s="513"/>
      <c r="P23" s="514"/>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row>
    <row r="24" spans="1:83" s="41" customFormat="1" ht="15" customHeight="1">
      <c r="A24" s="48" t="s">
        <v>680</v>
      </c>
      <c r="B24" s="75">
        <v>61150</v>
      </c>
      <c r="C24" s="75">
        <v>57106.388694519992</v>
      </c>
      <c r="D24" s="75">
        <v>58379</v>
      </c>
      <c r="E24" s="75">
        <v>56341</v>
      </c>
      <c r="F24" s="75">
        <v>66264</v>
      </c>
      <c r="G24" s="75">
        <v>67684</v>
      </c>
      <c r="H24" s="75">
        <v>62475</v>
      </c>
      <c r="I24" s="75">
        <v>57636</v>
      </c>
      <c r="J24" s="75">
        <v>66379</v>
      </c>
      <c r="K24" s="75">
        <v>61613</v>
      </c>
      <c r="L24" s="75">
        <v>61801</v>
      </c>
      <c r="M24" s="75">
        <v>60183</v>
      </c>
      <c r="N24" s="46">
        <v>60365</v>
      </c>
      <c r="O24" s="513"/>
      <c r="P24" s="514"/>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row>
    <row r="25" spans="1:83" s="41" customFormat="1" ht="15" customHeight="1">
      <c r="A25" s="48" t="s">
        <v>676</v>
      </c>
      <c r="B25" s="75">
        <v>18443</v>
      </c>
      <c r="C25" s="75">
        <v>17920.607763039956</v>
      </c>
      <c r="D25" s="75">
        <v>17013</v>
      </c>
      <c r="E25" s="75">
        <v>16671</v>
      </c>
      <c r="F25" s="75">
        <v>16253.071567669987</v>
      </c>
      <c r="G25" s="75">
        <v>16594</v>
      </c>
      <c r="H25" s="75">
        <v>16963</v>
      </c>
      <c r="I25" s="75">
        <v>16714</v>
      </c>
      <c r="J25" s="75">
        <v>15961</v>
      </c>
      <c r="K25" s="75">
        <v>15822</v>
      </c>
      <c r="L25" s="75">
        <v>15681</v>
      </c>
      <c r="M25" s="75">
        <v>15656</v>
      </c>
      <c r="N25" s="46">
        <v>15485</v>
      </c>
      <c r="O25" s="513"/>
      <c r="P25" s="514"/>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row>
    <row r="26" spans="1:83" s="41" customFormat="1" ht="15" customHeight="1">
      <c r="A26" s="48" t="s">
        <v>673</v>
      </c>
      <c r="B26" s="75">
        <v>21537</v>
      </c>
      <c r="C26" s="75">
        <v>20564.657006799993</v>
      </c>
      <c r="D26" s="75">
        <v>19900</v>
      </c>
      <c r="E26" s="75">
        <v>16935</v>
      </c>
      <c r="F26" s="75">
        <v>15768</v>
      </c>
      <c r="G26" s="75">
        <v>15485</v>
      </c>
      <c r="H26" s="75">
        <v>14890</v>
      </c>
      <c r="I26" s="75">
        <v>18588</v>
      </c>
      <c r="J26" s="75">
        <v>18060</v>
      </c>
      <c r="K26" s="75">
        <v>16851</v>
      </c>
      <c r="L26" s="75">
        <v>17633</v>
      </c>
      <c r="M26" s="75">
        <v>18350</v>
      </c>
      <c r="N26" s="46">
        <v>17504</v>
      </c>
      <c r="O26" s="513"/>
      <c r="P26" s="514"/>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row>
    <row r="27" spans="1:83" s="41" customFormat="1" ht="15" customHeight="1">
      <c r="A27" s="48" t="s">
        <v>681</v>
      </c>
      <c r="B27" s="75">
        <v>7020</v>
      </c>
      <c r="C27" s="75">
        <v>6630.808246639991</v>
      </c>
      <c r="D27" s="75">
        <v>6541</v>
      </c>
      <c r="E27" s="75">
        <v>6208</v>
      </c>
      <c r="F27" s="75">
        <v>7248</v>
      </c>
      <c r="G27" s="75">
        <v>5299</v>
      </c>
      <c r="H27" s="75">
        <v>4251</v>
      </c>
      <c r="I27" s="75">
        <v>3290</v>
      </c>
      <c r="J27" s="75">
        <v>4174.2</v>
      </c>
      <c r="K27" s="75">
        <v>4241</v>
      </c>
      <c r="L27" s="75">
        <v>4703</v>
      </c>
      <c r="M27" s="75">
        <v>5077</v>
      </c>
      <c r="N27" s="46">
        <v>5961</v>
      </c>
      <c r="O27" s="513"/>
      <c r="P27" s="514"/>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row>
    <row r="28" spans="1:83" s="41" customFormat="1" ht="15" customHeight="1">
      <c r="A28" s="48" t="s">
        <v>690</v>
      </c>
      <c r="B28" s="75">
        <v>10642</v>
      </c>
      <c r="C28" s="75">
        <v>12053.573590420052</v>
      </c>
      <c r="D28" s="75">
        <v>13421</v>
      </c>
      <c r="E28" s="75">
        <v>14946</v>
      </c>
      <c r="F28" s="75">
        <v>15919</v>
      </c>
      <c r="G28" s="75">
        <v>15796</v>
      </c>
      <c r="H28" s="75">
        <v>15943</v>
      </c>
      <c r="I28" s="75">
        <v>16645</v>
      </c>
      <c r="J28" s="75">
        <v>17391</v>
      </c>
      <c r="K28" s="75">
        <v>18921</v>
      </c>
      <c r="L28" s="75">
        <v>20992</v>
      </c>
      <c r="M28" s="75">
        <v>22618</v>
      </c>
      <c r="N28" s="515">
        <v>23897</v>
      </c>
      <c r="O28" s="513"/>
      <c r="P28" s="514"/>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row>
    <row r="29" spans="1:83" s="41" customFormat="1" ht="15" customHeight="1">
      <c r="A29" s="48" t="s">
        <v>675</v>
      </c>
      <c r="B29" s="75">
        <v>5019</v>
      </c>
      <c r="C29" s="75">
        <v>7987.8560278799996</v>
      </c>
      <c r="D29" s="75">
        <v>10328</v>
      </c>
      <c r="E29" s="75">
        <v>13380</v>
      </c>
      <c r="F29" s="75">
        <v>13856.760842929996</v>
      </c>
      <c r="G29" s="75">
        <v>13967.93865652</v>
      </c>
      <c r="H29" s="75">
        <v>12874.144737719997</v>
      </c>
      <c r="I29" s="75">
        <v>11888</v>
      </c>
      <c r="J29" s="75">
        <v>14189.5</v>
      </c>
      <c r="K29" s="75">
        <v>17042.099999999999</v>
      </c>
      <c r="L29" s="75">
        <v>18153</v>
      </c>
      <c r="M29" s="75">
        <v>18357</v>
      </c>
      <c r="N29" s="515">
        <v>20236</v>
      </c>
      <c r="O29" s="513"/>
      <c r="P29" s="514"/>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row>
    <row r="30" spans="1:83" s="41" customFormat="1" ht="15" customHeight="1">
      <c r="A30" s="48" t="s">
        <v>688</v>
      </c>
      <c r="B30" s="74">
        <v>72693</v>
      </c>
      <c r="C30" s="74">
        <v>72979.677066619959</v>
      </c>
      <c r="D30" s="74">
        <v>76048</v>
      </c>
      <c r="E30" s="74">
        <v>77569</v>
      </c>
      <c r="F30" s="74">
        <v>84166.876907579965</v>
      </c>
      <c r="G30" s="74">
        <v>81687.665069939976</v>
      </c>
      <c r="H30" s="74">
        <v>79566</v>
      </c>
      <c r="I30" s="74">
        <v>79409.7</v>
      </c>
      <c r="J30" s="74">
        <v>78303</v>
      </c>
      <c r="K30" s="74">
        <v>76456</v>
      </c>
      <c r="L30" s="74">
        <v>78396</v>
      </c>
      <c r="M30" s="74">
        <v>82708</v>
      </c>
      <c r="N30" s="515">
        <v>87133</v>
      </c>
      <c r="O30" s="513"/>
      <c r="P30" s="514"/>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row>
    <row r="31" spans="1:83" s="41" customFormat="1" ht="15" customHeight="1">
      <c r="A31" s="48" t="s">
        <v>691</v>
      </c>
      <c r="B31" s="74">
        <v>49364</v>
      </c>
      <c r="C31" s="74">
        <v>53637.641256799994</v>
      </c>
      <c r="D31" s="74">
        <v>52771</v>
      </c>
      <c r="E31" s="74">
        <v>61770</v>
      </c>
      <c r="F31" s="74">
        <v>62484</v>
      </c>
      <c r="G31" s="74">
        <v>70791</v>
      </c>
      <c r="H31" s="74">
        <v>69367</v>
      </c>
      <c r="I31" s="74">
        <v>71782.5</v>
      </c>
      <c r="J31" s="74">
        <v>71113</v>
      </c>
      <c r="K31" s="74">
        <v>70611</v>
      </c>
      <c r="L31" s="74">
        <v>77904</v>
      </c>
      <c r="M31" s="74">
        <v>80825</v>
      </c>
      <c r="N31" s="515">
        <v>89871.8</v>
      </c>
      <c r="O31" s="513"/>
      <c r="P31" s="514"/>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row>
    <row r="32" spans="1:83" s="41" customFormat="1" ht="15" customHeight="1">
      <c r="A32" s="48" t="s">
        <v>692</v>
      </c>
      <c r="B32" s="75">
        <v>57697</v>
      </c>
      <c r="C32" s="75">
        <v>60084.866380645755</v>
      </c>
      <c r="D32" s="75">
        <v>60668</v>
      </c>
      <c r="E32" s="75">
        <v>67954</v>
      </c>
      <c r="F32" s="75">
        <v>65514</v>
      </c>
      <c r="G32" s="75">
        <v>55516.887998869599</v>
      </c>
      <c r="H32" s="75">
        <v>53444</v>
      </c>
      <c r="I32" s="75">
        <v>59171.3</v>
      </c>
      <c r="J32" s="75">
        <v>59962</v>
      </c>
      <c r="K32" s="75">
        <v>69576</v>
      </c>
      <c r="L32" s="75">
        <v>77886</v>
      </c>
      <c r="M32" s="75">
        <v>86026</v>
      </c>
      <c r="N32" s="515">
        <v>82107.5</v>
      </c>
      <c r="O32" s="513"/>
      <c r="P32" s="514"/>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row>
    <row r="33" spans="1:83" s="166" customFormat="1" ht="5.0999999999999996" customHeight="1">
      <c r="A33" s="48"/>
      <c r="B33" s="75"/>
      <c r="C33" s="75"/>
      <c r="D33" s="75"/>
      <c r="E33" s="75"/>
      <c r="F33" s="75"/>
      <c r="G33" s="75"/>
      <c r="H33" s="75"/>
      <c r="I33" s="75"/>
      <c r="J33" s="75"/>
      <c r="K33" s="75"/>
      <c r="L33" s="75"/>
      <c r="M33" s="75"/>
      <c r="N33" s="75"/>
      <c r="O33" s="513"/>
      <c r="P33" s="516"/>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row>
    <row r="34" spans="1:83" s="25" customFormat="1" ht="15" customHeight="1" thickBot="1">
      <c r="A34" s="87" t="s">
        <v>663</v>
      </c>
      <c r="B34" s="53">
        <v>559820</v>
      </c>
      <c r="C34" s="53">
        <v>575302</v>
      </c>
      <c r="D34" s="53">
        <v>594817</v>
      </c>
      <c r="E34" s="53">
        <v>623045.12958555203</v>
      </c>
      <c r="F34" s="53">
        <v>655094</v>
      </c>
      <c r="G34" s="53">
        <v>661115.39596318617</v>
      </c>
      <c r="H34" s="53">
        <v>664414.14473772002</v>
      </c>
      <c r="I34" s="53">
        <v>686968.4</v>
      </c>
      <c r="J34" s="53">
        <v>705159.89999999991</v>
      </c>
      <c r="K34" s="53">
        <v>726452.9</v>
      </c>
      <c r="L34" s="53">
        <v>773323</v>
      </c>
      <c r="M34" s="53">
        <v>812657</v>
      </c>
      <c r="N34" s="53">
        <v>834451.3</v>
      </c>
      <c r="O34" s="513"/>
      <c r="P34" s="513"/>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row>
    <row r="35" spans="1:83" ht="58.2" thickTop="1">
      <c r="A35" s="241" t="s">
        <v>693</v>
      </c>
    </row>
    <row r="36" spans="1:83" s="465" customFormat="1" ht="22.8">
      <c r="A36" s="259" t="s">
        <v>694</v>
      </c>
      <c r="B36" s="464"/>
      <c r="C36" s="464"/>
      <c r="D36" s="464"/>
      <c r="E36" s="464"/>
      <c r="F36" s="464"/>
      <c r="G36" s="464"/>
      <c r="H36" s="464"/>
      <c r="I36" s="464"/>
      <c r="J36" s="464"/>
      <c r="K36" s="464"/>
      <c r="L36" s="464"/>
      <c r="M36" s="464"/>
      <c r="N36" s="464"/>
    </row>
    <row r="37" spans="1:83" s="465" customFormat="1" ht="22.8">
      <c r="A37" s="259" t="s">
        <v>695</v>
      </c>
      <c r="B37" s="464"/>
      <c r="C37" s="464"/>
      <c r="D37" s="464"/>
      <c r="E37" s="464"/>
      <c r="F37" s="464"/>
      <c r="G37" s="464"/>
      <c r="H37" s="464"/>
      <c r="I37" s="464"/>
      <c r="J37" s="464"/>
      <c r="K37" s="464"/>
      <c r="L37" s="464"/>
      <c r="M37" s="464"/>
      <c r="N37" s="464"/>
    </row>
    <row r="38" spans="1:83" s="465" customFormat="1" ht="10.199999999999999">
      <c r="A38" s="63"/>
      <c r="B38" s="464"/>
      <c r="C38" s="464"/>
      <c r="D38" s="464"/>
      <c r="E38" s="464"/>
      <c r="F38" s="464"/>
      <c r="G38" s="464"/>
      <c r="H38" s="464"/>
      <c r="I38" s="464"/>
      <c r="J38" s="464"/>
      <c r="K38" s="464"/>
      <c r="L38" s="464"/>
      <c r="M38" s="464"/>
      <c r="N38" s="464"/>
    </row>
    <row r="39" spans="1:83" s="465" customFormat="1" ht="10.199999999999999">
      <c r="A39" s="63"/>
      <c r="B39" s="464"/>
      <c r="C39" s="464"/>
      <c r="D39" s="464"/>
      <c r="E39" s="464"/>
      <c r="F39" s="464"/>
      <c r="G39" s="464"/>
      <c r="H39" s="464"/>
      <c r="I39" s="464"/>
      <c r="J39" s="464"/>
      <c r="K39" s="464"/>
      <c r="L39" s="464"/>
      <c r="M39" s="464"/>
      <c r="N39" s="464"/>
    </row>
    <row r="40" spans="1:83" s="465" customFormat="1" ht="10.199999999999999">
      <c r="A40" s="63"/>
      <c r="B40" s="464"/>
      <c r="C40" s="464"/>
      <c r="D40" s="464"/>
      <c r="E40" s="464"/>
      <c r="F40" s="464"/>
      <c r="G40" s="464"/>
      <c r="H40" s="464"/>
      <c r="I40" s="464"/>
      <c r="J40" s="464"/>
      <c r="K40" s="464"/>
      <c r="L40" s="464"/>
      <c r="M40" s="464"/>
      <c r="N40" s="464"/>
    </row>
    <row r="41" spans="1:83" s="465" customFormat="1" ht="10.199999999999999">
      <c r="A41" s="63"/>
      <c r="B41" s="464"/>
      <c r="C41" s="464"/>
      <c r="D41" s="464"/>
      <c r="E41" s="464"/>
      <c r="F41" s="464"/>
      <c r="G41" s="464"/>
      <c r="H41" s="464"/>
      <c r="I41" s="464"/>
      <c r="J41" s="464"/>
      <c r="K41" s="464"/>
      <c r="L41" s="464"/>
      <c r="M41" s="464"/>
      <c r="N41" s="464"/>
    </row>
    <row r="42" spans="1:83" s="465" customFormat="1" ht="10.199999999999999">
      <c r="A42" s="63"/>
      <c r="B42" s="464"/>
      <c r="C42" s="464"/>
      <c r="D42" s="464"/>
      <c r="E42" s="464"/>
      <c r="F42" s="464"/>
      <c r="G42" s="464"/>
      <c r="H42" s="464"/>
      <c r="I42" s="464"/>
      <c r="J42" s="464"/>
      <c r="K42" s="464"/>
      <c r="L42" s="464"/>
      <c r="M42" s="464"/>
      <c r="N42" s="464"/>
    </row>
    <row r="43" spans="1:83" s="465" customFormat="1" ht="10.199999999999999">
      <c r="A43" s="63"/>
      <c r="B43" s="464"/>
      <c r="C43" s="464"/>
      <c r="D43" s="464"/>
      <c r="E43" s="464"/>
      <c r="F43" s="464"/>
      <c r="G43" s="464"/>
      <c r="H43" s="464"/>
      <c r="I43" s="464"/>
      <c r="J43" s="464"/>
      <c r="K43" s="464"/>
      <c r="L43" s="464"/>
      <c r="M43" s="464"/>
      <c r="N43" s="464"/>
    </row>
    <row r="44" spans="1:83" s="465" customFormat="1" ht="10.199999999999999">
      <c r="A44" s="63"/>
      <c r="B44" s="464"/>
      <c r="C44" s="464"/>
      <c r="D44" s="464"/>
      <c r="E44" s="464"/>
      <c r="F44" s="464"/>
      <c r="G44" s="464"/>
      <c r="H44" s="464"/>
      <c r="I44" s="464"/>
      <c r="J44" s="464"/>
      <c r="K44" s="464"/>
      <c r="L44" s="464"/>
      <c r="M44" s="464"/>
      <c r="N44" s="464"/>
    </row>
    <row r="45" spans="1:83" s="465" customFormat="1" ht="10.199999999999999">
      <c r="A45" s="63"/>
      <c r="B45" s="464"/>
      <c r="C45" s="464"/>
      <c r="D45" s="464"/>
      <c r="E45" s="464"/>
      <c r="F45" s="464"/>
      <c r="G45" s="464"/>
      <c r="H45" s="464"/>
      <c r="I45" s="464"/>
      <c r="J45" s="464"/>
      <c r="K45" s="464"/>
      <c r="L45" s="464"/>
      <c r="M45" s="464"/>
      <c r="N45" s="464"/>
    </row>
    <row r="46" spans="1:83" s="465" customFormat="1" ht="10.199999999999999">
      <c r="A46" s="63"/>
      <c r="B46" s="464"/>
      <c r="C46" s="464"/>
      <c r="D46" s="464"/>
      <c r="E46" s="464"/>
      <c r="F46" s="464"/>
      <c r="G46" s="464"/>
      <c r="H46" s="464"/>
      <c r="I46" s="464"/>
      <c r="J46" s="464"/>
      <c r="K46" s="464"/>
      <c r="L46" s="464"/>
      <c r="M46" s="464"/>
      <c r="N46" s="464"/>
    </row>
    <row r="47" spans="1:83" s="465" customFormat="1" ht="10.199999999999999">
      <c r="A47" s="63"/>
      <c r="B47" s="464"/>
      <c r="C47" s="464"/>
      <c r="D47" s="464"/>
      <c r="E47" s="464"/>
      <c r="F47" s="464"/>
      <c r="G47" s="464"/>
      <c r="H47" s="464"/>
      <c r="I47" s="464"/>
      <c r="J47" s="464"/>
      <c r="K47" s="464"/>
      <c r="L47" s="464"/>
      <c r="M47" s="464"/>
      <c r="N47" s="464"/>
    </row>
    <row r="48" spans="1:83" s="465" customFormat="1" ht="10.199999999999999">
      <c r="A48" s="63"/>
      <c r="B48" s="464"/>
      <c r="C48" s="464"/>
      <c r="D48" s="464"/>
      <c r="E48" s="464"/>
      <c r="F48" s="464"/>
      <c r="G48" s="464"/>
      <c r="H48" s="464"/>
      <c r="I48" s="464"/>
      <c r="J48" s="464"/>
      <c r="K48" s="464"/>
      <c r="L48" s="464"/>
      <c r="M48" s="464"/>
      <c r="N48" s="464"/>
    </row>
    <row r="49" spans="1:14" s="465" customFormat="1" ht="10.199999999999999">
      <c r="A49" s="63"/>
      <c r="B49" s="464"/>
      <c r="C49" s="464"/>
      <c r="D49" s="464"/>
      <c r="E49" s="464"/>
      <c r="F49" s="464"/>
      <c r="G49" s="464"/>
      <c r="H49" s="464"/>
      <c r="I49" s="464"/>
      <c r="J49" s="464"/>
      <c r="K49" s="464"/>
      <c r="L49" s="464"/>
      <c r="M49" s="464"/>
      <c r="N49" s="464"/>
    </row>
    <row r="50" spans="1:14" s="465" customFormat="1" ht="10.199999999999999">
      <c r="A50" s="63"/>
      <c r="B50" s="464"/>
      <c r="C50" s="464"/>
      <c r="D50" s="464"/>
      <c r="E50" s="464"/>
      <c r="F50" s="464"/>
      <c r="G50" s="464"/>
      <c r="H50" s="464"/>
      <c r="I50" s="464"/>
      <c r="J50" s="464"/>
      <c r="K50" s="464"/>
      <c r="L50" s="464"/>
      <c r="M50" s="464"/>
      <c r="N50" s="464"/>
    </row>
    <row r="51" spans="1:14" s="465" customFormat="1" ht="10.199999999999999">
      <c r="A51" s="63"/>
      <c r="B51" s="464"/>
      <c r="C51" s="464"/>
      <c r="D51" s="464"/>
      <c r="E51" s="464"/>
      <c r="F51" s="464"/>
      <c r="G51" s="464"/>
      <c r="H51" s="464"/>
      <c r="I51" s="464"/>
      <c r="J51" s="464"/>
      <c r="K51" s="464"/>
      <c r="L51" s="464"/>
      <c r="M51" s="464"/>
      <c r="N51" s="464"/>
    </row>
    <row r="52" spans="1:14" s="465" customFormat="1" ht="10.199999999999999">
      <c r="A52" s="63"/>
      <c r="B52" s="464"/>
      <c r="C52" s="464"/>
      <c r="D52" s="464"/>
      <c r="E52" s="464"/>
      <c r="F52" s="464"/>
      <c r="G52" s="464"/>
      <c r="H52" s="464"/>
      <c r="I52" s="464"/>
      <c r="J52" s="464"/>
      <c r="K52" s="464"/>
      <c r="L52" s="464"/>
      <c r="M52" s="464"/>
      <c r="N52" s="464"/>
    </row>
    <row r="53" spans="1:14" s="465" customFormat="1" ht="10.199999999999999">
      <c r="A53" s="63"/>
      <c r="B53" s="464"/>
      <c r="C53" s="464"/>
      <c r="D53" s="464"/>
      <c r="E53" s="464"/>
      <c r="F53" s="464"/>
      <c r="G53" s="464"/>
      <c r="H53" s="464"/>
      <c r="I53" s="464"/>
      <c r="J53" s="464"/>
      <c r="K53" s="464"/>
      <c r="L53" s="464"/>
      <c r="M53" s="464"/>
      <c r="N53" s="464"/>
    </row>
    <row r="54" spans="1:14" s="465" customFormat="1" ht="10.199999999999999">
      <c r="A54" s="63"/>
      <c r="B54" s="464"/>
      <c r="C54" s="464"/>
      <c r="D54" s="464"/>
      <c r="E54" s="464"/>
      <c r="F54" s="464"/>
      <c r="G54" s="464"/>
      <c r="H54" s="464"/>
      <c r="I54" s="464"/>
      <c r="J54" s="464"/>
      <c r="K54" s="464"/>
      <c r="L54" s="464"/>
      <c r="M54" s="464"/>
      <c r="N54" s="464"/>
    </row>
    <row r="55" spans="1:14" s="465" customFormat="1" ht="10.199999999999999">
      <c r="A55" s="63"/>
      <c r="B55" s="464"/>
      <c r="C55" s="464"/>
      <c r="D55" s="464"/>
      <c r="E55" s="464"/>
      <c r="F55" s="464"/>
      <c r="G55" s="464"/>
      <c r="H55" s="464"/>
      <c r="I55" s="464"/>
      <c r="J55" s="464"/>
      <c r="K55" s="464"/>
      <c r="L55" s="464"/>
      <c r="M55" s="464"/>
      <c r="N55" s="464"/>
    </row>
    <row r="56" spans="1:14" s="465" customFormat="1" ht="10.199999999999999">
      <c r="A56" s="63"/>
      <c r="B56" s="464"/>
      <c r="C56" s="464"/>
      <c r="D56" s="464"/>
      <c r="E56" s="464"/>
      <c r="F56" s="464"/>
      <c r="G56" s="464"/>
      <c r="H56" s="464"/>
      <c r="I56" s="464"/>
      <c r="J56" s="464"/>
      <c r="K56" s="464"/>
      <c r="L56" s="464"/>
      <c r="M56" s="464"/>
      <c r="N56" s="464"/>
    </row>
    <row r="57" spans="1:14" s="465" customFormat="1" ht="10.199999999999999">
      <c r="A57" s="63"/>
      <c r="B57" s="464"/>
      <c r="C57" s="464"/>
      <c r="D57" s="464"/>
      <c r="E57" s="464"/>
      <c r="F57" s="464"/>
      <c r="G57" s="464"/>
      <c r="H57" s="464"/>
      <c r="I57" s="464"/>
      <c r="J57" s="464"/>
      <c r="K57" s="464"/>
      <c r="L57" s="464"/>
      <c r="M57" s="464"/>
      <c r="N57" s="464"/>
    </row>
    <row r="58" spans="1:14" s="465" customFormat="1" ht="10.199999999999999">
      <c r="A58" s="63"/>
      <c r="B58" s="464"/>
      <c r="C58" s="464"/>
      <c r="D58" s="464"/>
      <c r="E58" s="464"/>
      <c r="F58" s="464"/>
      <c r="G58" s="464"/>
      <c r="H58" s="464"/>
      <c r="I58" s="464"/>
      <c r="J58" s="464"/>
      <c r="K58" s="464"/>
      <c r="L58" s="464"/>
      <c r="M58" s="464"/>
      <c r="N58" s="464"/>
    </row>
    <row r="59" spans="1:14" s="465" customFormat="1" ht="10.199999999999999">
      <c r="A59" s="63"/>
      <c r="B59" s="464"/>
      <c r="C59" s="464"/>
      <c r="D59" s="464"/>
      <c r="E59" s="464"/>
      <c r="F59" s="464"/>
      <c r="G59" s="464"/>
      <c r="H59" s="464"/>
      <c r="I59" s="464"/>
      <c r="J59" s="464"/>
      <c r="K59" s="464"/>
      <c r="L59" s="464"/>
      <c r="M59" s="464"/>
      <c r="N59" s="464"/>
    </row>
    <row r="60" spans="1:14" s="465" customFormat="1" ht="10.199999999999999">
      <c r="A60" s="63"/>
      <c r="B60" s="464"/>
      <c r="C60" s="464"/>
      <c r="D60" s="464"/>
      <c r="E60" s="464"/>
      <c r="F60" s="464"/>
      <c r="G60" s="464"/>
      <c r="H60" s="464"/>
      <c r="I60" s="464"/>
      <c r="J60" s="464"/>
      <c r="K60" s="464"/>
      <c r="L60" s="464"/>
      <c r="M60" s="464"/>
      <c r="N60" s="464"/>
    </row>
    <row r="61" spans="1:14" s="465" customFormat="1" ht="10.199999999999999">
      <c r="A61" s="63"/>
      <c r="B61" s="464"/>
      <c r="C61" s="464"/>
      <c r="D61" s="464"/>
      <c r="E61" s="464"/>
      <c r="F61" s="464"/>
      <c r="G61" s="464"/>
      <c r="H61" s="464"/>
      <c r="I61" s="464"/>
      <c r="J61" s="464"/>
      <c r="K61" s="464"/>
      <c r="L61" s="464"/>
      <c r="M61" s="464"/>
      <c r="N61" s="464"/>
    </row>
    <row r="62" spans="1:14" s="465" customFormat="1" ht="10.199999999999999">
      <c r="A62" s="63"/>
      <c r="B62" s="464"/>
      <c r="C62" s="464"/>
      <c r="D62" s="464"/>
      <c r="E62" s="464"/>
      <c r="F62" s="464"/>
      <c r="G62" s="464"/>
      <c r="H62" s="464"/>
      <c r="I62" s="464"/>
      <c r="J62" s="464"/>
      <c r="K62" s="464"/>
      <c r="L62" s="464"/>
      <c r="M62" s="464"/>
      <c r="N62" s="464"/>
    </row>
    <row r="63" spans="1:14" s="465" customFormat="1" ht="10.199999999999999">
      <c r="A63" s="63"/>
      <c r="B63" s="464"/>
      <c r="C63" s="464"/>
      <c r="D63" s="464"/>
      <c r="E63" s="464"/>
      <c r="F63" s="464"/>
      <c r="G63" s="464"/>
      <c r="H63" s="464"/>
      <c r="I63" s="464"/>
      <c r="J63" s="464"/>
      <c r="K63" s="464"/>
      <c r="L63" s="464"/>
      <c r="M63" s="464"/>
      <c r="N63" s="464"/>
    </row>
    <row r="64" spans="1:14" s="465" customFormat="1" ht="10.199999999999999">
      <c r="A64" s="63"/>
      <c r="B64" s="464"/>
      <c r="C64" s="464"/>
      <c r="D64" s="464"/>
      <c r="E64" s="464"/>
      <c r="F64" s="464"/>
      <c r="G64" s="464"/>
      <c r="H64" s="464"/>
      <c r="I64" s="464"/>
      <c r="J64" s="464"/>
      <c r="K64" s="464"/>
      <c r="L64" s="464"/>
      <c r="M64" s="464"/>
      <c r="N64" s="464"/>
    </row>
    <row r="65" spans="1:14" s="465" customFormat="1" ht="10.199999999999999">
      <c r="A65" s="63"/>
      <c r="B65" s="464"/>
      <c r="C65" s="464"/>
      <c r="D65" s="464"/>
      <c r="E65" s="464"/>
      <c r="F65" s="464"/>
      <c r="G65" s="464"/>
      <c r="H65" s="464"/>
      <c r="I65" s="464"/>
      <c r="J65" s="464"/>
      <c r="K65" s="464"/>
      <c r="L65" s="464"/>
      <c r="M65" s="464"/>
      <c r="N65" s="464"/>
    </row>
    <row r="66" spans="1:14" s="465" customFormat="1" ht="10.199999999999999">
      <c r="A66" s="63"/>
      <c r="B66" s="464"/>
      <c r="C66" s="464"/>
      <c r="D66" s="464"/>
      <c r="E66" s="464"/>
      <c r="F66" s="464"/>
      <c r="G66" s="464"/>
      <c r="H66" s="464"/>
      <c r="I66" s="464"/>
      <c r="J66" s="464"/>
      <c r="K66" s="464"/>
      <c r="L66" s="464"/>
      <c r="M66" s="464"/>
      <c r="N66" s="464"/>
    </row>
    <row r="67" spans="1:14" s="465" customFormat="1" ht="10.199999999999999">
      <c r="A67" s="63"/>
      <c r="B67" s="464"/>
      <c r="C67" s="464"/>
      <c r="D67" s="464"/>
      <c r="E67" s="464"/>
      <c r="F67" s="464"/>
      <c r="G67" s="464"/>
      <c r="H67" s="464"/>
      <c r="I67" s="464"/>
      <c r="J67" s="464"/>
      <c r="K67" s="464"/>
      <c r="L67" s="464"/>
      <c r="M67" s="464"/>
      <c r="N67" s="464"/>
    </row>
    <row r="68" spans="1:14" s="465" customFormat="1" ht="10.199999999999999">
      <c r="A68" s="63"/>
      <c r="B68" s="464"/>
      <c r="C68" s="464"/>
      <c r="D68" s="464"/>
      <c r="E68" s="464"/>
      <c r="F68" s="464"/>
      <c r="G68" s="464"/>
      <c r="H68" s="464"/>
      <c r="I68" s="464"/>
      <c r="J68" s="464"/>
      <c r="K68" s="464"/>
      <c r="L68" s="464"/>
      <c r="M68" s="464"/>
      <c r="N68" s="464"/>
    </row>
    <row r="69" spans="1:14" s="465" customFormat="1" ht="10.199999999999999">
      <c r="A69" s="63"/>
      <c r="B69" s="464"/>
      <c r="C69" s="464"/>
      <c r="D69" s="464"/>
      <c r="E69" s="464"/>
      <c r="F69" s="464"/>
      <c r="G69" s="464"/>
      <c r="H69" s="464"/>
      <c r="I69" s="464"/>
      <c r="J69" s="464"/>
      <c r="K69" s="464"/>
      <c r="L69" s="464"/>
      <c r="M69" s="464"/>
      <c r="N69" s="464"/>
    </row>
    <row r="70" spans="1:14" s="465" customFormat="1" ht="10.199999999999999">
      <c r="A70" s="63"/>
      <c r="B70" s="464"/>
      <c r="C70" s="464"/>
      <c r="D70" s="464"/>
      <c r="E70" s="464"/>
      <c r="F70" s="464"/>
      <c r="G70" s="464"/>
      <c r="H70" s="464"/>
      <c r="I70" s="464"/>
      <c r="J70" s="464"/>
      <c r="K70" s="464"/>
      <c r="L70" s="464"/>
      <c r="M70" s="464"/>
      <c r="N70" s="464"/>
    </row>
    <row r="71" spans="1:14" s="465" customFormat="1" ht="10.199999999999999">
      <c r="A71" s="63"/>
      <c r="B71" s="464"/>
      <c r="C71" s="464"/>
      <c r="D71" s="464"/>
      <c r="E71" s="464"/>
      <c r="F71" s="464"/>
      <c r="G71" s="464"/>
      <c r="H71" s="464"/>
      <c r="I71" s="464"/>
      <c r="J71" s="464"/>
      <c r="K71" s="464"/>
      <c r="L71" s="464"/>
      <c r="M71" s="464"/>
      <c r="N71" s="464"/>
    </row>
    <row r="72" spans="1:14" s="465" customFormat="1" ht="10.199999999999999">
      <c r="A72" s="63"/>
      <c r="B72" s="464"/>
      <c r="C72" s="464"/>
      <c r="D72" s="464"/>
      <c r="E72" s="464"/>
      <c r="F72" s="464"/>
      <c r="G72" s="464"/>
      <c r="H72" s="464"/>
      <c r="I72" s="464"/>
      <c r="J72" s="464"/>
      <c r="K72" s="464"/>
      <c r="L72" s="464"/>
      <c r="M72" s="464"/>
      <c r="N72" s="464"/>
    </row>
    <row r="73" spans="1:14" s="465" customFormat="1" ht="10.199999999999999">
      <c r="A73" s="63"/>
      <c r="B73" s="464"/>
      <c r="C73" s="464"/>
      <c r="D73" s="464"/>
      <c r="E73" s="464"/>
      <c r="F73" s="464"/>
      <c r="G73" s="464"/>
      <c r="H73" s="464"/>
      <c r="I73" s="464"/>
      <c r="J73" s="464"/>
      <c r="K73" s="464"/>
      <c r="L73" s="464"/>
      <c r="M73" s="464"/>
      <c r="N73" s="464"/>
    </row>
    <row r="74" spans="1:14" s="465" customFormat="1" ht="10.199999999999999">
      <c r="A74" s="63"/>
      <c r="B74" s="464"/>
      <c r="C74" s="464"/>
      <c r="D74" s="464"/>
      <c r="E74" s="464"/>
      <c r="F74" s="464"/>
      <c r="G74" s="464"/>
      <c r="H74" s="464"/>
      <c r="I74" s="464"/>
      <c r="J74" s="464"/>
      <c r="K74" s="464"/>
      <c r="L74" s="464"/>
      <c r="M74" s="464"/>
      <c r="N74" s="464"/>
    </row>
    <row r="75" spans="1:14" s="465" customFormat="1" ht="10.199999999999999">
      <c r="A75" s="63"/>
      <c r="B75" s="464"/>
      <c r="C75" s="464"/>
      <c r="D75" s="464"/>
      <c r="E75" s="464"/>
      <c r="F75" s="464"/>
      <c r="G75" s="464"/>
      <c r="H75" s="464"/>
      <c r="I75" s="464"/>
      <c r="J75" s="464"/>
      <c r="K75" s="464"/>
      <c r="L75" s="464"/>
      <c r="M75" s="464"/>
      <c r="N75" s="464"/>
    </row>
    <row r="76" spans="1:14" s="465" customFormat="1" ht="10.199999999999999">
      <c r="A76" s="63"/>
      <c r="B76" s="464"/>
      <c r="C76" s="464"/>
      <c r="D76" s="464"/>
      <c r="E76" s="464"/>
      <c r="F76" s="464"/>
      <c r="G76" s="464"/>
      <c r="H76" s="464"/>
      <c r="I76" s="464"/>
      <c r="J76" s="464"/>
      <c r="K76" s="464"/>
      <c r="L76" s="464"/>
      <c r="M76" s="464"/>
      <c r="N76" s="464"/>
    </row>
    <row r="77" spans="1:14" s="465" customFormat="1" ht="10.199999999999999">
      <c r="A77" s="63"/>
      <c r="B77" s="464"/>
      <c r="C77" s="464"/>
      <c r="D77" s="464"/>
      <c r="E77" s="464"/>
      <c r="F77" s="464"/>
      <c r="G77" s="464"/>
      <c r="H77" s="464"/>
      <c r="I77" s="464"/>
      <c r="J77" s="464"/>
      <c r="K77" s="464"/>
      <c r="L77" s="464"/>
      <c r="M77" s="464"/>
      <c r="N77" s="464"/>
    </row>
    <row r="78" spans="1:14" s="465" customFormat="1" ht="10.199999999999999">
      <c r="A78" s="63"/>
      <c r="B78" s="464"/>
      <c r="C78" s="464"/>
      <c r="D78" s="464"/>
      <c r="E78" s="464"/>
      <c r="F78" s="464"/>
      <c r="G78" s="464"/>
      <c r="H78" s="464"/>
      <c r="I78" s="464"/>
      <c r="J78" s="464"/>
      <c r="K78" s="464"/>
      <c r="L78" s="464"/>
      <c r="M78" s="464"/>
      <c r="N78" s="464"/>
    </row>
    <row r="79" spans="1:14" s="465" customFormat="1" ht="10.199999999999999">
      <c r="A79" s="63"/>
      <c r="B79" s="464"/>
      <c r="C79" s="464"/>
      <c r="D79" s="464"/>
      <c r="E79" s="464"/>
      <c r="F79" s="464"/>
      <c r="G79" s="464"/>
      <c r="H79" s="464"/>
      <c r="I79" s="464"/>
      <c r="J79" s="464"/>
      <c r="K79" s="464"/>
      <c r="L79" s="464"/>
      <c r="M79" s="464"/>
      <c r="N79" s="464"/>
    </row>
    <row r="80" spans="1:14" s="465" customFormat="1" ht="10.199999999999999">
      <c r="A80" s="63"/>
      <c r="B80" s="464"/>
      <c r="C80" s="464"/>
      <c r="D80" s="464"/>
      <c r="E80" s="464"/>
      <c r="F80" s="464"/>
      <c r="G80" s="464"/>
      <c r="H80" s="464"/>
      <c r="I80" s="464"/>
      <c r="J80" s="464"/>
      <c r="K80" s="464"/>
      <c r="L80" s="464"/>
      <c r="M80" s="464"/>
      <c r="N80" s="464"/>
    </row>
    <row r="81" spans="1:14" s="465" customFormat="1" ht="10.199999999999999">
      <c r="A81" s="63"/>
      <c r="B81" s="464"/>
      <c r="C81" s="464"/>
      <c r="D81" s="464"/>
      <c r="E81" s="464"/>
      <c r="F81" s="464"/>
      <c r="G81" s="464"/>
      <c r="H81" s="464"/>
      <c r="I81" s="464"/>
      <c r="J81" s="464"/>
      <c r="K81" s="464"/>
      <c r="L81" s="464"/>
      <c r="M81" s="464"/>
      <c r="N81" s="464"/>
    </row>
    <row r="82" spans="1:14" s="465" customFormat="1" ht="10.199999999999999">
      <c r="A82" s="63"/>
      <c r="B82" s="464"/>
      <c r="C82" s="464"/>
      <c r="D82" s="464"/>
      <c r="E82" s="464"/>
      <c r="F82" s="464"/>
      <c r="G82" s="464"/>
      <c r="H82" s="464"/>
      <c r="I82" s="464"/>
      <c r="J82" s="464"/>
      <c r="K82" s="464"/>
      <c r="L82" s="464"/>
      <c r="M82" s="464"/>
      <c r="N82" s="464"/>
    </row>
    <row r="83" spans="1:14" s="465" customFormat="1" ht="10.199999999999999">
      <c r="A83" s="63"/>
      <c r="B83" s="464"/>
      <c r="C83" s="464"/>
      <c r="D83" s="464"/>
      <c r="E83" s="464"/>
      <c r="F83" s="464"/>
      <c r="G83" s="464"/>
      <c r="H83" s="464"/>
      <c r="I83" s="464"/>
      <c r="J83" s="464"/>
      <c r="K83" s="464"/>
      <c r="L83" s="464"/>
      <c r="M83" s="464"/>
      <c r="N83" s="464"/>
    </row>
    <row r="84" spans="1:14" s="465" customFormat="1" ht="10.199999999999999">
      <c r="A84" s="63"/>
      <c r="B84" s="464"/>
      <c r="C84" s="464"/>
      <c r="D84" s="464"/>
      <c r="E84" s="464"/>
      <c r="F84" s="464"/>
      <c r="G84" s="464"/>
      <c r="H84" s="464"/>
      <c r="I84" s="464"/>
      <c r="J84" s="464"/>
      <c r="K84" s="464"/>
      <c r="L84" s="464"/>
      <c r="M84" s="464"/>
      <c r="N84" s="464"/>
    </row>
    <row r="85" spans="1:14" s="465" customFormat="1" ht="10.199999999999999">
      <c r="A85" s="63"/>
      <c r="B85" s="464"/>
      <c r="C85" s="464"/>
      <c r="D85" s="464"/>
      <c r="E85" s="464"/>
      <c r="F85" s="464"/>
      <c r="G85" s="464"/>
      <c r="H85" s="464"/>
      <c r="I85" s="464"/>
      <c r="J85" s="464"/>
      <c r="K85" s="464"/>
      <c r="L85" s="464"/>
      <c r="M85" s="464"/>
      <c r="N85" s="464"/>
    </row>
    <row r="86" spans="1:14" s="465" customFormat="1" ht="10.199999999999999">
      <c r="A86" s="63"/>
      <c r="B86" s="464"/>
      <c r="C86" s="464"/>
      <c r="D86" s="464"/>
      <c r="E86" s="464"/>
      <c r="F86" s="464"/>
      <c r="G86" s="464"/>
      <c r="H86" s="464"/>
      <c r="I86" s="464"/>
      <c r="J86" s="464"/>
      <c r="K86" s="464"/>
      <c r="L86" s="464"/>
      <c r="M86" s="464"/>
      <c r="N86" s="464"/>
    </row>
    <row r="87" spans="1:14" s="465" customFormat="1" ht="10.199999999999999">
      <c r="A87" s="63"/>
      <c r="B87" s="464"/>
      <c r="C87" s="464"/>
      <c r="D87" s="464"/>
      <c r="E87" s="464"/>
      <c r="F87" s="464"/>
      <c r="G87" s="464"/>
      <c r="H87" s="464"/>
      <c r="I87" s="464"/>
      <c r="J87" s="464"/>
      <c r="K87" s="464"/>
      <c r="L87" s="464"/>
      <c r="M87" s="464"/>
      <c r="N87" s="464"/>
    </row>
    <row r="88" spans="1:14" s="465" customFormat="1" ht="10.199999999999999">
      <c r="A88" s="63"/>
      <c r="B88" s="464"/>
      <c r="C88" s="464"/>
      <c r="D88" s="464"/>
      <c r="E88" s="464"/>
      <c r="F88" s="464"/>
      <c r="G88" s="464"/>
      <c r="H88" s="464"/>
      <c r="I88" s="464"/>
      <c r="J88" s="464"/>
      <c r="K88" s="464"/>
      <c r="L88" s="464"/>
      <c r="M88" s="464"/>
      <c r="N88" s="464"/>
    </row>
    <row r="89" spans="1:14" s="465" customFormat="1" ht="10.199999999999999">
      <c r="A89" s="63"/>
      <c r="B89" s="464"/>
      <c r="C89" s="464"/>
      <c r="D89" s="464"/>
      <c r="E89" s="464"/>
      <c r="F89" s="464"/>
      <c r="G89" s="464"/>
      <c r="H89" s="464"/>
      <c r="I89" s="464"/>
      <c r="J89" s="464"/>
      <c r="K89" s="464"/>
      <c r="L89" s="464"/>
      <c r="M89" s="464"/>
      <c r="N89" s="464"/>
    </row>
    <row r="90" spans="1:14" s="465" customFormat="1" ht="10.199999999999999">
      <c r="A90" s="63"/>
      <c r="B90" s="464"/>
      <c r="C90" s="464"/>
      <c r="D90" s="464"/>
      <c r="E90" s="464"/>
      <c r="F90" s="464"/>
      <c r="G90" s="464"/>
      <c r="H90" s="464"/>
      <c r="I90" s="464"/>
      <c r="J90" s="464"/>
      <c r="K90" s="464"/>
      <c r="L90" s="464"/>
      <c r="M90" s="464"/>
      <c r="N90" s="464"/>
    </row>
    <row r="91" spans="1:14" s="465" customFormat="1" ht="10.199999999999999">
      <c r="A91" s="63"/>
      <c r="B91" s="464"/>
      <c r="C91" s="464"/>
      <c r="D91" s="464"/>
      <c r="E91" s="464"/>
      <c r="F91" s="464"/>
      <c r="G91" s="464"/>
      <c r="H91" s="464"/>
      <c r="I91" s="464"/>
      <c r="J91" s="464"/>
      <c r="K91" s="464"/>
      <c r="L91" s="464"/>
      <c r="M91" s="464"/>
      <c r="N91" s="464"/>
    </row>
    <row r="92" spans="1:14" s="465" customFormat="1" ht="10.199999999999999">
      <c r="A92" s="63"/>
      <c r="B92" s="464"/>
      <c r="C92" s="464"/>
      <c r="D92" s="464"/>
      <c r="E92" s="464"/>
      <c r="F92" s="464"/>
      <c r="G92" s="464"/>
      <c r="H92" s="464"/>
      <c r="I92" s="464"/>
      <c r="J92" s="464"/>
      <c r="K92" s="464"/>
      <c r="L92" s="464"/>
      <c r="M92" s="464"/>
      <c r="N92" s="464"/>
    </row>
    <row r="93" spans="1:14" s="465" customFormat="1" ht="10.199999999999999">
      <c r="A93" s="63"/>
      <c r="B93" s="464"/>
      <c r="C93" s="464"/>
      <c r="D93" s="464"/>
      <c r="E93" s="464"/>
      <c r="F93" s="464"/>
      <c r="G93" s="464"/>
      <c r="H93" s="464"/>
      <c r="I93" s="464"/>
      <c r="J93" s="464"/>
      <c r="K93" s="464"/>
      <c r="L93" s="464"/>
      <c r="M93" s="464"/>
      <c r="N93" s="464"/>
    </row>
    <row r="94" spans="1:14" s="465" customFormat="1" ht="10.199999999999999">
      <c r="A94" s="63"/>
      <c r="B94" s="464"/>
      <c r="C94" s="464"/>
      <c r="D94" s="464"/>
      <c r="E94" s="464"/>
      <c r="F94" s="464"/>
      <c r="G94" s="464"/>
      <c r="H94" s="464"/>
      <c r="I94" s="464"/>
      <c r="J94" s="464"/>
      <c r="K94" s="464"/>
      <c r="L94" s="464"/>
      <c r="M94" s="464"/>
      <c r="N94" s="464"/>
    </row>
    <row r="95" spans="1:14" s="465" customFormat="1" ht="10.199999999999999">
      <c r="A95" s="63"/>
      <c r="B95" s="464"/>
      <c r="C95" s="464"/>
      <c r="D95" s="464"/>
      <c r="E95" s="464"/>
      <c r="F95" s="464"/>
      <c r="G95" s="464"/>
      <c r="H95" s="464"/>
      <c r="I95" s="464"/>
      <c r="J95" s="464"/>
      <c r="K95" s="464"/>
      <c r="L95" s="464"/>
      <c r="M95" s="464"/>
      <c r="N95" s="464"/>
    </row>
    <row r="96" spans="1:14" s="465" customFormat="1" ht="10.199999999999999">
      <c r="A96" s="63"/>
      <c r="B96" s="464"/>
      <c r="C96" s="464"/>
      <c r="D96" s="464"/>
      <c r="E96" s="464"/>
      <c r="F96" s="464"/>
      <c r="G96" s="464"/>
      <c r="H96" s="464"/>
      <c r="I96" s="464"/>
      <c r="J96" s="464"/>
      <c r="K96" s="464"/>
      <c r="L96" s="464"/>
      <c r="M96" s="464"/>
      <c r="N96" s="464"/>
    </row>
    <row r="97" spans="1:14" s="465" customFormat="1" ht="10.199999999999999">
      <c r="A97" s="63"/>
      <c r="B97" s="464"/>
      <c r="C97" s="464"/>
      <c r="D97" s="464"/>
      <c r="E97" s="464"/>
      <c r="F97" s="464"/>
      <c r="G97" s="464"/>
      <c r="H97" s="464"/>
      <c r="I97" s="464"/>
      <c r="J97" s="464"/>
      <c r="K97" s="464"/>
      <c r="L97" s="464"/>
      <c r="M97" s="464"/>
      <c r="N97" s="464"/>
    </row>
    <row r="98" spans="1:14" s="465" customFormat="1" ht="10.199999999999999">
      <c r="A98" s="63"/>
      <c r="B98" s="464"/>
      <c r="C98" s="464"/>
      <c r="D98" s="464"/>
      <c r="E98" s="464"/>
      <c r="F98" s="464"/>
      <c r="G98" s="464"/>
      <c r="H98" s="464"/>
      <c r="I98" s="464"/>
      <c r="J98" s="464"/>
      <c r="K98" s="464"/>
      <c r="L98" s="464"/>
      <c r="M98" s="464"/>
      <c r="N98" s="464"/>
    </row>
    <row r="99" spans="1:14" s="465" customFormat="1" ht="10.199999999999999">
      <c r="A99" s="63"/>
      <c r="B99" s="464"/>
      <c r="C99" s="464"/>
      <c r="D99" s="464"/>
      <c r="E99" s="464"/>
      <c r="F99" s="464"/>
      <c r="G99" s="464"/>
      <c r="H99" s="464"/>
      <c r="I99" s="464"/>
      <c r="J99" s="464"/>
      <c r="K99" s="464"/>
      <c r="L99" s="464"/>
      <c r="M99" s="464"/>
      <c r="N99" s="464"/>
    </row>
    <row r="100" spans="1:14" s="465" customFormat="1" ht="10.199999999999999">
      <c r="A100" s="63"/>
      <c r="B100" s="464"/>
      <c r="C100" s="464"/>
      <c r="D100" s="464"/>
      <c r="E100" s="464"/>
      <c r="F100" s="464"/>
      <c r="G100" s="464"/>
      <c r="H100" s="464"/>
      <c r="I100" s="464"/>
      <c r="J100" s="464"/>
      <c r="K100" s="464"/>
      <c r="L100" s="464"/>
      <c r="M100" s="464"/>
      <c r="N100" s="464"/>
    </row>
    <row r="101" spans="1:14" s="465" customFormat="1" ht="10.199999999999999">
      <c r="A101" s="63"/>
      <c r="B101" s="464"/>
      <c r="C101" s="464"/>
      <c r="D101" s="464"/>
      <c r="E101" s="464"/>
      <c r="F101" s="464"/>
      <c r="G101" s="464"/>
      <c r="H101" s="464"/>
      <c r="I101" s="464"/>
      <c r="J101" s="464"/>
      <c r="K101" s="464"/>
      <c r="L101" s="464"/>
      <c r="M101" s="464"/>
      <c r="N101" s="464"/>
    </row>
    <row r="102" spans="1:14" s="465" customFormat="1" ht="10.199999999999999">
      <c r="A102" s="63"/>
      <c r="B102" s="464"/>
      <c r="C102" s="464"/>
      <c r="D102" s="464"/>
      <c r="E102" s="464"/>
      <c r="F102" s="464"/>
      <c r="G102" s="464"/>
      <c r="H102" s="464"/>
      <c r="I102" s="464"/>
      <c r="J102" s="464"/>
      <c r="K102" s="464"/>
      <c r="L102" s="464"/>
      <c r="M102" s="464"/>
      <c r="N102" s="464"/>
    </row>
  </sheetData>
  <hyperlinks>
    <hyperlink ref="N6" location="'Index - Descontinued'!A1" display="Index" xr:uid="{65432FBD-C9C5-4E6F-8510-3BCDA5A31F3F}"/>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3E13-9915-4B22-B25E-BB2803096866}">
  <sheetPr>
    <tabColor rgb="FFC00000"/>
  </sheetPr>
  <dimension ref="A1:GF98"/>
  <sheetViews>
    <sheetView showGridLines="0" zoomScaleNormal="100" workbookViewId="0">
      <pane xSplit="1" ySplit="9" topLeftCell="M10" activePane="bottomRight" state="frozen"/>
      <selection pane="topRight"/>
      <selection pane="bottomLeft"/>
      <selection pane="bottomRight"/>
    </sheetView>
  </sheetViews>
  <sheetFormatPr defaultColWidth="11" defaultRowHeight="13.2"/>
  <cols>
    <col min="1" max="1" width="53.6640625" style="63" bestFit="1" customWidth="1"/>
    <col min="2" max="2" width="8.109375" style="57" bestFit="1" customWidth="1"/>
    <col min="3" max="3" width="8.21875" style="57" bestFit="1" customWidth="1"/>
    <col min="4" max="4" width="8.109375" style="57" bestFit="1" customWidth="1"/>
    <col min="5" max="6" width="8.44140625" style="57" bestFit="1" customWidth="1"/>
    <col min="7" max="7" width="8.21875" style="57" bestFit="1" customWidth="1"/>
    <col min="8" max="9" width="8.109375" style="57" bestFit="1" customWidth="1"/>
    <col min="10" max="20" width="8.44140625" style="57" bestFit="1" customWidth="1"/>
    <col min="21" max="21" width="8.44140625" style="57" customWidth="1"/>
    <col min="22" max="16384" width="11" style="47"/>
  </cols>
  <sheetData>
    <row r="1" spans="1:188" s="25" customFormat="1" ht="15" customHeight="1">
      <c r="A1" s="18"/>
      <c r="B1" s="19"/>
      <c r="C1" s="19"/>
      <c r="D1" s="19"/>
      <c r="E1" s="19"/>
      <c r="F1" s="19"/>
      <c r="G1" s="19"/>
      <c r="H1" s="19"/>
      <c r="I1" s="19"/>
      <c r="J1" s="19"/>
      <c r="K1" s="19"/>
      <c r="L1" s="19"/>
      <c r="M1" s="19"/>
      <c r="N1" s="19"/>
      <c r="O1" s="19"/>
      <c r="P1" s="19"/>
      <c r="Q1" s="19"/>
      <c r="R1" s="19"/>
      <c r="S1" s="19"/>
      <c r="T1" s="19"/>
      <c r="U1" s="19"/>
      <c r="V1" s="20"/>
      <c r="W1" s="21"/>
      <c r="X1" s="20"/>
      <c r="Y1" s="21"/>
      <c r="Z1" s="20"/>
      <c r="AA1" s="21"/>
      <c r="AB1" s="20"/>
      <c r="AC1" s="21"/>
      <c r="AD1" s="20"/>
      <c r="AE1" s="21"/>
      <c r="AF1" s="20"/>
      <c r="AG1" s="21"/>
      <c r="AH1" s="20"/>
      <c r="AI1" s="21"/>
      <c r="AJ1" s="20"/>
      <c r="AK1" s="21"/>
      <c r="AL1" s="20"/>
      <c r="AM1" s="21"/>
      <c r="AN1" s="20"/>
      <c r="AO1" s="21"/>
      <c r="AP1" s="20"/>
      <c r="AQ1" s="21"/>
      <c r="AR1" s="20"/>
      <c r="AS1" s="21"/>
      <c r="AT1" s="20"/>
      <c r="AU1" s="21"/>
      <c r="AV1" s="22"/>
      <c r="AW1" s="22"/>
      <c r="AX1" s="20"/>
      <c r="AY1" s="21"/>
      <c r="AZ1" s="23"/>
      <c r="BA1" s="23"/>
      <c r="BB1" s="23"/>
      <c r="BC1" s="23"/>
      <c r="BD1" s="23"/>
      <c r="BE1" s="21"/>
      <c r="BF1" s="23"/>
      <c r="BG1" s="21"/>
      <c r="BH1" s="23"/>
      <c r="BI1" s="23"/>
      <c r="BJ1" s="23"/>
      <c r="BK1" s="24"/>
      <c r="BL1" s="24"/>
      <c r="BM1" s="20"/>
      <c r="BN1" s="21"/>
      <c r="BO1" s="20"/>
      <c r="BP1" s="21"/>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2"/>
      <c r="DB1" s="22"/>
      <c r="DC1" s="20"/>
      <c r="DD1" s="21"/>
      <c r="DE1" s="23"/>
      <c r="DF1" s="23"/>
      <c r="DG1" s="23"/>
      <c r="DH1" s="23"/>
      <c r="DI1" s="23"/>
      <c r="DJ1" s="21"/>
      <c r="DK1" s="23"/>
      <c r="DL1" s="21"/>
      <c r="DM1" s="23"/>
      <c r="DN1" s="23"/>
      <c r="DO1" s="23"/>
      <c r="DP1" s="24"/>
      <c r="DQ1" s="24"/>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2"/>
      <c r="FG1" s="22"/>
      <c r="FH1" s="20"/>
      <c r="FI1" s="21"/>
      <c r="FJ1" s="23"/>
      <c r="FK1" s="23"/>
      <c r="FL1" s="23"/>
      <c r="FM1" s="23"/>
      <c r="FN1" s="23"/>
      <c r="FO1" s="21"/>
      <c r="FP1" s="23"/>
      <c r="FQ1" s="21"/>
      <c r="FR1" s="23"/>
      <c r="FS1" s="23"/>
      <c r="FT1" s="23"/>
      <c r="FU1" s="24"/>
      <c r="FV1" s="24"/>
      <c r="FW1" s="20"/>
      <c r="FX1" s="21"/>
      <c r="FY1" s="20"/>
      <c r="FZ1" s="21"/>
      <c r="GA1" s="20"/>
      <c r="GB1" s="21"/>
      <c r="GC1" s="20"/>
      <c r="GD1" s="21"/>
      <c r="GE1" s="20"/>
      <c r="GF1" s="21"/>
    </row>
    <row r="2" spans="1:188" s="25" customFormat="1" ht="15" customHeight="1">
      <c r="A2" s="18"/>
      <c r="B2" s="19"/>
      <c r="C2" s="19"/>
      <c r="D2" s="19"/>
      <c r="E2" s="19"/>
      <c r="F2" s="19"/>
      <c r="G2" s="19"/>
      <c r="H2" s="19"/>
      <c r="I2" s="19"/>
      <c r="J2" s="19"/>
      <c r="K2" s="19"/>
      <c r="L2" s="19"/>
      <c r="M2" s="19"/>
      <c r="N2" s="19"/>
      <c r="O2" s="19"/>
      <c r="P2" s="19"/>
      <c r="Q2" s="19"/>
      <c r="R2" s="19"/>
      <c r="S2" s="19"/>
      <c r="T2" s="19"/>
      <c r="U2" s="19"/>
      <c r="V2" s="20"/>
      <c r="W2" s="21"/>
      <c r="X2" s="20"/>
      <c r="Y2" s="21"/>
      <c r="Z2" s="20"/>
      <c r="AA2" s="21"/>
      <c r="AB2" s="20"/>
      <c r="AC2" s="21"/>
      <c r="AD2" s="20"/>
      <c r="AE2" s="21"/>
      <c r="AF2" s="20"/>
      <c r="AG2" s="21"/>
      <c r="AH2" s="20"/>
      <c r="AI2" s="21"/>
      <c r="AJ2" s="20"/>
      <c r="AK2" s="21"/>
      <c r="AL2" s="20"/>
      <c r="AM2" s="21"/>
      <c r="AN2" s="20"/>
      <c r="AO2" s="21"/>
      <c r="AP2" s="20"/>
      <c r="AQ2" s="21"/>
      <c r="AR2" s="20"/>
      <c r="AS2" s="21"/>
      <c r="AT2" s="20"/>
      <c r="AU2" s="21"/>
      <c r="AV2" s="22"/>
      <c r="AW2" s="22"/>
      <c r="AX2" s="20"/>
      <c r="AY2" s="21"/>
      <c r="AZ2" s="23"/>
      <c r="BA2" s="23"/>
      <c r="BB2" s="23"/>
      <c r="BC2" s="23"/>
      <c r="BD2" s="23"/>
      <c r="BE2" s="21"/>
      <c r="BF2" s="23"/>
      <c r="BG2" s="21"/>
      <c r="BH2" s="23"/>
      <c r="BI2" s="23"/>
      <c r="BJ2" s="23"/>
      <c r="BK2" s="24"/>
      <c r="BL2" s="24"/>
      <c r="BM2" s="20"/>
      <c r="BN2" s="21"/>
      <c r="BO2" s="20"/>
      <c r="BP2" s="21"/>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2"/>
      <c r="DB2" s="22"/>
      <c r="DC2" s="20"/>
      <c r="DD2" s="21"/>
      <c r="DE2" s="23"/>
      <c r="DF2" s="23"/>
      <c r="DG2" s="23"/>
      <c r="DH2" s="23"/>
      <c r="DI2" s="23"/>
      <c r="DJ2" s="21"/>
      <c r="DK2" s="23"/>
      <c r="DL2" s="21"/>
      <c r="DM2" s="23"/>
      <c r="DN2" s="23"/>
      <c r="DO2" s="23"/>
      <c r="DP2" s="24"/>
      <c r="DQ2" s="24"/>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2"/>
      <c r="FG2" s="22"/>
      <c r="FH2" s="20"/>
      <c r="FI2" s="21"/>
      <c r="FJ2" s="23"/>
      <c r="FK2" s="23"/>
      <c r="FL2" s="23"/>
      <c r="FM2" s="23"/>
      <c r="FN2" s="23"/>
      <c r="FO2" s="21"/>
      <c r="FP2" s="23"/>
      <c r="FQ2" s="21"/>
      <c r="FR2" s="23"/>
      <c r="FS2" s="23"/>
      <c r="FT2" s="23"/>
      <c r="FU2" s="24"/>
      <c r="FV2" s="24"/>
      <c r="FW2" s="20"/>
      <c r="FX2" s="21"/>
      <c r="FY2" s="20"/>
      <c r="FZ2" s="21"/>
      <c r="GA2" s="20"/>
      <c r="GB2" s="21"/>
      <c r="GC2" s="20"/>
      <c r="GD2" s="21"/>
      <c r="GE2" s="20"/>
      <c r="GF2" s="21"/>
    </row>
    <row r="3" spans="1:188" s="25" customFormat="1" ht="15" customHeight="1">
      <c r="A3" s="18"/>
      <c r="B3" s="19"/>
      <c r="C3" s="19"/>
      <c r="D3" s="19"/>
      <c r="E3" s="19"/>
      <c r="F3" s="19"/>
      <c r="G3" s="19"/>
      <c r="H3" s="19"/>
      <c r="I3" s="19"/>
      <c r="J3" s="19"/>
      <c r="K3" s="19"/>
      <c r="L3" s="19"/>
      <c r="M3" s="19"/>
      <c r="N3" s="19"/>
      <c r="O3" s="19"/>
      <c r="P3" s="19"/>
      <c r="Q3" s="19"/>
      <c r="R3" s="19"/>
      <c r="S3" s="19"/>
      <c r="T3" s="19"/>
      <c r="U3" s="19"/>
      <c r="V3" s="20"/>
      <c r="W3" s="21"/>
      <c r="X3" s="20"/>
      <c r="Y3" s="21"/>
      <c r="Z3" s="20"/>
      <c r="AA3" s="21"/>
      <c r="AB3" s="20"/>
      <c r="AC3" s="21"/>
      <c r="AD3" s="20"/>
      <c r="AE3" s="21"/>
      <c r="AF3" s="20"/>
      <c r="AG3" s="21"/>
      <c r="AH3" s="20"/>
      <c r="AI3" s="21"/>
      <c r="AJ3" s="20"/>
      <c r="AK3" s="21"/>
      <c r="AL3" s="20"/>
      <c r="AM3" s="21"/>
      <c r="AN3" s="20"/>
      <c r="AO3" s="21"/>
      <c r="AP3" s="20"/>
      <c r="AQ3" s="21"/>
      <c r="AR3" s="20"/>
      <c r="AS3" s="21"/>
      <c r="AT3" s="20"/>
      <c r="AU3" s="21"/>
      <c r="AV3" s="22"/>
      <c r="AW3" s="22"/>
      <c r="AX3" s="20"/>
      <c r="AY3" s="21"/>
      <c r="AZ3" s="23"/>
      <c r="BA3" s="23"/>
      <c r="BB3" s="23"/>
      <c r="BC3" s="23"/>
      <c r="BD3" s="23"/>
      <c r="BE3" s="21"/>
      <c r="BF3" s="23"/>
      <c r="BG3" s="21"/>
      <c r="BH3" s="23"/>
      <c r="BI3" s="23"/>
      <c r="BJ3" s="23"/>
      <c r="BK3" s="24"/>
      <c r="BL3" s="24"/>
      <c r="BM3" s="20"/>
      <c r="BN3" s="21"/>
      <c r="BO3" s="20"/>
      <c r="BP3" s="21"/>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2"/>
      <c r="DB3" s="22"/>
      <c r="DC3" s="20"/>
      <c r="DD3" s="21"/>
      <c r="DE3" s="23"/>
      <c r="DF3" s="23"/>
      <c r="DG3" s="23"/>
      <c r="DH3" s="23"/>
      <c r="DI3" s="23"/>
      <c r="DJ3" s="21"/>
      <c r="DK3" s="23"/>
      <c r="DL3" s="21"/>
      <c r="DM3" s="23"/>
      <c r="DN3" s="23"/>
      <c r="DO3" s="23"/>
      <c r="DP3" s="24"/>
      <c r="DQ3" s="24"/>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2"/>
      <c r="FG3" s="22"/>
      <c r="FH3" s="20"/>
      <c r="FI3" s="21"/>
      <c r="FJ3" s="23"/>
      <c r="FK3" s="23"/>
      <c r="FL3" s="23"/>
      <c r="FM3" s="23"/>
      <c r="FN3" s="23"/>
      <c r="FO3" s="21"/>
      <c r="FP3" s="23"/>
      <c r="FQ3" s="21"/>
      <c r="FR3" s="23"/>
      <c r="FS3" s="23"/>
      <c r="FT3" s="23"/>
      <c r="FU3" s="24"/>
      <c r="FV3" s="24"/>
      <c r="FW3" s="20"/>
      <c r="FX3" s="21"/>
      <c r="FY3" s="20"/>
      <c r="FZ3" s="21"/>
      <c r="GA3" s="20"/>
      <c r="GB3" s="21"/>
      <c r="GC3" s="20"/>
      <c r="GD3" s="21"/>
      <c r="GE3" s="20"/>
      <c r="GF3" s="21"/>
    </row>
    <row r="4" spans="1:188" s="25" customFormat="1" ht="15" customHeight="1">
      <c r="A4" s="26"/>
      <c r="B4" s="27"/>
      <c r="C4" s="27"/>
      <c r="D4" s="27"/>
      <c r="E4" s="27"/>
      <c r="F4" s="27"/>
      <c r="G4" s="27"/>
      <c r="H4" s="27"/>
      <c r="I4" s="27"/>
      <c r="J4" s="27"/>
      <c r="K4" s="27"/>
      <c r="L4" s="27"/>
      <c r="M4" s="27"/>
      <c r="N4" s="27"/>
      <c r="O4" s="27"/>
      <c r="P4" s="27"/>
      <c r="Q4" s="27"/>
      <c r="R4" s="27"/>
      <c r="S4" s="27"/>
      <c r="T4" s="27"/>
      <c r="U4" s="27"/>
    </row>
    <row r="5" spans="1:188" s="79" customFormat="1" ht="15" customHeight="1" thickBot="1">
      <c r="A5" s="28" t="s">
        <v>696</v>
      </c>
      <c r="B5" s="91"/>
      <c r="C5" s="91"/>
      <c r="D5" s="91"/>
      <c r="E5" s="91"/>
      <c r="F5" s="91"/>
      <c r="G5" s="91"/>
      <c r="H5" s="91"/>
      <c r="I5" s="91"/>
      <c r="J5" s="91"/>
      <c r="K5" s="91"/>
      <c r="L5" s="91"/>
      <c r="M5" s="91"/>
      <c r="N5" s="91"/>
      <c r="O5" s="91"/>
      <c r="P5" s="91"/>
      <c r="Q5" s="91"/>
      <c r="R5" s="91"/>
      <c r="S5" s="91"/>
      <c r="T5" s="91"/>
      <c r="U5" s="91"/>
      <c r="V5" s="92"/>
      <c r="W5" s="92"/>
      <c r="X5" s="92"/>
      <c r="Y5" s="92"/>
      <c r="Z5" s="92"/>
      <c r="AA5" s="92"/>
      <c r="AB5" s="92"/>
      <c r="AC5" s="92"/>
      <c r="AD5" s="92"/>
      <c r="AE5" s="92"/>
      <c r="AF5" s="92"/>
      <c r="AG5" s="92"/>
      <c r="AH5" s="92"/>
      <c r="AI5" s="92"/>
      <c r="AJ5" s="92"/>
      <c r="AK5" s="92"/>
      <c r="AL5" s="93"/>
      <c r="AM5" s="93"/>
      <c r="AN5" s="93"/>
      <c r="AO5" s="93"/>
      <c r="AP5" s="93"/>
      <c r="AR5" s="94"/>
      <c r="AV5" s="94"/>
      <c r="AX5" s="95"/>
      <c r="BA5" s="96"/>
      <c r="BB5" s="92"/>
      <c r="BC5" s="92"/>
      <c r="BD5" s="92"/>
      <c r="BE5" s="97"/>
      <c r="BF5" s="92"/>
      <c r="BG5" s="92"/>
      <c r="BH5" s="92"/>
      <c r="BI5" s="469"/>
    </row>
    <row r="6" spans="1:188" s="79" customFormat="1" ht="15" customHeight="1" thickTop="1">
      <c r="A6" s="494"/>
      <c r="B6" s="31"/>
      <c r="C6" s="31"/>
      <c r="D6" s="31"/>
      <c r="E6" s="31"/>
      <c r="F6" s="31"/>
      <c r="G6" s="31"/>
      <c r="H6" s="31"/>
      <c r="I6" s="31"/>
      <c r="J6" s="31"/>
      <c r="K6" s="31"/>
      <c r="L6" s="31"/>
      <c r="M6" s="31"/>
      <c r="N6" s="31"/>
      <c r="O6" s="31"/>
      <c r="P6" s="31"/>
      <c r="Q6" s="31"/>
      <c r="R6" s="31"/>
      <c r="S6" s="31"/>
      <c r="T6" s="31"/>
      <c r="U6" s="31" t="s">
        <v>59</v>
      </c>
      <c r="V6" s="512"/>
      <c r="W6" s="512"/>
      <c r="X6" s="512"/>
      <c r="Y6" s="512"/>
      <c r="Z6" s="512"/>
      <c r="AA6" s="512"/>
      <c r="AB6" s="512"/>
      <c r="AC6" s="512"/>
      <c r="AD6" s="512"/>
      <c r="AE6" s="99"/>
      <c r="AF6" s="99"/>
      <c r="AG6" s="99"/>
      <c r="AH6" s="99"/>
      <c r="AI6" s="99"/>
      <c r="AJ6" s="99"/>
      <c r="AK6" s="99"/>
      <c r="AL6" s="99"/>
      <c r="AM6" s="99"/>
      <c r="AN6" s="99"/>
      <c r="AO6" s="99"/>
      <c r="AP6" s="99"/>
    </row>
    <row r="7" spans="1:188" s="36" customFormat="1" ht="15" customHeight="1">
      <c r="A7" s="34"/>
      <c r="B7" s="35" t="s">
        <v>139</v>
      </c>
      <c r="C7" s="35" t="s">
        <v>140</v>
      </c>
      <c r="D7" s="35" t="s">
        <v>141</v>
      </c>
      <c r="E7" s="35" t="s">
        <v>142</v>
      </c>
      <c r="F7" s="35" t="s">
        <v>143</v>
      </c>
      <c r="G7" s="35" t="s">
        <v>144</v>
      </c>
      <c r="H7" s="35" t="s">
        <v>145</v>
      </c>
      <c r="I7" s="35" t="s">
        <v>146</v>
      </c>
      <c r="J7" s="35" t="s">
        <v>147</v>
      </c>
      <c r="K7" s="35" t="s">
        <v>148</v>
      </c>
      <c r="L7" s="35" t="s">
        <v>149</v>
      </c>
      <c r="M7" s="35" t="s">
        <v>150</v>
      </c>
      <c r="N7" s="35" t="s">
        <v>151</v>
      </c>
      <c r="O7" s="35" t="s">
        <v>152</v>
      </c>
      <c r="P7" s="35" t="s">
        <v>153</v>
      </c>
      <c r="Q7" s="35" t="s">
        <v>154</v>
      </c>
      <c r="R7" s="35" t="s">
        <v>155</v>
      </c>
      <c r="S7" s="35" t="s">
        <v>156</v>
      </c>
      <c r="T7" s="35" t="s">
        <v>157</v>
      </c>
      <c r="U7" s="35" t="s">
        <v>158</v>
      </c>
    </row>
    <row r="8" spans="1:188" s="25" customFormat="1" ht="10.199999999999999" customHeight="1">
      <c r="A8" s="37"/>
      <c r="B8" s="38"/>
      <c r="C8" s="38"/>
      <c r="D8" s="38"/>
      <c r="E8" s="38"/>
      <c r="F8" s="38"/>
      <c r="G8" s="38"/>
      <c r="H8" s="38"/>
      <c r="I8" s="38"/>
      <c r="J8" s="38"/>
      <c r="K8" s="38"/>
      <c r="L8" s="38"/>
      <c r="M8" s="38"/>
      <c r="N8" s="38"/>
      <c r="O8" s="38"/>
      <c r="P8" s="38"/>
      <c r="Q8" s="38"/>
      <c r="R8" s="38"/>
      <c r="S8" s="38"/>
      <c r="T8" s="38"/>
      <c r="U8" s="38"/>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row>
    <row r="9" spans="1:188" s="41" customFormat="1" ht="5.0999999999999996" customHeight="1">
      <c r="A9" s="39"/>
      <c r="B9" s="39"/>
      <c r="C9" s="39"/>
      <c r="D9" s="39"/>
      <c r="E9" s="39"/>
      <c r="F9" s="39"/>
      <c r="G9" s="39"/>
      <c r="H9" s="39"/>
      <c r="I9" s="39"/>
      <c r="J9" s="39"/>
      <c r="K9" s="39"/>
      <c r="L9" s="39"/>
      <c r="M9" s="39"/>
      <c r="N9" s="39"/>
      <c r="O9" s="39"/>
      <c r="P9" s="39"/>
      <c r="Q9" s="39"/>
      <c r="R9" s="39"/>
      <c r="S9" s="39"/>
      <c r="T9" s="39"/>
      <c r="U9" s="40"/>
    </row>
    <row r="10" spans="1:188" s="79" customFormat="1" ht="15" customHeight="1">
      <c r="A10" s="26" t="s">
        <v>68</v>
      </c>
      <c r="B10" s="73">
        <v>239214</v>
      </c>
      <c r="C10" s="73">
        <v>236004.26368423697</v>
      </c>
      <c r="D10" s="73">
        <v>243404</v>
      </c>
      <c r="E10" s="73">
        <v>260258</v>
      </c>
      <c r="F10" s="73">
        <v>270219.7</v>
      </c>
      <c r="G10" s="73">
        <v>285620</v>
      </c>
      <c r="H10" s="73">
        <v>303479</v>
      </c>
      <c r="I10" s="73">
        <v>320760</v>
      </c>
      <c r="J10" s="73">
        <v>331404</v>
      </c>
      <c r="K10" s="73">
        <v>341556.5</v>
      </c>
      <c r="L10" s="73">
        <v>352672</v>
      </c>
      <c r="M10" s="73">
        <v>361101</v>
      </c>
      <c r="N10" s="73">
        <v>365312</v>
      </c>
      <c r="O10" s="73">
        <v>361077</v>
      </c>
      <c r="P10" s="73">
        <v>360850</v>
      </c>
      <c r="Q10" s="73">
        <v>365441.5</v>
      </c>
      <c r="R10" s="73">
        <f>SUM(R11:R17)</f>
        <v>372556</v>
      </c>
      <c r="S10" s="73">
        <v>381775</v>
      </c>
      <c r="T10" s="73">
        <v>396836.5</v>
      </c>
      <c r="U10" s="43">
        <v>414080</v>
      </c>
      <c r="V10" s="513"/>
      <c r="W10" s="513"/>
    </row>
    <row r="11" spans="1:188" s="41" customFormat="1" ht="15" customHeight="1">
      <c r="A11" s="48" t="s">
        <v>685</v>
      </c>
      <c r="B11" s="75">
        <v>65320</v>
      </c>
      <c r="C11" s="75">
        <v>65448</v>
      </c>
      <c r="D11" s="75">
        <v>66404</v>
      </c>
      <c r="E11" s="75">
        <v>69664</v>
      </c>
      <c r="F11" s="75">
        <v>72804.399999999994</v>
      </c>
      <c r="G11" s="75">
        <v>78425</v>
      </c>
      <c r="H11" s="75">
        <v>82505</v>
      </c>
      <c r="I11" s="75">
        <v>84111</v>
      </c>
      <c r="J11" s="75">
        <v>84587</v>
      </c>
      <c r="K11" s="75">
        <v>86078</v>
      </c>
      <c r="L11" s="75">
        <v>88327</v>
      </c>
      <c r="M11" s="75">
        <v>89167</v>
      </c>
      <c r="N11" s="75">
        <v>89725</v>
      </c>
      <c r="O11" s="75">
        <v>89842</v>
      </c>
      <c r="P11" s="75">
        <v>90544</v>
      </c>
      <c r="Q11" s="75">
        <v>91838</v>
      </c>
      <c r="R11" s="75">
        <v>93727</v>
      </c>
      <c r="S11" s="75">
        <v>94465</v>
      </c>
      <c r="T11" s="75">
        <v>96364</v>
      </c>
      <c r="U11" s="517">
        <v>97184</v>
      </c>
      <c r="V11" s="513"/>
      <c r="W11" s="514"/>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row>
    <row r="12" spans="1:188" s="41" customFormat="1" ht="15" customHeight="1">
      <c r="A12" s="48" t="s">
        <v>671</v>
      </c>
      <c r="B12" s="75">
        <v>40836</v>
      </c>
      <c r="C12" s="75">
        <v>40788</v>
      </c>
      <c r="D12" s="75">
        <v>41178</v>
      </c>
      <c r="E12" s="75">
        <v>41669</v>
      </c>
      <c r="F12" s="75">
        <v>44433</v>
      </c>
      <c r="G12" s="75">
        <v>45919</v>
      </c>
      <c r="H12" s="75">
        <v>48039</v>
      </c>
      <c r="I12" s="75">
        <v>49413</v>
      </c>
      <c r="J12" s="75">
        <v>53251</v>
      </c>
      <c r="K12" s="75">
        <v>55500</v>
      </c>
      <c r="L12" s="75">
        <v>57170</v>
      </c>
      <c r="M12" s="75">
        <v>57185</v>
      </c>
      <c r="N12" s="75">
        <v>57974</v>
      </c>
      <c r="O12" s="75">
        <v>56581</v>
      </c>
      <c r="P12" s="75">
        <v>55429</v>
      </c>
      <c r="Q12" s="75">
        <v>53578</v>
      </c>
      <c r="R12" s="75">
        <v>58993</v>
      </c>
      <c r="S12" s="75">
        <v>61083</v>
      </c>
      <c r="T12" s="75">
        <v>64666</v>
      </c>
      <c r="U12" s="517">
        <v>66872</v>
      </c>
      <c r="V12" s="513"/>
      <c r="W12" s="514"/>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row>
    <row r="13" spans="1:188" s="41" customFormat="1" ht="15" customHeight="1">
      <c r="A13" s="48" t="s">
        <v>672</v>
      </c>
      <c r="B13" s="75">
        <v>39496</v>
      </c>
      <c r="C13" s="75">
        <v>35074.191845107278</v>
      </c>
      <c r="D13" s="75">
        <v>37604</v>
      </c>
      <c r="E13" s="75">
        <v>42056</v>
      </c>
      <c r="F13" s="75">
        <v>40551</v>
      </c>
      <c r="G13" s="75">
        <v>43173</v>
      </c>
      <c r="H13" s="75">
        <v>47387</v>
      </c>
      <c r="I13" s="75">
        <v>54865</v>
      </c>
      <c r="J13" s="75">
        <v>59061</v>
      </c>
      <c r="K13" s="75">
        <v>63224</v>
      </c>
      <c r="L13" s="75">
        <v>65771</v>
      </c>
      <c r="M13" s="75">
        <v>69955</v>
      </c>
      <c r="N13" s="75">
        <v>72294</v>
      </c>
      <c r="O13" s="75">
        <v>72165</v>
      </c>
      <c r="P13" s="75">
        <v>70452</v>
      </c>
      <c r="Q13" s="75">
        <v>71928</v>
      </c>
      <c r="R13" s="75">
        <v>69012</v>
      </c>
      <c r="S13" s="75">
        <v>69507</v>
      </c>
      <c r="T13" s="75">
        <v>71040</v>
      </c>
      <c r="U13" s="517">
        <v>75631</v>
      </c>
      <c r="V13" s="513"/>
      <c r="W13" s="514"/>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row>
    <row r="14" spans="1:188" s="41" customFormat="1" ht="15" customHeight="1">
      <c r="A14" s="48" t="s">
        <v>673</v>
      </c>
      <c r="B14" s="75">
        <v>46173</v>
      </c>
      <c r="C14" s="75">
        <v>49049.071839129683</v>
      </c>
      <c r="D14" s="75">
        <v>52287</v>
      </c>
      <c r="E14" s="75">
        <v>59163</v>
      </c>
      <c r="F14" s="75">
        <v>63747.3</v>
      </c>
      <c r="G14" s="75">
        <v>68668</v>
      </c>
      <c r="H14" s="75">
        <v>73903</v>
      </c>
      <c r="I14" s="75">
        <v>77595</v>
      </c>
      <c r="J14" s="75">
        <v>78614</v>
      </c>
      <c r="K14" s="75">
        <v>80474</v>
      </c>
      <c r="L14" s="75">
        <v>82763</v>
      </c>
      <c r="M14" s="75">
        <v>84701</v>
      </c>
      <c r="N14" s="75">
        <v>86061</v>
      </c>
      <c r="O14" s="75">
        <v>86522</v>
      </c>
      <c r="P14" s="75">
        <v>87915</v>
      </c>
      <c r="Q14" s="75">
        <v>89399</v>
      </c>
      <c r="R14" s="75">
        <v>91038</v>
      </c>
      <c r="S14" s="75">
        <v>94639</v>
      </c>
      <c r="T14" s="75">
        <v>97797</v>
      </c>
      <c r="U14" s="517">
        <v>102713</v>
      </c>
      <c r="V14" s="513"/>
      <c r="W14" s="514"/>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row>
    <row r="15" spans="1:188" s="41" customFormat="1" ht="15" customHeight="1">
      <c r="A15" s="48" t="s">
        <v>674</v>
      </c>
      <c r="B15" s="75">
        <v>29471</v>
      </c>
      <c r="C15" s="75">
        <v>28292</v>
      </c>
      <c r="D15" s="75">
        <v>28472</v>
      </c>
      <c r="E15" s="75">
        <v>29405</v>
      </c>
      <c r="F15" s="75">
        <v>29539</v>
      </c>
      <c r="G15" s="75">
        <v>30102</v>
      </c>
      <c r="H15" s="75">
        <v>31047</v>
      </c>
      <c r="I15" s="75">
        <v>32840</v>
      </c>
      <c r="J15" s="75">
        <v>33958</v>
      </c>
      <c r="K15" s="75">
        <v>35135</v>
      </c>
      <c r="L15" s="75">
        <v>35709</v>
      </c>
      <c r="M15" s="75">
        <v>35807</v>
      </c>
      <c r="N15" s="75">
        <v>34776</v>
      </c>
      <c r="O15" s="75">
        <v>33514</v>
      </c>
      <c r="P15" s="75">
        <v>33039</v>
      </c>
      <c r="Q15" s="75">
        <v>33025</v>
      </c>
      <c r="R15" s="75">
        <v>33097</v>
      </c>
      <c r="S15" s="75">
        <v>34041</v>
      </c>
      <c r="T15" s="75">
        <v>35400</v>
      </c>
      <c r="U15" s="517">
        <v>36506</v>
      </c>
      <c r="V15" s="513"/>
      <c r="W15" s="514"/>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row>
    <row r="16" spans="1:188" s="41" customFormat="1" ht="15" customHeight="1">
      <c r="A16" s="48" t="s">
        <v>675</v>
      </c>
      <c r="B16" s="75">
        <v>10000</v>
      </c>
      <c r="C16" s="75">
        <v>9734</v>
      </c>
      <c r="D16" s="75">
        <v>9910</v>
      </c>
      <c r="E16" s="75">
        <v>10444</v>
      </c>
      <c r="F16" s="75">
        <v>10928</v>
      </c>
      <c r="G16" s="75">
        <v>10979</v>
      </c>
      <c r="H16" s="75">
        <v>12088</v>
      </c>
      <c r="I16" s="75">
        <v>13053</v>
      </c>
      <c r="J16" s="75">
        <v>12960</v>
      </c>
      <c r="K16" s="75">
        <v>12053.1</v>
      </c>
      <c r="L16" s="75">
        <v>13822</v>
      </c>
      <c r="M16" s="75">
        <v>15239</v>
      </c>
      <c r="N16" s="75">
        <v>15460</v>
      </c>
      <c r="O16" s="75">
        <v>13606</v>
      </c>
      <c r="P16" s="75">
        <v>14920</v>
      </c>
      <c r="Q16" s="75">
        <v>16726</v>
      </c>
      <c r="R16" s="75">
        <v>18097</v>
      </c>
      <c r="S16" s="75">
        <v>19098</v>
      </c>
      <c r="T16" s="75">
        <v>22245</v>
      </c>
      <c r="U16" s="517">
        <v>25286</v>
      </c>
      <c r="V16" s="513"/>
      <c r="W16" s="514"/>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row>
    <row r="17" spans="1:90" s="41" customFormat="1" ht="15" customHeight="1">
      <c r="A17" s="48" t="s">
        <v>166</v>
      </c>
      <c r="B17" s="75">
        <v>7918</v>
      </c>
      <c r="C17" s="75">
        <v>7619</v>
      </c>
      <c r="D17" s="75">
        <v>7549</v>
      </c>
      <c r="E17" s="75">
        <v>7857</v>
      </c>
      <c r="F17" s="75">
        <v>8217</v>
      </c>
      <c r="G17" s="75">
        <v>8354</v>
      </c>
      <c r="H17" s="75">
        <v>8510</v>
      </c>
      <c r="I17" s="75">
        <v>8883</v>
      </c>
      <c r="J17" s="75">
        <v>8973</v>
      </c>
      <c r="K17" s="75">
        <v>9092.4</v>
      </c>
      <c r="L17" s="75">
        <v>9110</v>
      </c>
      <c r="M17" s="75">
        <v>9047</v>
      </c>
      <c r="N17" s="75">
        <v>9021</v>
      </c>
      <c r="O17" s="75">
        <v>8848</v>
      </c>
      <c r="P17" s="75">
        <v>8552</v>
      </c>
      <c r="Q17" s="75">
        <v>8947</v>
      </c>
      <c r="R17" s="75">
        <v>8592</v>
      </c>
      <c r="S17" s="75">
        <v>8941</v>
      </c>
      <c r="T17" s="75">
        <v>9324</v>
      </c>
      <c r="U17" s="517">
        <v>9888</v>
      </c>
      <c r="V17" s="513"/>
      <c r="W17" s="514"/>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row>
    <row r="18" spans="1:90" ht="5.0999999999999996" customHeight="1">
      <c r="A18" s="48"/>
      <c r="B18" s="75"/>
      <c r="C18" s="75"/>
      <c r="D18" s="75"/>
      <c r="E18" s="75"/>
      <c r="F18" s="75"/>
      <c r="G18" s="75"/>
      <c r="H18" s="75"/>
      <c r="I18" s="75"/>
      <c r="J18" s="75"/>
      <c r="K18" s="75"/>
      <c r="L18" s="75"/>
      <c r="M18" s="75"/>
      <c r="N18" s="75"/>
      <c r="O18" s="75"/>
      <c r="P18" s="75"/>
      <c r="Q18" s="75"/>
      <c r="R18" s="75"/>
      <c r="S18" s="75"/>
      <c r="T18" s="75"/>
      <c r="U18" s="517"/>
      <c r="V18" s="513"/>
      <c r="W18" s="514"/>
    </row>
    <row r="19" spans="1:90" s="79" customFormat="1" ht="15" customHeight="1">
      <c r="A19" s="26" t="s">
        <v>69</v>
      </c>
      <c r="B19" s="73">
        <v>415879.76084293</v>
      </c>
      <c r="C19" s="73">
        <v>425110.93865651998</v>
      </c>
      <c r="D19" s="73">
        <v>421010.14473772002</v>
      </c>
      <c r="E19" s="73">
        <v>426710</v>
      </c>
      <c r="F19" s="73">
        <v>434940.5</v>
      </c>
      <c r="G19" s="73">
        <v>440833.1</v>
      </c>
      <c r="H19" s="73">
        <v>469844</v>
      </c>
      <c r="I19" s="73">
        <v>491897</v>
      </c>
      <c r="J19" s="73">
        <v>503047</v>
      </c>
      <c r="K19" s="73">
        <v>513824</v>
      </c>
      <c r="L19" s="73">
        <v>525898.6</v>
      </c>
      <c r="M19" s="73">
        <v>530831</v>
      </c>
      <c r="N19" s="73">
        <v>513972</v>
      </c>
      <c r="O19" s="73">
        <v>507610</v>
      </c>
      <c r="P19" s="73">
        <v>516649.60000000009</v>
      </c>
      <c r="Q19" s="73">
        <v>511843.5</v>
      </c>
      <c r="R19" s="73">
        <f>SUM(R20:R28)</f>
        <v>517361.80000000005</v>
      </c>
      <c r="S19" s="73">
        <v>530317</v>
      </c>
      <c r="T19" s="73">
        <v>547054.5</v>
      </c>
      <c r="U19" s="43">
        <v>567612</v>
      </c>
      <c r="V19" s="513"/>
      <c r="W19" s="513"/>
    </row>
    <row r="20" spans="1:90" s="41" customFormat="1" ht="15" customHeight="1">
      <c r="A20" s="48" t="s">
        <v>689</v>
      </c>
      <c r="B20" s="75">
        <v>104855</v>
      </c>
      <c r="C20" s="75">
        <v>112175</v>
      </c>
      <c r="D20" s="75">
        <v>120972</v>
      </c>
      <c r="E20" s="75">
        <v>125114</v>
      </c>
      <c r="F20" s="75">
        <v>124210</v>
      </c>
      <c r="G20" s="75">
        <v>129726</v>
      </c>
      <c r="H20" s="75">
        <v>142008</v>
      </c>
      <c r="I20" s="75">
        <v>151344</v>
      </c>
      <c r="J20" s="75">
        <v>147710</v>
      </c>
      <c r="K20" s="75">
        <v>149409</v>
      </c>
      <c r="L20" s="75">
        <v>152391</v>
      </c>
      <c r="M20" s="75">
        <v>156603</v>
      </c>
      <c r="N20" s="75">
        <v>141782</v>
      </c>
      <c r="O20" s="75">
        <v>133367</v>
      </c>
      <c r="P20" s="75">
        <v>129337</v>
      </c>
      <c r="Q20" s="75">
        <v>130528</v>
      </c>
      <c r="R20" s="75">
        <v>127207</v>
      </c>
      <c r="S20" s="75">
        <v>130672</v>
      </c>
      <c r="T20" s="75">
        <v>136948</v>
      </c>
      <c r="U20" s="517">
        <v>147763</v>
      </c>
      <c r="V20" s="513"/>
      <c r="W20" s="514"/>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row>
    <row r="21" spans="1:90" s="41" customFormat="1" ht="15" customHeight="1">
      <c r="A21" s="48" t="s">
        <v>680</v>
      </c>
      <c r="B21" s="75">
        <v>66264</v>
      </c>
      <c r="C21" s="75">
        <v>67684</v>
      </c>
      <c r="D21" s="75">
        <v>62475</v>
      </c>
      <c r="E21" s="75">
        <v>57636</v>
      </c>
      <c r="F21" s="75">
        <v>66379</v>
      </c>
      <c r="G21" s="75">
        <v>61613</v>
      </c>
      <c r="H21" s="75">
        <v>61801</v>
      </c>
      <c r="I21" s="75">
        <v>60183</v>
      </c>
      <c r="J21" s="75">
        <v>60365</v>
      </c>
      <c r="K21" s="75">
        <v>57189</v>
      </c>
      <c r="L21" s="75">
        <v>51935</v>
      </c>
      <c r="M21" s="75">
        <v>48628</v>
      </c>
      <c r="N21" s="75">
        <v>46615</v>
      </c>
      <c r="O21" s="75">
        <v>46371</v>
      </c>
      <c r="P21" s="75">
        <v>41152.400000000001</v>
      </c>
      <c r="Q21" s="75">
        <v>36875</v>
      </c>
      <c r="R21" s="75">
        <v>43506</v>
      </c>
      <c r="S21" s="75">
        <v>49708</v>
      </c>
      <c r="T21" s="75">
        <v>56107</v>
      </c>
      <c r="U21" s="517">
        <v>55571</v>
      </c>
      <c r="V21" s="513"/>
      <c r="W21" s="514"/>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row>
    <row r="22" spans="1:90" s="41" customFormat="1" ht="15" customHeight="1">
      <c r="A22" s="48" t="s">
        <v>676</v>
      </c>
      <c r="B22" s="75">
        <v>15939</v>
      </c>
      <c r="C22" s="75">
        <v>16276</v>
      </c>
      <c r="D22" s="75">
        <v>16640</v>
      </c>
      <c r="E22" s="75">
        <v>16410</v>
      </c>
      <c r="F22" s="75">
        <v>15961</v>
      </c>
      <c r="G22" s="75">
        <v>15822</v>
      </c>
      <c r="H22" s="75">
        <v>15681</v>
      </c>
      <c r="I22" s="75">
        <v>15656</v>
      </c>
      <c r="J22" s="75">
        <v>15485</v>
      </c>
      <c r="K22" s="75">
        <v>15668</v>
      </c>
      <c r="L22" s="75">
        <v>15447</v>
      </c>
      <c r="M22" s="75">
        <v>15884</v>
      </c>
      <c r="N22" s="75">
        <v>16208</v>
      </c>
      <c r="O22" s="75">
        <v>16274</v>
      </c>
      <c r="P22" s="75">
        <v>16548</v>
      </c>
      <c r="Q22" s="75">
        <v>16771</v>
      </c>
      <c r="R22" s="75">
        <v>15136</v>
      </c>
      <c r="S22" s="75">
        <v>16221</v>
      </c>
      <c r="T22" s="75">
        <v>17443</v>
      </c>
      <c r="U22" s="517">
        <v>18223</v>
      </c>
      <c r="V22" s="513"/>
      <c r="W22" s="514"/>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row>
    <row r="23" spans="1:90" s="41" customFormat="1" ht="15" customHeight="1">
      <c r="A23" s="48" t="s">
        <v>673</v>
      </c>
      <c r="B23" s="75">
        <v>15768</v>
      </c>
      <c r="C23" s="75">
        <v>15485</v>
      </c>
      <c r="D23" s="75">
        <v>14890</v>
      </c>
      <c r="E23" s="75">
        <v>18588</v>
      </c>
      <c r="F23" s="75">
        <v>18060</v>
      </c>
      <c r="G23" s="75">
        <v>16851</v>
      </c>
      <c r="H23" s="75">
        <v>17633</v>
      </c>
      <c r="I23" s="75">
        <v>18350</v>
      </c>
      <c r="J23" s="75">
        <v>17504</v>
      </c>
      <c r="K23" s="75">
        <v>18231</v>
      </c>
      <c r="L23" s="75">
        <v>19518</v>
      </c>
      <c r="M23" s="75">
        <v>20631</v>
      </c>
      <c r="N23" s="75">
        <v>21147</v>
      </c>
      <c r="O23" s="75">
        <v>22216</v>
      </c>
      <c r="P23" s="75">
        <v>23395</v>
      </c>
      <c r="Q23" s="75">
        <v>24538</v>
      </c>
      <c r="R23" s="75">
        <v>25305</v>
      </c>
      <c r="S23" s="75">
        <v>26715</v>
      </c>
      <c r="T23" s="75">
        <v>28187</v>
      </c>
      <c r="U23" s="517">
        <v>30657</v>
      </c>
      <c r="V23" s="513"/>
      <c r="W23" s="514"/>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row>
    <row r="24" spans="1:90" s="41" customFormat="1" ht="15" customHeight="1">
      <c r="A24" s="48" t="s">
        <v>690</v>
      </c>
      <c r="B24" s="75">
        <v>15919</v>
      </c>
      <c r="C24" s="75">
        <v>15796</v>
      </c>
      <c r="D24" s="75">
        <v>15943</v>
      </c>
      <c r="E24" s="75">
        <v>16645</v>
      </c>
      <c r="F24" s="75">
        <v>17391</v>
      </c>
      <c r="G24" s="75">
        <v>18921</v>
      </c>
      <c r="H24" s="75">
        <v>20992</v>
      </c>
      <c r="I24" s="75">
        <v>22618</v>
      </c>
      <c r="J24" s="75">
        <v>23897</v>
      </c>
      <c r="K24" s="75">
        <v>25101</v>
      </c>
      <c r="L24" s="75">
        <v>26372</v>
      </c>
      <c r="M24" s="75">
        <v>27275</v>
      </c>
      <c r="N24" s="75">
        <v>27128</v>
      </c>
      <c r="O24" s="75">
        <v>26611</v>
      </c>
      <c r="P24" s="75">
        <v>26953</v>
      </c>
      <c r="Q24" s="75">
        <v>27331</v>
      </c>
      <c r="R24" s="75">
        <v>27703</v>
      </c>
      <c r="S24" s="75">
        <v>27916</v>
      </c>
      <c r="T24" s="75">
        <v>28560</v>
      </c>
      <c r="U24" s="517">
        <v>29055</v>
      </c>
      <c r="V24" s="513"/>
      <c r="W24" s="514"/>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row>
    <row r="25" spans="1:90" s="41" customFormat="1" ht="15" customHeight="1">
      <c r="A25" s="48" t="s">
        <v>675</v>
      </c>
      <c r="B25" s="75">
        <v>13856.760842929996</v>
      </c>
      <c r="C25" s="75">
        <v>13967.93865652</v>
      </c>
      <c r="D25" s="75">
        <v>12874.144737719997</v>
      </c>
      <c r="E25" s="75">
        <v>11888</v>
      </c>
      <c r="F25" s="75">
        <v>14189.5</v>
      </c>
      <c r="G25" s="75">
        <v>17042.099999999999</v>
      </c>
      <c r="H25" s="75">
        <v>18153</v>
      </c>
      <c r="I25" s="75">
        <v>18357</v>
      </c>
      <c r="J25" s="75">
        <v>20236</v>
      </c>
      <c r="K25" s="75">
        <v>22515</v>
      </c>
      <c r="L25" s="75">
        <v>23696</v>
      </c>
      <c r="M25" s="75">
        <v>24105</v>
      </c>
      <c r="N25" s="75">
        <v>23987</v>
      </c>
      <c r="O25" s="75">
        <v>26588</v>
      </c>
      <c r="P25" s="75">
        <v>35293</v>
      </c>
      <c r="Q25" s="75">
        <v>34610</v>
      </c>
      <c r="R25" s="75">
        <v>32504</v>
      </c>
      <c r="S25" s="75">
        <v>35170</v>
      </c>
      <c r="T25" s="75">
        <v>34527</v>
      </c>
      <c r="U25" s="517">
        <v>35536</v>
      </c>
      <c r="V25" s="513"/>
      <c r="W25" s="514"/>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row>
    <row r="26" spans="1:90" s="41" customFormat="1" ht="15" customHeight="1">
      <c r="A26" s="48" t="s">
        <v>688</v>
      </c>
      <c r="B26" s="74">
        <v>85715</v>
      </c>
      <c r="C26" s="74">
        <v>83029</v>
      </c>
      <c r="D26" s="74">
        <v>80701</v>
      </c>
      <c r="E26" s="74">
        <v>80476</v>
      </c>
      <c r="F26" s="74">
        <v>79235</v>
      </c>
      <c r="G26" s="74">
        <v>77429</v>
      </c>
      <c r="H26" s="74">
        <v>79619</v>
      </c>
      <c r="I26" s="74">
        <v>83972</v>
      </c>
      <c r="J26" s="74">
        <v>88038</v>
      </c>
      <c r="K26" s="74">
        <v>90680</v>
      </c>
      <c r="L26" s="74">
        <v>92476</v>
      </c>
      <c r="M26" s="74">
        <v>98394</v>
      </c>
      <c r="N26" s="74">
        <v>97236</v>
      </c>
      <c r="O26" s="74">
        <v>98407</v>
      </c>
      <c r="P26" s="74">
        <v>100429.4</v>
      </c>
      <c r="Q26" s="74">
        <v>105247</v>
      </c>
      <c r="R26" s="74">
        <v>106236</v>
      </c>
      <c r="S26" s="74">
        <v>110890</v>
      </c>
      <c r="T26" s="74">
        <v>113859</v>
      </c>
      <c r="U26" s="517">
        <v>119049</v>
      </c>
      <c r="V26" s="513"/>
      <c r="W26" s="514"/>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row>
    <row r="27" spans="1:90" s="41" customFormat="1" ht="15" customHeight="1">
      <c r="A27" s="48" t="s">
        <v>25</v>
      </c>
      <c r="B27" s="74">
        <v>72060</v>
      </c>
      <c r="C27" s="74">
        <v>79743</v>
      </c>
      <c r="D27" s="74">
        <v>77550</v>
      </c>
      <c r="E27" s="74">
        <v>77991</v>
      </c>
      <c r="F27" s="74">
        <v>77746</v>
      </c>
      <c r="G27" s="74">
        <v>77873</v>
      </c>
      <c r="H27" s="74">
        <v>85074</v>
      </c>
      <c r="I27" s="74">
        <v>87148</v>
      </c>
      <c r="J27" s="74">
        <v>95657</v>
      </c>
      <c r="K27" s="74">
        <v>96657</v>
      </c>
      <c r="L27" s="74">
        <v>102317.2</v>
      </c>
      <c r="M27" s="74">
        <v>96609</v>
      </c>
      <c r="N27" s="74">
        <v>98213</v>
      </c>
      <c r="O27" s="74">
        <v>99757</v>
      </c>
      <c r="P27" s="74">
        <v>104140.4</v>
      </c>
      <c r="Q27" s="74">
        <v>97773</v>
      </c>
      <c r="R27" s="74">
        <v>99251.4</v>
      </c>
      <c r="S27" s="74">
        <v>93617</v>
      </c>
      <c r="T27" s="74">
        <v>90016</v>
      </c>
      <c r="U27" s="517">
        <v>90392</v>
      </c>
      <c r="V27" s="513"/>
      <c r="W27" s="514"/>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row>
    <row r="28" spans="1:90" s="41" customFormat="1" ht="15" customHeight="1">
      <c r="A28" s="48" t="s">
        <v>692</v>
      </c>
      <c r="B28" s="75">
        <v>25503</v>
      </c>
      <c r="C28" s="75">
        <v>20955</v>
      </c>
      <c r="D28" s="75">
        <v>18965</v>
      </c>
      <c r="E28" s="75">
        <v>21962</v>
      </c>
      <c r="F28" s="75">
        <v>21769</v>
      </c>
      <c r="G28" s="75">
        <v>25556</v>
      </c>
      <c r="H28" s="75">
        <v>28883</v>
      </c>
      <c r="I28" s="75">
        <v>34269</v>
      </c>
      <c r="J28" s="75">
        <v>34155</v>
      </c>
      <c r="K28" s="75">
        <v>38374</v>
      </c>
      <c r="L28" s="75">
        <v>41746.400000000001</v>
      </c>
      <c r="M28" s="75">
        <v>42703</v>
      </c>
      <c r="N28" s="75">
        <v>41656</v>
      </c>
      <c r="O28" s="75">
        <v>38019</v>
      </c>
      <c r="P28" s="75">
        <v>39401.4</v>
      </c>
      <c r="Q28" s="75">
        <v>38172</v>
      </c>
      <c r="R28" s="75">
        <v>40513.4</v>
      </c>
      <c r="S28" s="75">
        <v>39408</v>
      </c>
      <c r="T28" s="75">
        <v>41407.5</v>
      </c>
      <c r="U28" s="517">
        <v>41366</v>
      </c>
      <c r="V28" s="513"/>
      <c r="W28" s="514"/>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row>
    <row r="29" spans="1:90" s="166" customFormat="1" ht="5.0999999999999996" customHeight="1">
      <c r="A29" s="48"/>
      <c r="B29" s="75"/>
      <c r="C29" s="75"/>
      <c r="D29" s="75"/>
      <c r="E29" s="75"/>
      <c r="F29" s="75"/>
      <c r="G29" s="75"/>
      <c r="H29" s="75"/>
      <c r="I29" s="75"/>
      <c r="J29" s="75"/>
      <c r="K29" s="75"/>
      <c r="L29" s="75"/>
      <c r="M29" s="75"/>
      <c r="N29" s="75"/>
      <c r="O29" s="75"/>
      <c r="P29" s="75"/>
      <c r="Q29" s="75"/>
      <c r="R29" s="75"/>
      <c r="S29" s="75"/>
      <c r="T29" s="75"/>
      <c r="U29" s="503"/>
      <c r="V29" s="513"/>
      <c r="W29" s="516"/>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row>
    <row r="30" spans="1:90" s="25" customFormat="1" ht="15" customHeight="1" thickBot="1">
      <c r="A30" s="87" t="s">
        <v>663</v>
      </c>
      <c r="B30" s="53">
        <v>655093.76084293006</v>
      </c>
      <c r="C30" s="53">
        <v>661115.20234075701</v>
      </c>
      <c r="D30" s="53">
        <v>664414.14473772002</v>
      </c>
      <c r="E30" s="53">
        <v>686968</v>
      </c>
      <c r="F30" s="53">
        <v>705160.2</v>
      </c>
      <c r="G30" s="53">
        <v>726453.1</v>
      </c>
      <c r="H30" s="53">
        <v>773323</v>
      </c>
      <c r="I30" s="53">
        <v>812657</v>
      </c>
      <c r="J30" s="53">
        <v>834451</v>
      </c>
      <c r="K30" s="53">
        <v>855380.5</v>
      </c>
      <c r="L30" s="53">
        <v>878570.6</v>
      </c>
      <c r="M30" s="53">
        <v>891933</v>
      </c>
      <c r="N30" s="53">
        <v>879283</v>
      </c>
      <c r="O30" s="53">
        <v>868687</v>
      </c>
      <c r="P30" s="53">
        <v>877499.60000000009</v>
      </c>
      <c r="Q30" s="53">
        <v>877285</v>
      </c>
      <c r="R30" s="53">
        <f>R19+R10</f>
        <v>889917.8</v>
      </c>
      <c r="S30" s="53">
        <v>912092</v>
      </c>
      <c r="T30" s="53">
        <v>943891</v>
      </c>
      <c r="U30" s="53">
        <v>981691.8</v>
      </c>
      <c r="V30" s="513"/>
      <c r="W30" s="513"/>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row>
    <row r="31" spans="1:90" ht="24" thickTop="1">
      <c r="A31" s="241" t="s">
        <v>684</v>
      </c>
      <c r="B31" s="509"/>
      <c r="C31" s="509"/>
      <c r="D31" s="509"/>
      <c r="E31" s="509"/>
      <c r="F31" s="509"/>
      <c r="G31" s="509"/>
      <c r="H31" s="509"/>
      <c r="I31" s="509"/>
      <c r="J31" s="509"/>
      <c r="K31" s="509"/>
      <c r="L31" s="509"/>
      <c r="M31" s="509"/>
      <c r="N31" s="509"/>
      <c r="O31" s="509"/>
      <c r="P31" s="509"/>
      <c r="Q31" s="509"/>
      <c r="R31" s="509"/>
      <c r="S31" s="509"/>
      <c r="T31" s="509"/>
      <c r="U31" s="509"/>
      <c r="V31" s="509"/>
      <c r="W31" s="509"/>
      <c r="X31" s="509"/>
      <c r="Y31" s="509"/>
      <c r="Z31" s="509"/>
      <c r="AA31" s="509"/>
      <c r="AB31" s="509"/>
      <c r="AC31" s="509"/>
      <c r="AD31" s="509"/>
      <c r="AE31" s="509"/>
      <c r="AF31" s="509"/>
      <c r="AG31" s="509"/>
      <c r="AH31" s="509"/>
      <c r="AI31" s="509"/>
      <c r="AJ31" s="509"/>
      <c r="AK31" s="509"/>
      <c r="AL31" s="509"/>
      <c r="AM31" s="509"/>
      <c r="AN31" s="509"/>
      <c r="AO31" s="509"/>
      <c r="AP31" s="510"/>
      <c r="AQ31" s="510"/>
      <c r="AR31" s="510"/>
      <c r="AS31" s="510"/>
      <c r="AT31" s="510"/>
      <c r="AU31" s="510"/>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row>
    <row r="32" spans="1:90" s="465" customFormat="1" ht="11.4">
      <c r="A32" s="259"/>
      <c r="B32" s="464"/>
      <c r="C32" s="464"/>
      <c r="D32" s="464"/>
      <c r="E32" s="464"/>
      <c r="F32" s="464"/>
      <c r="G32" s="464"/>
      <c r="H32" s="464"/>
      <c r="I32" s="464"/>
      <c r="J32" s="464"/>
      <c r="K32" s="464"/>
      <c r="L32" s="464"/>
      <c r="M32" s="464"/>
      <c r="N32" s="464"/>
      <c r="O32" s="464"/>
      <c r="P32" s="464"/>
      <c r="Q32" s="464"/>
      <c r="R32" s="464"/>
      <c r="S32" s="464"/>
      <c r="T32" s="464"/>
      <c r="U32" s="464"/>
    </row>
    <row r="33" spans="1:21" s="465" customFormat="1" ht="13.2" customHeight="1">
      <c r="A33" s="63"/>
      <c r="B33" s="464"/>
      <c r="C33" s="464"/>
      <c r="D33" s="464"/>
      <c r="E33" s="464"/>
      <c r="F33" s="464"/>
      <c r="G33" s="464"/>
      <c r="H33" s="464"/>
      <c r="I33" s="464"/>
      <c r="J33" s="464"/>
      <c r="K33" s="464"/>
      <c r="L33" s="464"/>
      <c r="M33" s="464"/>
      <c r="N33" s="464"/>
      <c r="O33" s="464"/>
      <c r="P33" s="464"/>
      <c r="Q33" s="464"/>
      <c r="R33" s="464"/>
      <c r="S33" s="464"/>
      <c r="T33" s="464"/>
      <c r="U33" s="464"/>
    </row>
    <row r="34" spans="1:21" s="465" customFormat="1" ht="10.199999999999999">
      <c r="A34" s="63"/>
      <c r="B34" s="464"/>
      <c r="C34" s="464"/>
      <c r="D34" s="464"/>
      <c r="E34" s="464"/>
      <c r="F34" s="464"/>
      <c r="G34" s="464"/>
      <c r="H34" s="464"/>
      <c r="I34" s="464"/>
      <c r="J34" s="464"/>
      <c r="K34" s="464"/>
      <c r="L34" s="464"/>
      <c r="M34" s="464"/>
      <c r="N34" s="464"/>
      <c r="O34" s="464"/>
      <c r="P34" s="464"/>
      <c r="Q34" s="464"/>
      <c r="R34" s="464"/>
      <c r="S34" s="464"/>
      <c r="T34" s="464"/>
      <c r="U34" s="464"/>
    </row>
    <row r="35" spans="1:21" s="465" customFormat="1" ht="10.199999999999999">
      <c r="A35" s="63"/>
      <c r="B35" s="464"/>
      <c r="C35" s="464"/>
      <c r="D35" s="464"/>
      <c r="E35" s="464"/>
      <c r="F35" s="464"/>
      <c r="G35" s="464"/>
      <c r="H35" s="464"/>
      <c r="I35" s="464"/>
      <c r="J35" s="464"/>
      <c r="K35" s="464"/>
      <c r="L35" s="464"/>
      <c r="M35" s="464"/>
      <c r="N35" s="464"/>
      <c r="O35" s="464"/>
      <c r="P35" s="464"/>
      <c r="Q35" s="464"/>
      <c r="R35" s="464"/>
      <c r="S35" s="464"/>
      <c r="T35" s="464"/>
      <c r="U35" s="464"/>
    </row>
    <row r="36" spans="1:21" s="465" customFormat="1" ht="10.199999999999999">
      <c r="A36" s="63"/>
      <c r="B36" s="464"/>
      <c r="C36" s="464"/>
      <c r="D36" s="464"/>
      <c r="E36" s="464"/>
      <c r="F36" s="464"/>
      <c r="G36" s="464"/>
      <c r="H36" s="464"/>
      <c r="I36" s="464"/>
      <c r="J36" s="464"/>
      <c r="K36" s="464"/>
      <c r="L36" s="464"/>
      <c r="M36" s="464"/>
      <c r="N36" s="464"/>
      <c r="O36" s="464"/>
      <c r="P36" s="464"/>
      <c r="Q36" s="464"/>
      <c r="R36" s="464"/>
      <c r="S36" s="464"/>
      <c r="T36" s="464"/>
      <c r="U36" s="464"/>
    </row>
    <row r="37" spans="1:21" s="465" customFormat="1" ht="10.199999999999999">
      <c r="A37" s="63"/>
      <c r="B37" s="464"/>
      <c r="C37" s="464"/>
      <c r="D37" s="464"/>
      <c r="E37" s="464"/>
      <c r="F37" s="464"/>
      <c r="G37" s="464"/>
      <c r="H37" s="464"/>
      <c r="I37" s="464"/>
      <c r="J37" s="464"/>
      <c r="K37" s="464"/>
      <c r="L37" s="464"/>
      <c r="M37" s="464"/>
      <c r="N37" s="464"/>
      <c r="O37" s="464"/>
      <c r="P37" s="464"/>
      <c r="Q37" s="464"/>
      <c r="R37" s="464"/>
      <c r="S37" s="464"/>
      <c r="T37" s="464"/>
      <c r="U37" s="464"/>
    </row>
    <row r="38" spans="1:21" s="465" customFormat="1" ht="10.199999999999999">
      <c r="A38" s="63"/>
      <c r="B38" s="464"/>
      <c r="C38" s="464"/>
      <c r="D38" s="464"/>
      <c r="E38" s="464"/>
      <c r="F38" s="464"/>
      <c r="G38" s="464"/>
      <c r="H38" s="464"/>
      <c r="I38" s="464"/>
      <c r="J38" s="464"/>
      <c r="K38" s="464"/>
      <c r="L38" s="464"/>
      <c r="M38" s="464"/>
      <c r="N38" s="464"/>
      <c r="O38" s="464"/>
      <c r="P38" s="464"/>
      <c r="Q38" s="464"/>
      <c r="R38" s="464"/>
      <c r="S38" s="464"/>
      <c r="T38" s="464"/>
      <c r="U38" s="464"/>
    </row>
    <row r="39" spans="1:21" s="465" customFormat="1" ht="10.199999999999999">
      <c r="A39" s="63"/>
      <c r="B39" s="464"/>
      <c r="C39" s="464"/>
      <c r="D39" s="464"/>
      <c r="E39" s="464"/>
      <c r="F39" s="464"/>
      <c r="G39" s="464"/>
      <c r="H39" s="464"/>
      <c r="I39" s="464"/>
      <c r="J39" s="464"/>
      <c r="K39" s="464"/>
      <c r="L39" s="464"/>
      <c r="M39" s="464"/>
      <c r="N39" s="464"/>
      <c r="O39" s="464"/>
      <c r="P39" s="464"/>
      <c r="Q39" s="464"/>
      <c r="R39" s="464"/>
      <c r="S39" s="464"/>
      <c r="T39" s="464"/>
      <c r="U39" s="464"/>
    </row>
    <row r="40" spans="1:21" s="465" customFormat="1" ht="10.199999999999999">
      <c r="A40" s="63"/>
      <c r="B40" s="464"/>
      <c r="C40" s="464"/>
      <c r="D40" s="464"/>
      <c r="E40" s="464"/>
      <c r="F40" s="464"/>
      <c r="G40" s="464"/>
      <c r="H40" s="464"/>
      <c r="I40" s="464"/>
      <c r="J40" s="464"/>
      <c r="K40" s="464"/>
      <c r="L40" s="464"/>
      <c r="M40" s="464"/>
      <c r="N40" s="464"/>
      <c r="O40" s="464"/>
      <c r="P40" s="464"/>
      <c r="Q40" s="464"/>
      <c r="R40" s="464"/>
      <c r="S40" s="464"/>
      <c r="T40" s="464"/>
      <c r="U40" s="464"/>
    </row>
    <row r="41" spans="1:21" s="465" customFormat="1" ht="10.199999999999999">
      <c r="A41" s="63"/>
      <c r="B41" s="464"/>
      <c r="C41" s="464"/>
      <c r="D41" s="464"/>
      <c r="E41" s="464"/>
      <c r="F41" s="464"/>
      <c r="G41" s="464"/>
      <c r="H41" s="464"/>
      <c r="I41" s="464"/>
      <c r="J41" s="464"/>
      <c r="K41" s="464"/>
      <c r="L41" s="464"/>
      <c r="M41" s="464"/>
      <c r="N41" s="464"/>
      <c r="O41" s="464"/>
      <c r="P41" s="464"/>
      <c r="Q41" s="464"/>
      <c r="R41" s="464"/>
      <c r="S41" s="464"/>
      <c r="T41" s="464"/>
      <c r="U41" s="464"/>
    </row>
    <row r="42" spans="1:21" s="465" customFormat="1" ht="10.199999999999999">
      <c r="A42" s="63"/>
      <c r="B42" s="464"/>
      <c r="C42" s="464"/>
      <c r="D42" s="464"/>
      <c r="E42" s="464"/>
      <c r="F42" s="464"/>
      <c r="G42" s="464"/>
      <c r="H42" s="464"/>
      <c r="I42" s="464"/>
      <c r="J42" s="464"/>
      <c r="K42" s="464"/>
      <c r="L42" s="464"/>
      <c r="M42" s="464"/>
      <c r="N42" s="464"/>
      <c r="O42" s="464"/>
      <c r="P42" s="464"/>
      <c r="Q42" s="464"/>
      <c r="R42" s="464"/>
      <c r="S42" s="464"/>
      <c r="T42" s="464"/>
      <c r="U42" s="464"/>
    </row>
    <row r="43" spans="1:21" s="465" customFormat="1" ht="10.199999999999999">
      <c r="A43" s="63"/>
      <c r="B43" s="464"/>
      <c r="C43" s="464"/>
      <c r="D43" s="464"/>
      <c r="E43" s="464"/>
      <c r="F43" s="464"/>
      <c r="G43" s="464"/>
      <c r="H43" s="464"/>
      <c r="I43" s="464"/>
      <c r="J43" s="464"/>
      <c r="K43" s="464"/>
      <c r="L43" s="464"/>
      <c r="M43" s="464"/>
      <c r="N43" s="464"/>
      <c r="O43" s="464"/>
      <c r="P43" s="464"/>
      <c r="Q43" s="464"/>
      <c r="R43" s="464"/>
      <c r="S43" s="464"/>
      <c r="T43" s="464"/>
      <c r="U43" s="464"/>
    </row>
    <row r="44" spans="1:21" s="465" customFormat="1" ht="10.199999999999999">
      <c r="A44" s="63"/>
      <c r="B44" s="464"/>
      <c r="C44" s="464"/>
      <c r="D44" s="464"/>
      <c r="E44" s="464"/>
      <c r="F44" s="464"/>
      <c r="G44" s="464"/>
      <c r="H44" s="464"/>
      <c r="I44" s="464"/>
      <c r="J44" s="464"/>
      <c r="K44" s="464"/>
      <c r="L44" s="464"/>
      <c r="M44" s="464"/>
      <c r="N44" s="464"/>
      <c r="O44" s="464"/>
      <c r="P44" s="464"/>
      <c r="Q44" s="464"/>
      <c r="R44" s="464"/>
      <c r="S44" s="464"/>
      <c r="T44" s="464"/>
      <c r="U44" s="464"/>
    </row>
    <row r="45" spans="1:21" s="465" customFormat="1" ht="10.199999999999999">
      <c r="A45" s="63"/>
      <c r="B45" s="464"/>
      <c r="C45" s="464"/>
      <c r="D45" s="464"/>
      <c r="E45" s="464"/>
      <c r="F45" s="464"/>
      <c r="G45" s="464"/>
      <c r="H45" s="464"/>
      <c r="I45" s="464"/>
      <c r="J45" s="464"/>
      <c r="K45" s="464"/>
      <c r="L45" s="464"/>
      <c r="M45" s="464"/>
      <c r="N45" s="464"/>
      <c r="O45" s="464"/>
      <c r="P45" s="464"/>
      <c r="Q45" s="464"/>
      <c r="R45" s="464"/>
      <c r="S45" s="464"/>
      <c r="T45" s="464"/>
      <c r="U45" s="464"/>
    </row>
    <row r="46" spans="1:21" s="465" customFormat="1" ht="10.199999999999999">
      <c r="A46" s="63"/>
      <c r="B46" s="464"/>
      <c r="C46" s="464"/>
      <c r="D46" s="464"/>
      <c r="E46" s="464"/>
      <c r="F46" s="464"/>
      <c r="G46" s="464"/>
      <c r="H46" s="464"/>
      <c r="I46" s="464"/>
      <c r="J46" s="464"/>
      <c r="K46" s="464"/>
      <c r="L46" s="464"/>
      <c r="M46" s="464"/>
      <c r="N46" s="464"/>
      <c r="O46" s="464"/>
      <c r="P46" s="464"/>
      <c r="Q46" s="464"/>
      <c r="R46" s="464"/>
      <c r="S46" s="464"/>
      <c r="T46" s="464"/>
      <c r="U46" s="464"/>
    </row>
    <row r="47" spans="1:21" s="465" customFormat="1" ht="10.199999999999999">
      <c r="A47" s="63"/>
      <c r="B47" s="464"/>
      <c r="C47" s="464"/>
      <c r="D47" s="464"/>
      <c r="E47" s="464"/>
      <c r="F47" s="464"/>
      <c r="G47" s="464"/>
      <c r="H47" s="464"/>
      <c r="I47" s="464"/>
      <c r="J47" s="464"/>
      <c r="K47" s="464"/>
      <c r="L47" s="464"/>
      <c r="M47" s="464"/>
      <c r="N47" s="464"/>
      <c r="O47" s="464"/>
      <c r="P47" s="464"/>
      <c r="Q47" s="464"/>
      <c r="R47" s="464"/>
      <c r="S47" s="464"/>
      <c r="T47" s="464"/>
      <c r="U47" s="464"/>
    </row>
    <row r="48" spans="1:21" s="465" customFormat="1" ht="10.199999999999999">
      <c r="A48" s="63"/>
      <c r="B48" s="464"/>
      <c r="C48" s="464"/>
      <c r="D48" s="464"/>
      <c r="E48" s="464"/>
      <c r="F48" s="464"/>
      <c r="G48" s="464"/>
      <c r="H48" s="464"/>
      <c r="I48" s="464"/>
      <c r="J48" s="464"/>
      <c r="K48" s="464"/>
      <c r="L48" s="464"/>
      <c r="M48" s="464"/>
      <c r="N48" s="464"/>
      <c r="O48" s="464"/>
      <c r="P48" s="464"/>
      <c r="Q48" s="464"/>
      <c r="R48" s="464"/>
      <c r="S48" s="464"/>
      <c r="T48" s="464"/>
      <c r="U48" s="464"/>
    </row>
    <row r="49" spans="1:21" s="465" customFormat="1" ht="10.199999999999999">
      <c r="A49" s="63"/>
      <c r="B49" s="464"/>
      <c r="C49" s="464"/>
      <c r="D49" s="464"/>
      <c r="E49" s="464"/>
      <c r="F49" s="464"/>
      <c r="G49" s="464"/>
      <c r="H49" s="464"/>
      <c r="I49" s="464"/>
      <c r="J49" s="464"/>
      <c r="K49" s="464"/>
      <c r="L49" s="464"/>
      <c r="M49" s="464"/>
      <c r="N49" s="464"/>
      <c r="O49" s="464"/>
      <c r="P49" s="464"/>
      <c r="Q49" s="464"/>
      <c r="R49" s="464"/>
      <c r="S49" s="464"/>
      <c r="T49" s="464"/>
      <c r="U49" s="464"/>
    </row>
    <row r="50" spans="1:21" s="465" customFormat="1" ht="10.199999999999999">
      <c r="A50" s="63"/>
      <c r="B50" s="464"/>
      <c r="C50" s="464"/>
      <c r="D50" s="464"/>
      <c r="E50" s="464"/>
      <c r="F50" s="464"/>
      <c r="G50" s="464"/>
      <c r="H50" s="464"/>
      <c r="I50" s="464"/>
      <c r="J50" s="464"/>
      <c r="K50" s="464"/>
      <c r="L50" s="464"/>
      <c r="M50" s="464"/>
      <c r="N50" s="464"/>
      <c r="O50" s="464"/>
      <c r="P50" s="464"/>
      <c r="Q50" s="464"/>
      <c r="R50" s="464"/>
      <c r="S50" s="464"/>
      <c r="T50" s="464"/>
      <c r="U50" s="464"/>
    </row>
    <row r="51" spans="1:21" s="465" customFormat="1" ht="10.199999999999999">
      <c r="A51" s="63"/>
      <c r="B51" s="464"/>
      <c r="C51" s="464"/>
      <c r="D51" s="464"/>
      <c r="E51" s="464"/>
      <c r="F51" s="464"/>
      <c r="G51" s="464"/>
      <c r="H51" s="464"/>
      <c r="I51" s="464"/>
      <c r="J51" s="464"/>
      <c r="K51" s="464"/>
      <c r="L51" s="464"/>
      <c r="M51" s="464"/>
      <c r="N51" s="464"/>
      <c r="O51" s="464"/>
      <c r="P51" s="464"/>
      <c r="Q51" s="464"/>
      <c r="R51" s="464"/>
      <c r="S51" s="464"/>
      <c r="T51" s="464"/>
      <c r="U51" s="464"/>
    </row>
    <row r="52" spans="1:21" s="465" customFormat="1" ht="10.199999999999999">
      <c r="A52" s="63"/>
      <c r="B52" s="464"/>
      <c r="C52" s="464"/>
      <c r="D52" s="464"/>
      <c r="E52" s="464"/>
      <c r="F52" s="464"/>
      <c r="G52" s="464"/>
      <c r="H52" s="464"/>
      <c r="I52" s="464"/>
      <c r="J52" s="464"/>
      <c r="K52" s="464"/>
      <c r="L52" s="464"/>
      <c r="M52" s="464"/>
      <c r="N52" s="464"/>
      <c r="O52" s="464"/>
      <c r="P52" s="464"/>
      <c r="Q52" s="464"/>
      <c r="R52" s="464"/>
      <c r="S52" s="464"/>
      <c r="T52" s="464"/>
      <c r="U52" s="464"/>
    </row>
    <row r="53" spans="1:21" s="465" customFormat="1" ht="10.199999999999999">
      <c r="A53" s="63"/>
      <c r="B53" s="464"/>
      <c r="C53" s="464"/>
      <c r="D53" s="464"/>
      <c r="E53" s="464"/>
      <c r="F53" s="464"/>
      <c r="G53" s="464"/>
      <c r="H53" s="464"/>
      <c r="I53" s="464"/>
      <c r="J53" s="464"/>
      <c r="K53" s="464"/>
      <c r="L53" s="464"/>
      <c r="M53" s="464"/>
      <c r="N53" s="464"/>
      <c r="O53" s="464"/>
      <c r="P53" s="464"/>
      <c r="Q53" s="464"/>
      <c r="R53" s="464"/>
      <c r="S53" s="464"/>
      <c r="T53" s="464"/>
      <c r="U53" s="464"/>
    </row>
    <row r="54" spans="1:21" s="465" customFormat="1" ht="10.199999999999999">
      <c r="A54" s="63"/>
      <c r="B54" s="464"/>
      <c r="C54" s="464"/>
      <c r="D54" s="464"/>
      <c r="E54" s="464"/>
      <c r="F54" s="464"/>
      <c r="G54" s="464"/>
      <c r="H54" s="464"/>
      <c r="I54" s="464"/>
      <c r="J54" s="464"/>
      <c r="K54" s="464"/>
      <c r="L54" s="464"/>
      <c r="M54" s="464"/>
      <c r="N54" s="464"/>
      <c r="O54" s="464"/>
      <c r="P54" s="464"/>
      <c r="Q54" s="464"/>
      <c r="R54" s="464"/>
      <c r="S54" s="464"/>
      <c r="T54" s="464"/>
      <c r="U54" s="464"/>
    </row>
    <row r="55" spans="1:21" s="465" customFormat="1" ht="10.199999999999999">
      <c r="A55" s="63"/>
      <c r="B55" s="464"/>
      <c r="C55" s="464"/>
      <c r="D55" s="464"/>
      <c r="E55" s="464"/>
      <c r="F55" s="464"/>
      <c r="G55" s="464"/>
      <c r="H55" s="464"/>
      <c r="I55" s="464"/>
      <c r="J55" s="464"/>
      <c r="K55" s="464"/>
      <c r="L55" s="464"/>
      <c r="M55" s="464"/>
      <c r="N55" s="464"/>
      <c r="O55" s="464"/>
      <c r="P55" s="464"/>
      <c r="Q55" s="464"/>
      <c r="R55" s="464"/>
      <c r="S55" s="464"/>
      <c r="T55" s="464"/>
      <c r="U55" s="464"/>
    </row>
    <row r="56" spans="1:21" s="465" customFormat="1" ht="10.199999999999999">
      <c r="A56" s="63"/>
      <c r="B56" s="464"/>
      <c r="C56" s="464"/>
      <c r="D56" s="464"/>
      <c r="E56" s="464"/>
      <c r="F56" s="464"/>
      <c r="G56" s="464"/>
      <c r="H56" s="464"/>
      <c r="I56" s="464"/>
      <c r="J56" s="464"/>
      <c r="K56" s="464"/>
      <c r="L56" s="464"/>
      <c r="M56" s="464"/>
      <c r="N56" s="464"/>
      <c r="O56" s="464"/>
      <c r="P56" s="464"/>
      <c r="Q56" s="464"/>
      <c r="R56" s="464"/>
      <c r="S56" s="464"/>
      <c r="T56" s="464"/>
      <c r="U56" s="464"/>
    </row>
    <row r="57" spans="1:21" s="465" customFormat="1" ht="10.199999999999999">
      <c r="A57" s="63"/>
      <c r="B57" s="464"/>
      <c r="C57" s="464"/>
      <c r="D57" s="464"/>
      <c r="E57" s="464"/>
      <c r="F57" s="464"/>
      <c r="G57" s="464"/>
      <c r="H57" s="464"/>
      <c r="I57" s="464"/>
      <c r="J57" s="464"/>
      <c r="K57" s="464"/>
      <c r="L57" s="464"/>
      <c r="M57" s="464"/>
      <c r="N57" s="464"/>
      <c r="O57" s="464"/>
      <c r="P57" s="464"/>
      <c r="Q57" s="464"/>
      <c r="R57" s="464"/>
      <c r="S57" s="464"/>
      <c r="T57" s="464"/>
      <c r="U57" s="464"/>
    </row>
    <row r="58" spans="1:21" s="465" customFormat="1" ht="10.199999999999999">
      <c r="A58" s="63"/>
      <c r="B58" s="464"/>
      <c r="C58" s="464"/>
      <c r="D58" s="464"/>
      <c r="E58" s="464"/>
      <c r="F58" s="464"/>
      <c r="G58" s="464"/>
      <c r="H58" s="464"/>
      <c r="I58" s="464"/>
      <c r="J58" s="464"/>
      <c r="K58" s="464"/>
      <c r="L58" s="464"/>
      <c r="M58" s="464"/>
      <c r="N58" s="464"/>
      <c r="O58" s="464"/>
      <c r="P58" s="464"/>
      <c r="Q58" s="464"/>
      <c r="R58" s="464"/>
      <c r="S58" s="464"/>
      <c r="T58" s="464"/>
      <c r="U58" s="464"/>
    </row>
    <row r="59" spans="1:21" s="465" customFormat="1" ht="10.199999999999999">
      <c r="A59" s="63"/>
      <c r="B59" s="464"/>
      <c r="C59" s="464"/>
      <c r="D59" s="464"/>
      <c r="E59" s="464"/>
      <c r="F59" s="464"/>
      <c r="G59" s="464"/>
      <c r="H59" s="464"/>
      <c r="I59" s="464"/>
      <c r="J59" s="464"/>
      <c r="K59" s="464"/>
      <c r="L59" s="464"/>
      <c r="M59" s="464"/>
      <c r="N59" s="464"/>
      <c r="O59" s="464"/>
      <c r="P59" s="464"/>
      <c r="Q59" s="464"/>
      <c r="R59" s="464"/>
      <c r="S59" s="464"/>
      <c r="T59" s="464"/>
      <c r="U59" s="464"/>
    </row>
    <row r="60" spans="1:21" s="465" customFormat="1" ht="10.199999999999999">
      <c r="A60" s="63"/>
      <c r="B60" s="464"/>
      <c r="C60" s="464"/>
      <c r="D60" s="464"/>
      <c r="E60" s="464"/>
      <c r="F60" s="464"/>
      <c r="G60" s="464"/>
      <c r="H60" s="464"/>
      <c r="I60" s="464"/>
      <c r="J60" s="464"/>
      <c r="K60" s="464"/>
      <c r="L60" s="464"/>
      <c r="M60" s="464"/>
      <c r="N60" s="464"/>
      <c r="O60" s="464"/>
      <c r="P60" s="464"/>
      <c r="Q60" s="464"/>
      <c r="R60" s="464"/>
      <c r="S60" s="464"/>
      <c r="T60" s="464"/>
      <c r="U60" s="464"/>
    </row>
    <row r="61" spans="1:21" s="465" customFormat="1" ht="10.199999999999999">
      <c r="A61" s="63"/>
      <c r="B61" s="464"/>
      <c r="C61" s="464"/>
      <c r="D61" s="464"/>
      <c r="E61" s="464"/>
      <c r="F61" s="464"/>
      <c r="G61" s="464"/>
      <c r="H61" s="464"/>
      <c r="I61" s="464"/>
      <c r="J61" s="464"/>
      <c r="K61" s="464"/>
      <c r="L61" s="464"/>
      <c r="M61" s="464"/>
      <c r="N61" s="464"/>
      <c r="O61" s="464"/>
      <c r="P61" s="464"/>
      <c r="Q61" s="464"/>
      <c r="R61" s="464"/>
      <c r="S61" s="464"/>
      <c r="T61" s="464"/>
      <c r="U61" s="464"/>
    </row>
    <row r="62" spans="1:21" s="465" customFormat="1" ht="10.199999999999999">
      <c r="A62" s="63"/>
      <c r="B62" s="464"/>
      <c r="C62" s="464"/>
      <c r="D62" s="464"/>
      <c r="E62" s="464"/>
      <c r="F62" s="464"/>
      <c r="G62" s="464"/>
      <c r="H62" s="464"/>
      <c r="I62" s="464"/>
      <c r="J62" s="464"/>
      <c r="K62" s="464"/>
      <c r="L62" s="464"/>
      <c r="M62" s="464"/>
      <c r="N62" s="464"/>
      <c r="O62" s="464"/>
      <c r="P62" s="464"/>
      <c r="Q62" s="464"/>
      <c r="R62" s="464"/>
      <c r="S62" s="464"/>
      <c r="T62" s="464"/>
      <c r="U62" s="464"/>
    </row>
    <row r="63" spans="1:21" s="465" customFormat="1" ht="10.199999999999999">
      <c r="A63" s="63"/>
      <c r="B63" s="464"/>
      <c r="C63" s="464"/>
      <c r="D63" s="464"/>
      <c r="E63" s="464"/>
      <c r="F63" s="464"/>
      <c r="G63" s="464"/>
      <c r="H63" s="464"/>
      <c r="I63" s="464"/>
      <c r="J63" s="464"/>
      <c r="K63" s="464"/>
      <c r="L63" s="464"/>
      <c r="M63" s="464"/>
      <c r="N63" s="464"/>
      <c r="O63" s="464"/>
      <c r="P63" s="464"/>
      <c r="Q63" s="464"/>
      <c r="R63" s="464"/>
      <c r="S63" s="464"/>
      <c r="T63" s="464"/>
      <c r="U63" s="464"/>
    </row>
    <row r="64" spans="1:21" s="465" customFormat="1" ht="10.199999999999999">
      <c r="A64" s="63"/>
      <c r="B64" s="464"/>
      <c r="C64" s="464"/>
      <c r="D64" s="464"/>
      <c r="E64" s="464"/>
      <c r="F64" s="464"/>
      <c r="G64" s="464"/>
      <c r="H64" s="464"/>
      <c r="I64" s="464"/>
      <c r="J64" s="464"/>
      <c r="K64" s="464"/>
      <c r="L64" s="464"/>
      <c r="M64" s="464"/>
      <c r="N64" s="464"/>
      <c r="O64" s="464"/>
      <c r="P64" s="464"/>
      <c r="Q64" s="464"/>
      <c r="R64" s="464"/>
      <c r="S64" s="464"/>
      <c r="T64" s="464"/>
      <c r="U64" s="464"/>
    </row>
    <row r="65" spans="1:21" s="465" customFormat="1" ht="10.199999999999999">
      <c r="A65" s="63"/>
      <c r="B65" s="464"/>
      <c r="C65" s="464"/>
      <c r="D65" s="464"/>
      <c r="E65" s="464"/>
      <c r="F65" s="464"/>
      <c r="G65" s="464"/>
      <c r="H65" s="464"/>
      <c r="I65" s="464"/>
      <c r="J65" s="464"/>
      <c r="K65" s="464"/>
      <c r="L65" s="464"/>
      <c r="M65" s="464"/>
      <c r="N65" s="464"/>
      <c r="O65" s="464"/>
      <c r="P65" s="464"/>
      <c r="Q65" s="464"/>
      <c r="R65" s="464"/>
      <c r="S65" s="464"/>
      <c r="T65" s="464"/>
      <c r="U65" s="464"/>
    </row>
    <row r="66" spans="1:21" s="465" customFormat="1" ht="10.199999999999999">
      <c r="A66" s="63"/>
      <c r="B66" s="464"/>
      <c r="C66" s="464"/>
      <c r="D66" s="464"/>
      <c r="E66" s="464"/>
      <c r="F66" s="464"/>
      <c r="G66" s="464"/>
      <c r="H66" s="464"/>
      <c r="I66" s="464"/>
      <c r="J66" s="464"/>
      <c r="K66" s="464"/>
      <c r="L66" s="464"/>
      <c r="M66" s="464"/>
      <c r="N66" s="464"/>
      <c r="O66" s="464"/>
      <c r="P66" s="464"/>
      <c r="Q66" s="464"/>
      <c r="R66" s="464"/>
      <c r="S66" s="464"/>
      <c r="T66" s="464"/>
      <c r="U66" s="464"/>
    </row>
    <row r="67" spans="1:21" s="465" customFormat="1" ht="10.199999999999999">
      <c r="A67" s="63"/>
      <c r="B67" s="464"/>
      <c r="C67" s="464"/>
      <c r="D67" s="464"/>
      <c r="E67" s="464"/>
      <c r="F67" s="464"/>
      <c r="G67" s="464"/>
      <c r="H67" s="464"/>
      <c r="I67" s="464"/>
      <c r="J67" s="464"/>
      <c r="K67" s="464"/>
      <c r="L67" s="464"/>
      <c r="M67" s="464"/>
      <c r="N67" s="464"/>
      <c r="O67" s="464"/>
      <c r="P67" s="464"/>
      <c r="Q67" s="464"/>
      <c r="R67" s="464"/>
      <c r="S67" s="464"/>
      <c r="T67" s="464"/>
      <c r="U67" s="464"/>
    </row>
    <row r="68" spans="1:21" s="465" customFormat="1" ht="10.199999999999999">
      <c r="A68" s="63"/>
      <c r="B68" s="464"/>
      <c r="C68" s="464"/>
      <c r="D68" s="464"/>
      <c r="E68" s="464"/>
      <c r="F68" s="464"/>
      <c r="G68" s="464"/>
      <c r="H68" s="464"/>
      <c r="I68" s="464"/>
      <c r="J68" s="464"/>
      <c r="K68" s="464"/>
      <c r="L68" s="464"/>
      <c r="M68" s="464"/>
      <c r="N68" s="464"/>
      <c r="O68" s="464"/>
      <c r="P68" s="464"/>
      <c r="Q68" s="464"/>
      <c r="R68" s="464"/>
      <c r="S68" s="464"/>
      <c r="T68" s="464"/>
      <c r="U68" s="464"/>
    </row>
    <row r="69" spans="1:21" s="465" customFormat="1" ht="10.199999999999999">
      <c r="A69" s="63"/>
      <c r="B69" s="464"/>
      <c r="C69" s="464"/>
      <c r="D69" s="464"/>
      <c r="E69" s="464"/>
      <c r="F69" s="464"/>
      <c r="G69" s="464"/>
      <c r="H69" s="464"/>
      <c r="I69" s="464"/>
      <c r="J69" s="464"/>
      <c r="K69" s="464"/>
      <c r="L69" s="464"/>
      <c r="M69" s="464"/>
      <c r="N69" s="464"/>
      <c r="O69" s="464"/>
      <c r="P69" s="464"/>
      <c r="Q69" s="464"/>
      <c r="R69" s="464"/>
      <c r="S69" s="464"/>
      <c r="T69" s="464"/>
      <c r="U69" s="464"/>
    </row>
    <row r="70" spans="1:21" s="465" customFormat="1" ht="10.199999999999999">
      <c r="A70" s="63"/>
      <c r="B70" s="464"/>
      <c r="C70" s="464"/>
      <c r="D70" s="464"/>
      <c r="E70" s="464"/>
      <c r="F70" s="464"/>
      <c r="G70" s="464"/>
      <c r="H70" s="464"/>
      <c r="I70" s="464"/>
      <c r="J70" s="464"/>
      <c r="K70" s="464"/>
      <c r="L70" s="464"/>
      <c r="M70" s="464"/>
      <c r="N70" s="464"/>
      <c r="O70" s="464"/>
      <c r="P70" s="464"/>
      <c r="Q70" s="464"/>
      <c r="R70" s="464"/>
      <c r="S70" s="464"/>
      <c r="T70" s="464"/>
      <c r="U70" s="464"/>
    </row>
    <row r="71" spans="1:21" s="465" customFormat="1" ht="10.199999999999999">
      <c r="A71" s="63"/>
      <c r="B71" s="464"/>
      <c r="C71" s="464"/>
      <c r="D71" s="464"/>
      <c r="E71" s="464"/>
      <c r="F71" s="464"/>
      <c r="G71" s="464"/>
      <c r="H71" s="464"/>
      <c r="I71" s="464"/>
      <c r="J71" s="464"/>
      <c r="K71" s="464"/>
      <c r="L71" s="464"/>
      <c r="M71" s="464"/>
      <c r="N71" s="464"/>
      <c r="O71" s="464"/>
      <c r="P71" s="464"/>
      <c r="Q71" s="464"/>
      <c r="R71" s="464"/>
      <c r="S71" s="464"/>
      <c r="T71" s="464"/>
      <c r="U71" s="464"/>
    </row>
    <row r="72" spans="1:21" s="465" customFormat="1" ht="10.199999999999999">
      <c r="A72" s="63"/>
      <c r="B72" s="464"/>
      <c r="C72" s="464"/>
      <c r="D72" s="464"/>
      <c r="E72" s="464"/>
      <c r="F72" s="464"/>
      <c r="G72" s="464"/>
      <c r="H72" s="464"/>
      <c r="I72" s="464"/>
      <c r="J72" s="464"/>
      <c r="K72" s="464"/>
      <c r="L72" s="464"/>
      <c r="M72" s="464"/>
      <c r="N72" s="464"/>
      <c r="O72" s="464"/>
      <c r="P72" s="464"/>
      <c r="Q72" s="464"/>
      <c r="R72" s="464"/>
      <c r="S72" s="464"/>
      <c r="T72" s="464"/>
      <c r="U72" s="464"/>
    </row>
    <row r="73" spans="1:21" s="465" customFormat="1" ht="10.199999999999999">
      <c r="A73" s="63"/>
      <c r="B73" s="464"/>
      <c r="C73" s="464"/>
      <c r="D73" s="464"/>
      <c r="E73" s="464"/>
      <c r="F73" s="464"/>
      <c r="G73" s="464"/>
      <c r="H73" s="464"/>
      <c r="I73" s="464"/>
      <c r="J73" s="464"/>
      <c r="K73" s="464"/>
      <c r="L73" s="464"/>
      <c r="M73" s="464"/>
      <c r="N73" s="464"/>
      <c r="O73" s="464"/>
      <c r="P73" s="464"/>
      <c r="Q73" s="464"/>
      <c r="R73" s="464"/>
      <c r="S73" s="464"/>
      <c r="T73" s="464"/>
      <c r="U73" s="464"/>
    </row>
    <row r="74" spans="1:21" s="465" customFormat="1" ht="10.199999999999999">
      <c r="A74" s="63"/>
      <c r="B74" s="464"/>
      <c r="C74" s="464"/>
      <c r="D74" s="464"/>
      <c r="E74" s="464"/>
      <c r="F74" s="464"/>
      <c r="G74" s="464"/>
      <c r="H74" s="464"/>
      <c r="I74" s="464"/>
      <c r="J74" s="464"/>
      <c r="K74" s="464"/>
      <c r="L74" s="464"/>
      <c r="M74" s="464"/>
      <c r="N74" s="464"/>
      <c r="O74" s="464"/>
      <c r="P74" s="464"/>
      <c r="Q74" s="464"/>
      <c r="R74" s="464"/>
      <c r="S74" s="464"/>
      <c r="T74" s="464"/>
      <c r="U74" s="464"/>
    </row>
    <row r="75" spans="1:21" s="465" customFormat="1" ht="10.199999999999999">
      <c r="A75" s="63"/>
      <c r="B75" s="464"/>
      <c r="C75" s="464"/>
      <c r="D75" s="464"/>
      <c r="E75" s="464"/>
      <c r="F75" s="464"/>
      <c r="G75" s="464"/>
      <c r="H75" s="464"/>
      <c r="I75" s="464"/>
      <c r="J75" s="464"/>
      <c r="K75" s="464"/>
      <c r="L75" s="464"/>
      <c r="M75" s="464"/>
      <c r="N75" s="464"/>
      <c r="O75" s="464"/>
      <c r="P75" s="464"/>
      <c r="Q75" s="464"/>
      <c r="R75" s="464"/>
      <c r="S75" s="464"/>
      <c r="T75" s="464"/>
      <c r="U75" s="464"/>
    </row>
    <row r="76" spans="1:21" s="465" customFormat="1" ht="10.199999999999999">
      <c r="A76" s="63"/>
      <c r="B76" s="464"/>
      <c r="C76" s="464"/>
      <c r="D76" s="464"/>
      <c r="E76" s="464"/>
      <c r="F76" s="464"/>
      <c r="G76" s="464"/>
      <c r="H76" s="464"/>
      <c r="I76" s="464"/>
      <c r="J76" s="464"/>
      <c r="K76" s="464"/>
      <c r="L76" s="464"/>
      <c r="M76" s="464"/>
      <c r="N76" s="464"/>
      <c r="O76" s="464"/>
      <c r="P76" s="464"/>
      <c r="Q76" s="464"/>
      <c r="R76" s="464"/>
      <c r="S76" s="464"/>
      <c r="T76" s="464"/>
      <c r="U76" s="464"/>
    </row>
    <row r="77" spans="1:21" s="465" customFormat="1" ht="10.199999999999999">
      <c r="A77" s="63"/>
      <c r="B77" s="464"/>
      <c r="C77" s="464"/>
      <c r="D77" s="464"/>
      <c r="E77" s="464"/>
      <c r="F77" s="464"/>
      <c r="G77" s="464"/>
      <c r="H77" s="464"/>
      <c r="I77" s="464"/>
      <c r="J77" s="464"/>
      <c r="K77" s="464"/>
      <c r="L77" s="464"/>
      <c r="M77" s="464"/>
      <c r="N77" s="464"/>
      <c r="O77" s="464"/>
      <c r="P77" s="464"/>
      <c r="Q77" s="464"/>
      <c r="R77" s="464"/>
      <c r="S77" s="464"/>
      <c r="T77" s="464"/>
      <c r="U77" s="464"/>
    </row>
    <row r="78" spans="1:21" s="465" customFormat="1" ht="10.199999999999999">
      <c r="A78" s="63"/>
      <c r="B78" s="464"/>
      <c r="C78" s="464"/>
      <c r="D78" s="464"/>
      <c r="E78" s="464"/>
      <c r="F78" s="464"/>
      <c r="G78" s="464"/>
      <c r="H78" s="464"/>
      <c r="I78" s="464"/>
      <c r="J78" s="464"/>
      <c r="K78" s="464"/>
      <c r="L78" s="464"/>
      <c r="M78" s="464"/>
      <c r="N78" s="464"/>
      <c r="O78" s="464"/>
      <c r="P78" s="464"/>
      <c r="Q78" s="464"/>
      <c r="R78" s="464"/>
      <c r="S78" s="464"/>
      <c r="T78" s="464"/>
      <c r="U78" s="464"/>
    </row>
    <row r="79" spans="1:21" s="465" customFormat="1" ht="10.199999999999999">
      <c r="A79" s="63"/>
      <c r="B79" s="464"/>
      <c r="C79" s="464"/>
      <c r="D79" s="464"/>
      <c r="E79" s="464"/>
      <c r="F79" s="464"/>
      <c r="G79" s="464"/>
      <c r="H79" s="464"/>
      <c r="I79" s="464"/>
      <c r="J79" s="464"/>
      <c r="K79" s="464"/>
      <c r="L79" s="464"/>
      <c r="M79" s="464"/>
      <c r="N79" s="464"/>
      <c r="O79" s="464"/>
      <c r="P79" s="464"/>
      <c r="Q79" s="464"/>
      <c r="R79" s="464"/>
      <c r="S79" s="464"/>
      <c r="T79" s="464"/>
      <c r="U79" s="464"/>
    </row>
    <row r="80" spans="1:21" s="465" customFormat="1" ht="10.199999999999999">
      <c r="A80" s="63"/>
      <c r="B80" s="464"/>
      <c r="C80" s="464"/>
      <c r="D80" s="464"/>
      <c r="E80" s="464"/>
      <c r="F80" s="464"/>
      <c r="G80" s="464"/>
      <c r="H80" s="464"/>
      <c r="I80" s="464"/>
      <c r="J80" s="464"/>
      <c r="K80" s="464"/>
      <c r="L80" s="464"/>
      <c r="M80" s="464"/>
      <c r="N80" s="464"/>
      <c r="O80" s="464"/>
      <c r="P80" s="464"/>
      <c r="Q80" s="464"/>
      <c r="R80" s="464"/>
      <c r="S80" s="464"/>
      <c r="T80" s="464"/>
      <c r="U80" s="464"/>
    </row>
    <row r="81" spans="1:21" s="465" customFormat="1" ht="10.199999999999999">
      <c r="A81" s="63"/>
      <c r="B81" s="464"/>
      <c r="C81" s="464"/>
      <c r="D81" s="464"/>
      <c r="E81" s="464"/>
      <c r="F81" s="464"/>
      <c r="G81" s="464"/>
      <c r="H81" s="464"/>
      <c r="I81" s="464"/>
      <c r="J81" s="464"/>
      <c r="K81" s="464"/>
      <c r="L81" s="464"/>
      <c r="M81" s="464"/>
      <c r="N81" s="464"/>
      <c r="O81" s="464"/>
      <c r="P81" s="464"/>
      <c r="Q81" s="464"/>
      <c r="R81" s="464"/>
      <c r="S81" s="464"/>
      <c r="T81" s="464"/>
      <c r="U81" s="464"/>
    </row>
    <row r="82" spans="1:21" s="465" customFormat="1" ht="10.199999999999999">
      <c r="A82" s="63"/>
      <c r="B82" s="464"/>
      <c r="C82" s="464"/>
      <c r="D82" s="464"/>
      <c r="E82" s="464"/>
      <c r="F82" s="464"/>
      <c r="G82" s="464"/>
      <c r="H82" s="464"/>
      <c r="I82" s="464"/>
      <c r="J82" s="464"/>
      <c r="K82" s="464"/>
      <c r="L82" s="464"/>
      <c r="M82" s="464"/>
      <c r="N82" s="464"/>
      <c r="O82" s="464"/>
      <c r="P82" s="464"/>
      <c r="Q82" s="464"/>
      <c r="R82" s="464"/>
      <c r="S82" s="464"/>
      <c r="T82" s="464"/>
      <c r="U82" s="464"/>
    </row>
    <row r="83" spans="1:21" s="465" customFormat="1" ht="10.199999999999999">
      <c r="A83" s="63"/>
      <c r="B83" s="464"/>
      <c r="C83" s="464"/>
      <c r="D83" s="464"/>
      <c r="E83" s="464"/>
      <c r="F83" s="464"/>
      <c r="G83" s="464"/>
      <c r="H83" s="464"/>
      <c r="I83" s="464"/>
      <c r="J83" s="464"/>
      <c r="K83" s="464"/>
      <c r="L83" s="464"/>
      <c r="M83" s="464"/>
      <c r="N83" s="464"/>
      <c r="O83" s="464"/>
      <c r="P83" s="464"/>
      <c r="Q83" s="464"/>
      <c r="R83" s="464"/>
      <c r="S83" s="464"/>
      <c r="T83" s="464"/>
      <c r="U83" s="464"/>
    </row>
    <row r="84" spans="1:21" s="465" customFormat="1" ht="10.199999999999999">
      <c r="A84" s="63"/>
      <c r="B84" s="464"/>
      <c r="C84" s="464"/>
      <c r="D84" s="464"/>
      <c r="E84" s="464"/>
      <c r="F84" s="464"/>
      <c r="G84" s="464"/>
      <c r="H84" s="464"/>
      <c r="I84" s="464"/>
      <c r="J84" s="464"/>
      <c r="K84" s="464"/>
      <c r="L84" s="464"/>
      <c r="M84" s="464"/>
      <c r="N84" s="464"/>
      <c r="O84" s="464"/>
      <c r="P84" s="464"/>
      <c r="Q84" s="464"/>
      <c r="R84" s="464"/>
      <c r="S84" s="464"/>
      <c r="T84" s="464"/>
      <c r="U84" s="464"/>
    </row>
    <row r="85" spans="1:21" s="465" customFormat="1" ht="10.199999999999999">
      <c r="A85" s="63"/>
      <c r="B85" s="464"/>
      <c r="C85" s="464"/>
      <c r="D85" s="464"/>
      <c r="E85" s="464"/>
      <c r="F85" s="464"/>
      <c r="G85" s="464"/>
      <c r="H85" s="464"/>
      <c r="I85" s="464"/>
      <c r="J85" s="464"/>
      <c r="K85" s="464"/>
      <c r="L85" s="464"/>
      <c r="M85" s="464"/>
      <c r="N85" s="464"/>
      <c r="O85" s="464"/>
      <c r="P85" s="464"/>
      <c r="Q85" s="464"/>
      <c r="R85" s="464"/>
      <c r="S85" s="464"/>
      <c r="T85" s="464"/>
      <c r="U85" s="464"/>
    </row>
    <row r="86" spans="1:21" s="465" customFormat="1" ht="10.199999999999999">
      <c r="A86" s="63"/>
      <c r="B86" s="464"/>
      <c r="C86" s="464"/>
      <c r="D86" s="464"/>
      <c r="E86" s="464"/>
      <c r="F86" s="464"/>
      <c r="G86" s="464"/>
      <c r="H86" s="464"/>
      <c r="I86" s="464"/>
      <c r="J86" s="464"/>
      <c r="K86" s="464"/>
      <c r="L86" s="464"/>
      <c r="M86" s="464"/>
      <c r="N86" s="464"/>
      <c r="O86" s="464"/>
      <c r="P86" s="464"/>
      <c r="Q86" s="464"/>
      <c r="R86" s="464"/>
      <c r="S86" s="464"/>
      <c r="T86" s="464"/>
      <c r="U86" s="464"/>
    </row>
    <row r="87" spans="1:21" s="465" customFormat="1" ht="10.199999999999999">
      <c r="A87" s="63"/>
      <c r="B87" s="464"/>
      <c r="C87" s="464"/>
      <c r="D87" s="464"/>
      <c r="E87" s="464"/>
      <c r="F87" s="464"/>
      <c r="G87" s="464"/>
      <c r="H87" s="464"/>
      <c r="I87" s="464"/>
      <c r="J87" s="464"/>
      <c r="K87" s="464"/>
      <c r="L87" s="464"/>
      <c r="M87" s="464"/>
      <c r="N87" s="464"/>
      <c r="O87" s="464"/>
      <c r="P87" s="464"/>
      <c r="Q87" s="464"/>
      <c r="R87" s="464"/>
      <c r="S87" s="464"/>
      <c r="T87" s="464"/>
      <c r="U87" s="464"/>
    </row>
    <row r="88" spans="1:21" s="465" customFormat="1" ht="10.199999999999999">
      <c r="A88" s="63"/>
      <c r="B88" s="464"/>
      <c r="C88" s="464"/>
      <c r="D88" s="464"/>
      <c r="E88" s="464"/>
      <c r="F88" s="464"/>
      <c r="G88" s="464"/>
      <c r="H88" s="464"/>
      <c r="I88" s="464"/>
      <c r="J88" s="464"/>
      <c r="K88" s="464"/>
      <c r="L88" s="464"/>
      <c r="M88" s="464"/>
      <c r="N88" s="464"/>
      <c r="O88" s="464"/>
      <c r="P88" s="464"/>
      <c r="Q88" s="464"/>
      <c r="R88" s="464"/>
      <c r="S88" s="464"/>
      <c r="T88" s="464"/>
      <c r="U88" s="464"/>
    </row>
    <row r="89" spans="1:21" s="465" customFormat="1" ht="10.199999999999999">
      <c r="A89" s="63"/>
      <c r="B89" s="464"/>
      <c r="C89" s="464"/>
      <c r="D89" s="464"/>
      <c r="E89" s="464"/>
      <c r="F89" s="464"/>
      <c r="G89" s="464"/>
      <c r="H89" s="464"/>
      <c r="I89" s="464"/>
      <c r="J89" s="464"/>
      <c r="K89" s="464"/>
      <c r="L89" s="464"/>
      <c r="M89" s="464"/>
      <c r="N89" s="464"/>
      <c r="O89" s="464"/>
      <c r="P89" s="464"/>
      <c r="Q89" s="464"/>
      <c r="R89" s="464"/>
      <c r="S89" s="464"/>
      <c r="T89" s="464"/>
      <c r="U89" s="464"/>
    </row>
    <row r="90" spans="1:21" s="465" customFormat="1" ht="10.199999999999999">
      <c r="A90" s="63"/>
      <c r="B90" s="464"/>
      <c r="C90" s="464"/>
      <c r="D90" s="464"/>
      <c r="E90" s="464"/>
      <c r="F90" s="464"/>
      <c r="G90" s="464"/>
      <c r="H90" s="464"/>
      <c r="I90" s="464"/>
      <c r="J90" s="464"/>
      <c r="K90" s="464"/>
      <c r="L90" s="464"/>
      <c r="M90" s="464"/>
      <c r="N90" s="464"/>
      <c r="O90" s="464"/>
      <c r="P90" s="464"/>
      <c r="Q90" s="464"/>
      <c r="R90" s="464"/>
      <c r="S90" s="464"/>
      <c r="T90" s="464"/>
      <c r="U90" s="464"/>
    </row>
    <row r="91" spans="1:21" s="465" customFormat="1" ht="10.199999999999999">
      <c r="A91" s="63"/>
      <c r="B91" s="464"/>
      <c r="C91" s="464"/>
      <c r="D91" s="464"/>
      <c r="E91" s="464"/>
      <c r="F91" s="464"/>
      <c r="G91" s="464"/>
      <c r="H91" s="464"/>
      <c r="I91" s="464"/>
      <c r="J91" s="464"/>
      <c r="K91" s="464"/>
      <c r="L91" s="464"/>
      <c r="M91" s="464"/>
      <c r="N91" s="464"/>
      <c r="O91" s="464"/>
      <c r="P91" s="464"/>
      <c r="Q91" s="464"/>
      <c r="R91" s="464"/>
      <c r="S91" s="464"/>
      <c r="T91" s="464"/>
      <c r="U91" s="464"/>
    </row>
    <row r="92" spans="1:21" s="465" customFormat="1" ht="10.199999999999999">
      <c r="A92" s="63"/>
      <c r="B92" s="464"/>
      <c r="C92" s="464"/>
      <c r="D92" s="464"/>
      <c r="E92" s="464"/>
      <c r="F92" s="464"/>
      <c r="G92" s="464"/>
      <c r="H92" s="464"/>
      <c r="I92" s="464"/>
      <c r="J92" s="464"/>
      <c r="K92" s="464"/>
      <c r="L92" s="464"/>
      <c r="M92" s="464"/>
      <c r="N92" s="464"/>
      <c r="O92" s="464"/>
      <c r="P92" s="464"/>
      <c r="Q92" s="464"/>
      <c r="R92" s="464"/>
      <c r="S92" s="464"/>
      <c r="T92" s="464"/>
      <c r="U92" s="464"/>
    </row>
    <row r="93" spans="1:21" s="465" customFormat="1" ht="10.199999999999999">
      <c r="A93" s="63"/>
      <c r="B93" s="464"/>
      <c r="C93" s="464"/>
      <c r="D93" s="464"/>
      <c r="E93" s="464"/>
      <c r="F93" s="464"/>
      <c r="G93" s="464"/>
      <c r="H93" s="464"/>
      <c r="I93" s="464"/>
      <c r="J93" s="464"/>
      <c r="K93" s="464"/>
      <c r="L93" s="464"/>
      <c r="M93" s="464"/>
      <c r="N93" s="464"/>
      <c r="O93" s="464"/>
      <c r="P93" s="464"/>
      <c r="Q93" s="464"/>
      <c r="R93" s="464"/>
      <c r="S93" s="464"/>
      <c r="T93" s="464"/>
      <c r="U93" s="464"/>
    </row>
    <row r="94" spans="1:21" s="465" customFormat="1" ht="10.199999999999999">
      <c r="A94" s="63"/>
      <c r="B94" s="464"/>
      <c r="C94" s="464"/>
      <c r="D94" s="464"/>
      <c r="E94" s="464"/>
      <c r="F94" s="464"/>
      <c r="G94" s="464"/>
      <c r="H94" s="464"/>
      <c r="I94" s="464"/>
      <c r="J94" s="464"/>
      <c r="K94" s="464"/>
      <c r="L94" s="464"/>
      <c r="M94" s="464"/>
      <c r="N94" s="464"/>
      <c r="O94" s="464"/>
      <c r="P94" s="464"/>
      <c r="Q94" s="464"/>
      <c r="R94" s="464"/>
      <c r="S94" s="464"/>
      <c r="T94" s="464"/>
      <c r="U94" s="464"/>
    </row>
    <row r="95" spans="1:21" s="465" customFormat="1" ht="10.199999999999999">
      <c r="A95" s="63"/>
      <c r="B95" s="464"/>
      <c r="C95" s="464"/>
      <c r="D95" s="464"/>
      <c r="E95" s="464"/>
      <c r="F95" s="464"/>
      <c r="G95" s="464"/>
      <c r="H95" s="464"/>
      <c r="I95" s="464"/>
      <c r="J95" s="464"/>
      <c r="K95" s="464"/>
      <c r="L95" s="464"/>
      <c r="M95" s="464"/>
      <c r="N95" s="464"/>
      <c r="O95" s="464"/>
      <c r="P95" s="464"/>
      <c r="Q95" s="464"/>
      <c r="R95" s="464"/>
      <c r="S95" s="464"/>
      <c r="T95" s="464"/>
      <c r="U95" s="464"/>
    </row>
    <row r="96" spans="1:21" s="465" customFormat="1" ht="10.199999999999999">
      <c r="A96" s="63"/>
      <c r="B96" s="464"/>
      <c r="C96" s="464"/>
      <c r="D96" s="464"/>
      <c r="E96" s="464"/>
      <c r="F96" s="464"/>
      <c r="G96" s="464"/>
      <c r="H96" s="464"/>
      <c r="I96" s="464"/>
      <c r="J96" s="464"/>
      <c r="K96" s="464"/>
      <c r="L96" s="464"/>
      <c r="M96" s="464"/>
      <c r="N96" s="464"/>
      <c r="O96" s="464"/>
      <c r="P96" s="464"/>
      <c r="Q96" s="464"/>
      <c r="R96" s="464"/>
      <c r="S96" s="464"/>
      <c r="T96" s="464"/>
      <c r="U96" s="464"/>
    </row>
    <row r="97" spans="1:21" s="465" customFormat="1" ht="10.199999999999999">
      <c r="A97" s="63"/>
      <c r="B97" s="464"/>
      <c r="C97" s="464"/>
      <c r="D97" s="464"/>
      <c r="E97" s="464"/>
      <c r="F97" s="464"/>
      <c r="G97" s="464"/>
      <c r="H97" s="464"/>
      <c r="I97" s="464"/>
      <c r="J97" s="464"/>
      <c r="K97" s="464"/>
      <c r="L97" s="464"/>
      <c r="M97" s="464"/>
      <c r="N97" s="464"/>
      <c r="O97" s="464"/>
      <c r="P97" s="464"/>
      <c r="Q97" s="464"/>
      <c r="R97" s="464"/>
      <c r="S97" s="464"/>
      <c r="T97" s="464"/>
      <c r="U97" s="464"/>
    </row>
    <row r="98" spans="1:21" s="465" customFormat="1" ht="10.199999999999999">
      <c r="A98" s="63"/>
      <c r="B98" s="464"/>
      <c r="C98" s="464"/>
      <c r="D98" s="464"/>
      <c r="E98" s="464"/>
      <c r="F98" s="464"/>
      <c r="G98" s="464"/>
      <c r="H98" s="464"/>
      <c r="I98" s="464"/>
      <c r="J98" s="464"/>
      <c r="K98" s="464"/>
      <c r="L98" s="464"/>
      <c r="M98" s="464"/>
      <c r="N98" s="464"/>
      <c r="O98" s="464"/>
      <c r="P98" s="464"/>
      <c r="Q98" s="464"/>
      <c r="R98" s="464"/>
      <c r="S98" s="464"/>
      <c r="T98" s="464"/>
      <c r="U98" s="464"/>
    </row>
  </sheetData>
  <hyperlinks>
    <hyperlink ref="U6" location="'Index - Descontinued'!A1" display="Index" xr:uid="{5C402B04-F844-44DE-9CE8-05D526A35B54}"/>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20" max="51"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567F-C68E-4721-8FCA-1275CBE84677}">
  <sheetPr>
    <tabColor rgb="FFC00000"/>
  </sheetPr>
  <dimension ref="A1:HV71"/>
  <sheetViews>
    <sheetView showGridLines="0" zoomScaleNormal="100" workbookViewId="0">
      <pane xSplit="1" ySplit="9" topLeftCell="AZ10" activePane="bottomRight" state="frozen"/>
      <selection pane="topRight"/>
      <selection pane="bottomLeft"/>
      <selection pane="bottomRight"/>
    </sheetView>
  </sheetViews>
  <sheetFormatPr defaultColWidth="11" defaultRowHeight="13.2"/>
  <cols>
    <col min="1" max="1" width="33.6640625" style="63" customWidth="1"/>
    <col min="2" max="25" width="9.33203125" style="63" customWidth="1"/>
    <col min="26" max="50" width="9.33203125" style="57" customWidth="1"/>
    <col min="51" max="61" width="9.21875" style="57" customWidth="1"/>
    <col min="62" max="62" width="9.33203125" style="57" customWidth="1"/>
    <col min="63" max="16384" width="11" style="47"/>
  </cols>
  <sheetData>
    <row r="1" spans="1:230"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20"/>
      <c r="BL1" s="20"/>
      <c r="BM1" s="21"/>
      <c r="BN1" s="20"/>
      <c r="BO1" s="21"/>
      <c r="BP1" s="20"/>
      <c r="BQ1" s="21"/>
      <c r="BR1" s="20"/>
      <c r="BS1" s="21"/>
      <c r="BT1" s="20"/>
      <c r="BU1" s="21"/>
      <c r="BV1" s="20"/>
      <c r="BW1" s="21"/>
      <c r="BX1" s="20"/>
      <c r="BY1" s="21"/>
      <c r="BZ1" s="20"/>
      <c r="CA1" s="21"/>
      <c r="CB1" s="20"/>
      <c r="CC1" s="21"/>
      <c r="CD1" s="20"/>
      <c r="CE1" s="21"/>
      <c r="CF1" s="20"/>
      <c r="CG1" s="21"/>
      <c r="CH1" s="20"/>
      <c r="CI1" s="21"/>
      <c r="CJ1" s="20"/>
      <c r="CK1" s="21"/>
      <c r="CL1" s="22"/>
      <c r="CM1" s="22"/>
      <c r="CN1" s="20"/>
      <c r="CO1" s="21"/>
      <c r="CP1" s="23"/>
      <c r="CQ1" s="23"/>
      <c r="CR1" s="23"/>
      <c r="CS1" s="23"/>
      <c r="CT1" s="23"/>
      <c r="CU1" s="21"/>
      <c r="CV1" s="23"/>
      <c r="CW1" s="21"/>
      <c r="CX1" s="23"/>
      <c r="CY1" s="23"/>
      <c r="CZ1" s="23"/>
      <c r="DA1" s="24"/>
      <c r="DB1" s="24"/>
      <c r="DC1" s="20"/>
      <c r="DD1" s="21"/>
      <c r="DE1" s="20"/>
      <c r="DF1" s="21"/>
      <c r="DG1" s="20"/>
      <c r="DH1" s="21"/>
      <c r="DI1" s="20"/>
      <c r="DJ1" s="21"/>
      <c r="DK1" s="20"/>
      <c r="DL1" s="21"/>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2"/>
      <c r="ER1" s="22"/>
      <c r="ES1" s="20"/>
      <c r="ET1" s="21"/>
      <c r="EU1" s="23"/>
      <c r="EV1" s="23"/>
      <c r="EW1" s="23"/>
      <c r="EX1" s="23"/>
      <c r="EY1" s="23"/>
      <c r="EZ1" s="21"/>
      <c r="FA1" s="23"/>
      <c r="FB1" s="21"/>
      <c r="FC1" s="23"/>
      <c r="FD1" s="23"/>
      <c r="FE1" s="23"/>
      <c r="FF1" s="24"/>
      <c r="FG1" s="24"/>
      <c r="FH1" s="20"/>
      <c r="FI1" s="21"/>
      <c r="FJ1" s="20"/>
      <c r="FK1" s="21"/>
      <c r="FL1" s="20"/>
      <c r="FM1" s="21"/>
      <c r="FN1" s="20"/>
      <c r="FO1" s="21"/>
      <c r="FP1" s="20"/>
      <c r="FQ1" s="21"/>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2"/>
      <c r="GW1" s="22"/>
      <c r="GX1" s="20"/>
      <c r="GY1" s="21"/>
      <c r="GZ1" s="23"/>
      <c r="HA1" s="23"/>
      <c r="HB1" s="23"/>
      <c r="HC1" s="23"/>
      <c r="HD1" s="23"/>
      <c r="HE1" s="21"/>
      <c r="HF1" s="23"/>
      <c r="HG1" s="21"/>
      <c r="HH1" s="23"/>
      <c r="HI1" s="23"/>
      <c r="HJ1" s="23"/>
      <c r="HK1" s="24"/>
      <c r="HL1" s="24"/>
      <c r="HM1" s="20"/>
      <c r="HN1" s="21"/>
      <c r="HO1" s="20"/>
      <c r="HP1" s="21"/>
      <c r="HQ1" s="20"/>
      <c r="HR1" s="21"/>
      <c r="HS1" s="20"/>
      <c r="HT1" s="21"/>
      <c r="HU1" s="20"/>
      <c r="HV1" s="21"/>
    </row>
    <row r="2" spans="1:230"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20"/>
      <c r="BL2" s="20"/>
      <c r="BM2" s="21"/>
      <c r="BN2" s="20"/>
      <c r="BO2" s="21"/>
      <c r="BP2" s="20"/>
      <c r="BQ2" s="21"/>
      <c r="BR2" s="20"/>
      <c r="BS2" s="21"/>
      <c r="BT2" s="20"/>
      <c r="BU2" s="21"/>
      <c r="BV2" s="20"/>
      <c r="BW2" s="21"/>
      <c r="BX2" s="20"/>
      <c r="BY2" s="21"/>
      <c r="BZ2" s="20"/>
      <c r="CA2" s="21"/>
      <c r="CB2" s="20"/>
      <c r="CC2" s="21"/>
      <c r="CD2" s="20"/>
      <c r="CE2" s="21"/>
      <c r="CF2" s="20"/>
      <c r="CG2" s="21"/>
      <c r="CH2" s="20"/>
      <c r="CI2" s="21"/>
      <c r="CJ2" s="20"/>
      <c r="CK2" s="21"/>
      <c r="CL2" s="22"/>
      <c r="CM2" s="22"/>
      <c r="CN2" s="20"/>
      <c r="CO2" s="21"/>
      <c r="CP2" s="23"/>
      <c r="CQ2" s="23"/>
      <c r="CR2" s="23"/>
      <c r="CS2" s="23"/>
      <c r="CT2" s="23"/>
      <c r="CU2" s="21"/>
      <c r="CV2" s="23"/>
      <c r="CW2" s="21"/>
      <c r="CX2" s="23"/>
      <c r="CY2" s="23"/>
      <c r="CZ2" s="23"/>
      <c r="DA2" s="24"/>
      <c r="DB2" s="24"/>
      <c r="DC2" s="20"/>
      <c r="DD2" s="21"/>
      <c r="DE2" s="20"/>
      <c r="DF2" s="21"/>
      <c r="DG2" s="20"/>
      <c r="DH2" s="21"/>
      <c r="DI2" s="20"/>
      <c r="DJ2" s="21"/>
      <c r="DK2" s="20"/>
      <c r="DL2" s="21"/>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2"/>
      <c r="ER2" s="22"/>
      <c r="ES2" s="20"/>
      <c r="ET2" s="21"/>
      <c r="EU2" s="23"/>
      <c r="EV2" s="23"/>
      <c r="EW2" s="23"/>
      <c r="EX2" s="23"/>
      <c r="EY2" s="23"/>
      <c r="EZ2" s="21"/>
      <c r="FA2" s="23"/>
      <c r="FB2" s="21"/>
      <c r="FC2" s="23"/>
      <c r="FD2" s="23"/>
      <c r="FE2" s="23"/>
      <c r="FF2" s="24"/>
      <c r="FG2" s="24"/>
      <c r="FH2" s="20"/>
      <c r="FI2" s="21"/>
      <c r="FJ2" s="20"/>
      <c r="FK2" s="21"/>
      <c r="FL2" s="20"/>
      <c r="FM2" s="21"/>
      <c r="FN2" s="20"/>
      <c r="FO2" s="21"/>
      <c r="FP2" s="20"/>
      <c r="FQ2" s="21"/>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2"/>
      <c r="GW2" s="22"/>
      <c r="GX2" s="20"/>
      <c r="GY2" s="21"/>
      <c r="GZ2" s="23"/>
      <c r="HA2" s="23"/>
      <c r="HB2" s="23"/>
      <c r="HC2" s="23"/>
      <c r="HD2" s="23"/>
      <c r="HE2" s="21"/>
      <c r="HF2" s="23"/>
      <c r="HG2" s="21"/>
      <c r="HH2" s="23"/>
      <c r="HI2" s="23"/>
      <c r="HJ2" s="23"/>
      <c r="HK2" s="24"/>
      <c r="HL2" s="24"/>
      <c r="HM2" s="20"/>
      <c r="HN2" s="21"/>
      <c r="HO2" s="20"/>
      <c r="HP2" s="21"/>
      <c r="HQ2" s="20"/>
      <c r="HR2" s="21"/>
      <c r="HS2" s="20"/>
      <c r="HT2" s="21"/>
      <c r="HU2" s="20"/>
      <c r="HV2" s="21"/>
    </row>
    <row r="3" spans="1:230"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20"/>
      <c r="BL3" s="20"/>
      <c r="BM3" s="21"/>
      <c r="BN3" s="20"/>
      <c r="BO3" s="21"/>
      <c r="BP3" s="20"/>
      <c r="BQ3" s="21"/>
      <c r="BR3" s="20"/>
      <c r="BS3" s="21"/>
      <c r="BT3" s="20"/>
      <c r="BU3" s="21"/>
      <c r="BV3" s="20"/>
      <c r="BW3" s="21"/>
      <c r="BX3" s="20"/>
      <c r="BY3" s="21"/>
      <c r="BZ3" s="20"/>
      <c r="CA3" s="21"/>
      <c r="CB3" s="20"/>
      <c r="CC3" s="21"/>
      <c r="CD3" s="20"/>
      <c r="CE3" s="21"/>
      <c r="CF3" s="20"/>
      <c r="CG3" s="21"/>
      <c r="CH3" s="20"/>
      <c r="CI3" s="21"/>
      <c r="CJ3" s="20"/>
      <c r="CK3" s="21"/>
      <c r="CL3" s="22"/>
      <c r="CM3" s="22"/>
      <c r="CN3" s="20"/>
      <c r="CO3" s="21"/>
      <c r="CP3" s="23"/>
      <c r="CQ3" s="23"/>
      <c r="CR3" s="23"/>
      <c r="CS3" s="23"/>
      <c r="CT3" s="23"/>
      <c r="CU3" s="21"/>
      <c r="CV3" s="23"/>
      <c r="CW3" s="21"/>
      <c r="CX3" s="23"/>
      <c r="CY3" s="23"/>
      <c r="CZ3" s="23"/>
      <c r="DA3" s="24"/>
      <c r="DB3" s="24"/>
      <c r="DC3" s="20"/>
      <c r="DD3" s="21"/>
      <c r="DE3" s="20"/>
      <c r="DF3" s="21"/>
      <c r="DG3" s="20"/>
      <c r="DH3" s="21"/>
      <c r="DI3" s="20"/>
      <c r="DJ3" s="21"/>
      <c r="DK3" s="20"/>
      <c r="DL3" s="21"/>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2"/>
      <c r="ER3" s="22"/>
      <c r="ES3" s="20"/>
      <c r="ET3" s="21"/>
      <c r="EU3" s="23"/>
      <c r="EV3" s="23"/>
      <c r="EW3" s="23"/>
      <c r="EX3" s="23"/>
      <c r="EY3" s="23"/>
      <c r="EZ3" s="21"/>
      <c r="FA3" s="23"/>
      <c r="FB3" s="21"/>
      <c r="FC3" s="23"/>
      <c r="FD3" s="23"/>
      <c r="FE3" s="23"/>
      <c r="FF3" s="24"/>
      <c r="FG3" s="24"/>
      <c r="FH3" s="20"/>
      <c r="FI3" s="21"/>
      <c r="FJ3" s="20"/>
      <c r="FK3" s="21"/>
      <c r="FL3" s="20"/>
      <c r="FM3" s="21"/>
      <c r="FN3" s="20"/>
      <c r="FO3" s="21"/>
      <c r="FP3" s="20"/>
      <c r="FQ3" s="21"/>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2"/>
      <c r="GW3" s="22"/>
      <c r="GX3" s="20"/>
      <c r="GY3" s="21"/>
      <c r="GZ3" s="23"/>
      <c r="HA3" s="23"/>
      <c r="HB3" s="23"/>
      <c r="HC3" s="23"/>
      <c r="HD3" s="23"/>
      <c r="HE3" s="21"/>
      <c r="HF3" s="23"/>
      <c r="HG3" s="21"/>
      <c r="HH3" s="23"/>
      <c r="HI3" s="23"/>
      <c r="HJ3" s="23"/>
      <c r="HK3" s="24"/>
      <c r="HL3" s="24"/>
      <c r="HM3" s="20"/>
      <c r="HN3" s="21"/>
      <c r="HO3" s="20"/>
      <c r="HP3" s="21"/>
      <c r="HQ3" s="20"/>
      <c r="HR3" s="21"/>
      <c r="HS3" s="20"/>
      <c r="HT3" s="21"/>
      <c r="HU3" s="20"/>
      <c r="HV3" s="21"/>
    </row>
    <row r="4" spans="1:230"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row>
    <row r="5" spans="1:230" s="79" customFormat="1" ht="15" customHeight="1" thickBot="1">
      <c r="A5" s="28" t="s">
        <v>697</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2"/>
      <c r="BL5" s="92"/>
      <c r="BM5" s="92"/>
      <c r="BN5" s="92"/>
      <c r="BO5" s="92"/>
      <c r="BP5" s="92"/>
      <c r="BQ5" s="92"/>
      <c r="BR5" s="92"/>
      <c r="BS5" s="92"/>
      <c r="BT5" s="92"/>
      <c r="BU5" s="92"/>
      <c r="BV5" s="92"/>
      <c r="BW5" s="92"/>
      <c r="BX5" s="92"/>
      <c r="BY5" s="92"/>
      <c r="BZ5" s="92"/>
      <c r="CA5" s="92"/>
      <c r="CB5" s="92"/>
      <c r="CC5" s="93"/>
      <c r="CD5" s="93"/>
      <c r="CE5" s="93"/>
      <c r="CF5" s="93"/>
      <c r="CG5" s="93"/>
      <c r="CI5" s="94"/>
      <c r="CM5" s="94"/>
      <c r="CO5" s="95"/>
      <c r="CR5" s="96"/>
      <c r="CS5" s="92"/>
      <c r="CT5" s="92"/>
      <c r="CU5" s="92"/>
      <c r="CV5" s="97"/>
      <c r="CW5" s="92"/>
      <c r="CX5" s="92"/>
      <c r="CY5" s="92"/>
      <c r="CZ5" s="469"/>
    </row>
    <row r="6" spans="1:230" s="79" customFormat="1" ht="15" customHeight="1" thickTop="1">
      <c r="A6" s="494"/>
      <c r="B6" s="494"/>
      <c r="C6" s="494"/>
      <c r="D6" s="494"/>
      <c r="E6" s="494"/>
      <c r="F6" s="494"/>
      <c r="G6" s="494"/>
      <c r="H6" s="494"/>
      <c r="I6" s="494"/>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284"/>
      <c r="AP6" s="31"/>
      <c r="AQ6" s="31"/>
      <c r="AR6" s="31"/>
      <c r="AS6" s="31"/>
      <c r="AT6" s="31"/>
      <c r="AU6" s="31"/>
      <c r="AV6" s="31"/>
      <c r="AW6" s="31"/>
      <c r="AX6" s="31"/>
      <c r="AY6" s="31"/>
      <c r="AZ6" s="31"/>
      <c r="BA6" s="31"/>
      <c r="BB6" s="31"/>
      <c r="BC6" s="31"/>
      <c r="BD6" s="31"/>
      <c r="BE6" s="31"/>
      <c r="BF6" s="31"/>
      <c r="BG6" s="31"/>
      <c r="BH6" s="31"/>
      <c r="BI6" s="31"/>
      <c r="BJ6" s="31" t="s">
        <v>59</v>
      </c>
      <c r="BK6" s="512"/>
      <c r="BL6" s="512"/>
      <c r="BM6" s="512"/>
      <c r="BN6" s="512"/>
      <c r="BO6" s="512"/>
      <c r="BP6" s="512"/>
      <c r="BQ6" s="512"/>
      <c r="BR6" s="512"/>
      <c r="BS6" s="512"/>
      <c r="BT6" s="512"/>
      <c r="BU6" s="512"/>
      <c r="BV6" s="99"/>
      <c r="BW6" s="99"/>
      <c r="BX6" s="99"/>
      <c r="BY6" s="99"/>
      <c r="BZ6" s="99"/>
      <c r="CA6" s="99"/>
      <c r="CB6" s="99"/>
      <c r="CC6" s="99"/>
      <c r="CD6" s="99"/>
      <c r="CE6" s="99"/>
      <c r="CF6" s="99"/>
      <c r="CG6" s="99"/>
    </row>
    <row r="7" spans="1:230"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row>
    <row r="8" spans="1:230"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row>
    <row r="9" spans="1:230"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40"/>
    </row>
    <row r="10" spans="1:230" ht="15" customHeight="1">
      <c r="A10" s="48" t="s">
        <v>698</v>
      </c>
      <c r="B10" s="74">
        <v>16844</v>
      </c>
      <c r="C10" s="74">
        <v>18192</v>
      </c>
      <c r="D10" s="74">
        <v>19556</v>
      </c>
      <c r="E10" s="74">
        <v>21183</v>
      </c>
      <c r="F10" s="74">
        <v>21265</v>
      </c>
      <c r="G10" s="74">
        <v>21031</v>
      </c>
      <c r="H10" s="75">
        <v>20794</v>
      </c>
      <c r="I10" s="75">
        <v>20496</v>
      </c>
      <c r="J10" s="75">
        <v>19540</v>
      </c>
      <c r="K10" s="75">
        <v>18595</v>
      </c>
      <c r="L10" s="75">
        <v>18445</v>
      </c>
      <c r="M10" s="75">
        <v>18711</v>
      </c>
      <c r="N10" s="85">
        <v>20610</v>
      </c>
      <c r="O10" s="85">
        <v>21366</v>
      </c>
      <c r="P10" s="85">
        <v>22668</v>
      </c>
      <c r="Q10" s="85">
        <v>24867</v>
      </c>
      <c r="R10" s="85">
        <v>25811</v>
      </c>
      <c r="S10" s="85">
        <v>26804</v>
      </c>
      <c r="T10" s="85">
        <v>27554</v>
      </c>
      <c r="U10" s="85">
        <v>28761</v>
      </c>
      <c r="V10" s="85">
        <v>29075</v>
      </c>
      <c r="W10" s="85">
        <v>29324</v>
      </c>
      <c r="X10" s="85">
        <v>29540</v>
      </c>
      <c r="Y10" s="85">
        <v>29249</v>
      </c>
      <c r="Z10" s="85">
        <v>28661</v>
      </c>
      <c r="AA10" s="85">
        <v>28192</v>
      </c>
      <c r="AB10" s="85">
        <v>27378</v>
      </c>
      <c r="AC10" s="85">
        <v>26557</v>
      </c>
      <c r="AD10" s="85">
        <v>25487</v>
      </c>
      <c r="AE10" s="85">
        <v>24804.54</v>
      </c>
      <c r="AF10" s="85">
        <v>24675</v>
      </c>
      <c r="AG10" s="85">
        <v>24539</v>
      </c>
      <c r="AH10" s="85">
        <v>23654</v>
      </c>
      <c r="AI10" s="85">
        <v>22905.89</v>
      </c>
      <c r="AJ10" s="85">
        <v>22259.75</v>
      </c>
      <c r="AK10" s="85">
        <v>21495</v>
      </c>
      <c r="AL10" s="85">
        <v>20486</v>
      </c>
      <c r="AM10" s="85">
        <v>19522</v>
      </c>
      <c r="AN10" s="85">
        <v>20393</v>
      </c>
      <c r="AO10" s="85">
        <v>19853</v>
      </c>
      <c r="AP10" s="85">
        <v>19421</v>
      </c>
      <c r="AQ10" s="85">
        <v>19382</v>
      </c>
      <c r="AR10" s="85">
        <v>19754</v>
      </c>
      <c r="AS10" s="85">
        <v>20688.810000000001</v>
      </c>
      <c r="AT10" s="85">
        <v>21495</v>
      </c>
      <c r="AU10" s="85">
        <v>22084</v>
      </c>
      <c r="AV10" s="85">
        <v>22559</v>
      </c>
      <c r="AW10" s="85">
        <v>23610.80846347988</v>
      </c>
      <c r="AX10" s="85">
        <v>24532</v>
      </c>
      <c r="AY10" s="85">
        <v>25938</v>
      </c>
      <c r="AZ10" s="85">
        <v>27373</v>
      </c>
      <c r="BA10" s="85">
        <v>28888</v>
      </c>
      <c r="BB10" s="85">
        <v>29380.108696390183</v>
      </c>
      <c r="BC10" s="85">
        <v>28208.622823090001</v>
      </c>
      <c r="BD10" s="85">
        <v>28394</v>
      </c>
      <c r="BE10" s="85">
        <v>29334.2</v>
      </c>
      <c r="BF10" s="85">
        <v>29468.5</v>
      </c>
      <c r="BG10" s="85">
        <v>30028.2</v>
      </c>
      <c r="BH10" s="85">
        <v>30929.200000000001</v>
      </c>
      <c r="BI10" s="85">
        <v>32707</v>
      </c>
      <c r="BJ10" s="419">
        <v>33822</v>
      </c>
      <c r="BK10" s="518"/>
      <c r="BL10" s="518"/>
    </row>
    <row r="11" spans="1:230" ht="15" customHeight="1">
      <c r="A11" s="48" t="s">
        <v>671</v>
      </c>
      <c r="B11" s="74">
        <v>10785</v>
      </c>
      <c r="C11" s="74">
        <v>11361</v>
      </c>
      <c r="D11" s="74">
        <v>12624</v>
      </c>
      <c r="E11" s="74">
        <v>13169</v>
      </c>
      <c r="F11" s="74">
        <v>13687</v>
      </c>
      <c r="G11" s="74">
        <v>14140</v>
      </c>
      <c r="H11" s="75">
        <v>14457</v>
      </c>
      <c r="I11" s="75">
        <v>14613</v>
      </c>
      <c r="J11" s="75">
        <v>15157</v>
      </c>
      <c r="K11" s="75">
        <v>16095</v>
      </c>
      <c r="L11" s="75">
        <v>16668</v>
      </c>
      <c r="M11" s="75">
        <v>18353</v>
      </c>
      <c r="N11" s="85">
        <v>20832</v>
      </c>
      <c r="O11" s="85">
        <v>23200</v>
      </c>
      <c r="P11" s="85">
        <v>25044</v>
      </c>
      <c r="Q11" s="85">
        <v>26502</v>
      </c>
      <c r="R11" s="85">
        <v>28198</v>
      </c>
      <c r="S11" s="85">
        <v>29544</v>
      </c>
      <c r="T11" s="85">
        <v>30486</v>
      </c>
      <c r="U11" s="85">
        <v>31019</v>
      </c>
      <c r="V11" s="85">
        <v>32170</v>
      </c>
      <c r="W11" s="85">
        <v>33709</v>
      </c>
      <c r="X11" s="85">
        <v>34884</v>
      </c>
      <c r="Y11" s="85">
        <v>35798</v>
      </c>
      <c r="Z11" s="85">
        <v>37856</v>
      </c>
      <c r="AA11" s="85">
        <v>40311</v>
      </c>
      <c r="AB11" s="85">
        <v>42475</v>
      </c>
      <c r="AC11" s="85">
        <v>43262</v>
      </c>
      <c r="AD11" s="85">
        <v>44701</v>
      </c>
      <c r="AE11" s="85">
        <v>45421.470000000008</v>
      </c>
      <c r="AF11" s="85">
        <v>45978</v>
      </c>
      <c r="AG11" s="85">
        <v>45973</v>
      </c>
      <c r="AH11" s="85">
        <v>47379</v>
      </c>
      <c r="AI11" s="85">
        <v>48535.47</v>
      </c>
      <c r="AJ11" s="85">
        <v>49567.39</v>
      </c>
      <c r="AK11" s="85">
        <v>49766</v>
      </c>
      <c r="AL11" s="85">
        <v>50722</v>
      </c>
      <c r="AM11" s="85">
        <v>51469.51</v>
      </c>
      <c r="AN11" s="85">
        <v>56755</v>
      </c>
      <c r="AO11" s="85">
        <v>57241</v>
      </c>
      <c r="AP11" s="85">
        <v>57698</v>
      </c>
      <c r="AQ11" s="85">
        <v>58411</v>
      </c>
      <c r="AR11" s="85">
        <v>59673</v>
      </c>
      <c r="AS11" s="85">
        <v>60845.49</v>
      </c>
      <c r="AT11" s="85">
        <v>62862</v>
      </c>
      <c r="AU11" s="85">
        <v>65083</v>
      </c>
      <c r="AV11" s="85">
        <v>67819</v>
      </c>
      <c r="AW11" s="85">
        <v>70805.829488851625</v>
      </c>
      <c r="AX11" s="85">
        <v>75193</v>
      </c>
      <c r="AY11" s="85">
        <v>81216</v>
      </c>
      <c r="AZ11" s="85">
        <v>86470</v>
      </c>
      <c r="BA11" s="85">
        <v>89905</v>
      </c>
      <c r="BB11" s="85">
        <v>94958.94103375198</v>
      </c>
      <c r="BC11" s="85">
        <v>94622.020082908944</v>
      </c>
      <c r="BD11" s="85">
        <v>94906.365399482616</v>
      </c>
      <c r="BE11" s="85">
        <v>97642</v>
      </c>
      <c r="BF11" s="85">
        <v>103677.5</v>
      </c>
      <c r="BG11" s="85">
        <v>110192</v>
      </c>
      <c r="BH11" s="85">
        <v>115478.1</v>
      </c>
      <c r="BI11" s="85">
        <v>118010</v>
      </c>
      <c r="BJ11" s="419">
        <v>120341</v>
      </c>
      <c r="BK11" s="518"/>
      <c r="BL11" s="518"/>
    </row>
    <row r="12" spans="1:230" ht="15" customHeight="1">
      <c r="A12" s="48" t="s">
        <v>699</v>
      </c>
      <c r="B12" s="74">
        <v>1113</v>
      </c>
      <c r="C12" s="74">
        <v>1417</v>
      </c>
      <c r="D12" s="74">
        <v>2215</v>
      </c>
      <c r="E12" s="74">
        <v>3315</v>
      </c>
      <c r="F12" s="74">
        <v>5272</v>
      </c>
      <c r="G12" s="74">
        <v>7672</v>
      </c>
      <c r="H12" s="75">
        <v>10445</v>
      </c>
      <c r="I12" s="75">
        <v>11516</v>
      </c>
      <c r="J12" s="75">
        <v>12575</v>
      </c>
      <c r="K12" s="75">
        <v>13184</v>
      </c>
      <c r="L12" s="75">
        <v>12956</v>
      </c>
      <c r="M12" s="75">
        <v>12324</v>
      </c>
      <c r="N12" s="85">
        <v>11329</v>
      </c>
      <c r="O12" s="85">
        <v>10221</v>
      </c>
      <c r="P12" s="85">
        <v>9058</v>
      </c>
      <c r="Q12" s="85">
        <v>7954</v>
      </c>
      <c r="R12" s="85">
        <v>6916</v>
      </c>
      <c r="S12" s="85">
        <v>5946</v>
      </c>
      <c r="T12" s="85">
        <v>5011</v>
      </c>
      <c r="U12" s="85">
        <v>4225</v>
      </c>
      <c r="V12" s="85">
        <v>3510</v>
      </c>
      <c r="W12" s="85">
        <v>2871</v>
      </c>
      <c r="X12" s="85">
        <v>2320</v>
      </c>
      <c r="Y12" s="85">
        <v>1851</v>
      </c>
      <c r="Z12" s="85">
        <v>1451</v>
      </c>
      <c r="AA12" s="85">
        <v>1111</v>
      </c>
      <c r="AB12" s="85">
        <v>854</v>
      </c>
      <c r="AC12" s="85">
        <v>693</v>
      </c>
      <c r="AD12" s="85">
        <v>543</v>
      </c>
      <c r="AE12" s="85">
        <v>443.56</v>
      </c>
      <c r="AF12" s="85">
        <v>368</v>
      </c>
      <c r="AG12" s="85">
        <v>319</v>
      </c>
      <c r="AH12" s="85">
        <v>299</v>
      </c>
      <c r="AI12" s="85">
        <v>259.62</v>
      </c>
      <c r="AJ12" s="85">
        <v>223.16</v>
      </c>
      <c r="AK12" s="85">
        <v>194</v>
      </c>
      <c r="AL12" s="85">
        <v>168</v>
      </c>
      <c r="AM12" s="85">
        <v>140</v>
      </c>
      <c r="AN12" s="85">
        <v>120</v>
      </c>
      <c r="AO12" s="85">
        <v>99</v>
      </c>
      <c r="AP12" s="85">
        <v>105</v>
      </c>
      <c r="AQ12" s="85">
        <v>88</v>
      </c>
      <c r="AR12" s="85">
        <v>97</v>
      </c>
      <c r="AS12" s="85">
        <v>95</v>
      </c>
      <c r="AT12" s="85">
        <v>89</v>
      </c>
      <c r="AU12" s="85">
        <v>84</v>
      </c>
      <c r="AV12" s="85">
        <v>84</v>
      </c>
      <c r="AW12" s="85">
        <v>86</v>
      </c>
      <c r="AX12" s="85">
        <v>96</v>
      </c>
      <c r="AY12" s="85">
        <v>95</v>
      </c>
      <c r="AZ12" s="85">
        <v>107</v>
      </c>
      <c r="BA12" s="85">
        <v>99</v>
      </c>
      <c r="BB12" s="85">
        <v>91.28295051000002</v>
      </c>
      <c r="BC12" s="85">
        <v>83.377176910000003</v>
      </c>
      <c r="BD12" s="85">
        <v>78</v>
      </c>
      <c r="BE12" s="85">
        <v>71</v>
      </c>
      <c r="BF12" s="85">
        <v>70</v>
      </c>
      <c r="BG12" s="85">
        <v>74</v>
      </c>
      <c r="BH12" s="85">
        <v>118</v>
      </c>
      <c r="BI12" s="85">
        <v>134</v>
      </c>
      <c r="BJ12" s="419">
        <v>136</v>
      </c>
      <c r="BK12" s="518"/>
      <c r="BL12" s="518"/>
    </row>
    <row r="13" spans="1:230" ht="15" customHeight="1">
      <c r="A13" s="48" t="s">
        <v>700</v>
      </c>
      <c r="B13" s="74">
        <v>6115</v>
      </c>
      <c r="C13" s="74">
        <v>6962</v>
      </c>
      <c r="D13" s="74">
        <v>7230</v>
      </c>
      <c r="E13" s="74">
        <v>8284</v>
      </c>
      <c r="F13" s="74">
        <v>8188</v>
      </c>
      <c r="G13" s="74">
        <v>8453</v>
      </c>
      <c r="H13" s="75">
        <v>8601</v>
      </c>
      <c r="I13" s="75">
        <v>9470</v>
      </c>
      <c r="J13" s="75">
        <v>8986</v>
      </c>
      <c r="K13" s="75">
        <v>9314</v>
      </c>
      <c r="L13" s="75">
        <v>9735</v>
      </c>
      <c r="M13" s="75">
        <v>14564</v>
      </c>
      <c r="N13" s="85">
        <v>14195</v>
      </c>
      <c r="O13" s="85">
        <v>15131</v>
      </c>
      <c r="P13" s="85">
        <v>15169</v>
      </c>
      <c r="Q13" s="85">
        <v>17185</v>
      </c>
      <c r="R13" s="85">
        <v>16494</v>
      </c>
      <c r="S13" s="85">
        <v>17142</v>
      </c>
      <c r="T13" s="85">
        <v>17454</v>
      </c>
      <c r="U13" s="85">
        <v>18633</v>
      </c>
      <c r="V13" s="85">
        <v>17902</v>
      </c>
      <c r="W13" s="85">
        <v>18545</v>
      </c>
      <c r="X13" s="85">
        <v>18851</v>
      </c>
      <c r="Y13" s="85">
        <v>20921</v>
      </c>
      <c r="Z13" s="85">
        <v>20263</v>
      </c>
      <c r="AA13" s="85">
        <v>21156</v>
      </c>
      <c r="AB13" s="85">
        <v>21866</v>
      </c>
      <c r="AC13" s="85">
        <v>23915</v>
      </c>
      <c r="AD13" s="85">
        <v>23290</v>
      </c>
      <c r="AE13" s="85">
        <v>23793</v>
      </c>
      <c r="AF13" s="85">
        <v>24273</v>
      </c>
      <c r="AG13" s="85">
        <v>26233</v>
      </c>
      <c r="AH13" s="85">
        <v>24586</v>
      </c>
      <c r="AI13" s="85">
        <v>25411.450000000004</v>
      </c>
      <c r="AJ13" s="85">
        <v>25969</v>
      </c>
      <c r="AK13" s="85">
        <v>28592</v>
      </c>
      <c r="AL13" s="85">
        <v>27565</v>
      </c>
      <c r="AM13" s="85">
        <v>28757</v>
      </c>
      <c r="AN13" s="85">
        <v>33469</v>
      </c>
      <c r="AO13" s="85">
        <v>35621.893354729997</v>
      </c>
      <c r="AP13" s="85">
        <v>34018</v>
      </c>
      <c r="AQ13" s="85">
        <v>33525</v>
      </c>
      <c r="AR13" s="85">
        <v>32867</v>
      </c>
      <c r="AS13" s="85">
        <v>34436.966690825</v>
      </c>
      <c r="AT13" s="85">
        <v>32982</v>
      </c>
      <c r="AU13" s="85">
        <v>33605</v>
      </c>
      <c r="AV13" s="85">
        <v>33150</v>
      </c>
      <c r="AW13" s="85">
        <v>35850</v>
      </c>
      <c r="AX13" s="85">
        <v>34319</v>
      </c>
      <c r="AY13" s="85">
        <v>34803.436806946069</v>
      </c>
      <c r="AZ13" s="85">
        <v>37280</v>
      </c>
      <c r="BA13" s="85">
        <v>41114</v>
      </c>
      <c r="BB13" s="85">
        <v>39496</v>
      </c>
      <c r="BC13" s="85">
        <v>35074.10050977335</v>
      </c>
      <c r="BD13" s="85">
        <v>37603.530381775367</v>
      </c>
      <c r="BE13" s="85">
        <v>42054</v>
      </c>
      <c r="BF13" s="85">
        <v>40549</v>
      </c>
      <c r="BG13" s="85">
        <v>43170</v>
      </c>
      <c r="BH13" s="85">
        <v>47384</v>
      </c>
      <c r="BI13" s="85">
        <v>54862</v>
      </c>
      <c r="BJ13" s="419">
        <v>59059</v>
      </c>
      <c r="BK13" s="518"/>
      <c r="BL13" s="518"/>
    </row>
    <row r="14" spans="1:230" s="57" customFormat="1" ht="5.0999999999999996" customHeight="1">
      <c r="A14" s="44"/>
      <c r="B14" s="84"/>
      <c r="C14" s="84"/>
      <c r="D14" s="84"/>
      <c r="E14" s="84"/>
      <c r="F14" s="84"/>
      <c r="G14" s="84"/>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518"/>
      <c r="BL14" s="518"/>
    </row>
    <row r="15" spans="1:230" s="25" customFormat="1" ht="15" customHeight="1" thickBot="1">
      <c r="A15" s="87" t="s">
        <v>663</v>
      </c>
      <c r="B15" s="53">
        <v>34857</v>
      </c>
      <c r="C15" s="53">
        <v>37932</v>
      </c>
      <c r="D15" s="53">
        <v>41625</v>
      </c>
      <c r="E15" s="53">
        <v>45951</v>
      </c>
      <c r="F15" s="53">
        <v>48412</v>
      </c>
      <c r="G15" s="53">
        <v>51296</v>
      </c>
      <c r="H15" s="53">
        <v>54297</v>
      </c>
      <c r="I15" s="53">
        <v>56095</v>
      </c>
      <c r="J15" s="53">
        <v>56258</v>
      </c>
      <c r="K15" s="53">
        <v>57188</v>
      </c>
      <c r="L15" s="53">
        <v>57804</v>
      </c>
      <c r="M15" s="53">
        <v>63952</v>
      </c>
      <c r="N15" s="53">
        <v>66966</v>
      </c>
      <c r="O15" s="53">
        <v>69918</v>
      </c>
      <c r="P15" s="53">
        <v>71939</v>
      </c>
      <c r="Q15" s="53">
        <v>76508</v>
      </c>
      <c r="R15" s="53">
        <v>77419</v>
      </c>
      <c r="S15" s="53">
        <v>79436</v>
      </c>
      <c r="T15" s="53">
        <v>80505</v>
      </c>
      <c r="U15" s="53">
        <v>82638</v>
      </c>
      <c r="V15" s="53">
        <v>82657</v>
      </c>
      <c r="W15" s="53">
        <v>84449</v>
      </c>
      <c r="X15" s="53">
        <v>85595</v>
      </c>
      <c r="Y15" s="53">
        <v>87819</v>
      </c>
      <c r="Z15" s="53">
        <v>88231</v>
      </c>
      <c r="AA15" s="53">
        <v>90770</v>
      </c>
      <c r="AB15" s="53">
        <v>92573</v>
      </c>
      <c r="AC15" s="53">
        <v>94427</v>
      </c>
      <c r="AD15" s="53">
        <v>94021</v>
      </c>
      <c r="AE15" s="53">
        <v>94462.57</v>
      </c>
      <c r="AF15" s="53">
        <v>95294</v>
      </c>
      <c r="AG15" s="53">
        <v>97064</v>
      </c>
      <c r="AH15" s="53">
        <v>95918</v>
      </c>
      <c r="AI15" s="53">
        <v>97112.43</v>
      </c>
      <c r="AJ15" s="53">
        <v>98019.3</v>
      </c>
      <c r="AK15" s="53">
        <v>100047</v>
      </c>
      <c r="AL15" s="53">
        <v>98941</v>
      </c>
      <c r="AM15" s="53">
        <v>99888.510000000009</v>
      </c>
      <c r="AN15" s="53">
        <v>110737</v>
      </c>
      <c r="AO15" s="53">
        <v>112814.89335473</v>
      </c>
      <c r="AP15" s="53">
        <v>111242</v>
      </c>
      <c r="AQ15" s="53">
        <v>111406</v>
      </c>
      <c r="AR15" s="53">
        <v>112391</v>
      </c>
      <c r="AS15" s="53">
        <v>116066.266690825</v>
      </c>
      <c r="AT15" s="53">
        <v>117428</v>
      </c>
      <c r="AU15" s="53">
        <v>120856</v>
      </c>
      <c r="AV15" s="53">
        <v>123612</v>
      </c>
      <c r="AW15" s="53">
        <v>130352.63795233151</v>
      </c>
      <c r="AX15" s="53">
        <v>134140</v>
      </c>
      <c r="AY15" s="53">
        <v>142052.43680694606</v>
      </c>
      <c r="AZ15" s="53">
        <v>151230</v>
      </c>
      <c r="BA15" s="53">
        <v>160006</v>
      </c>
      <c r="BB15" s="53">
        <v>163926.33268065215</v>
      </c>
      <c r="BC15" s="53">
        <v>157988.1205926823</v>
      </c>
      <c r="BD15" s="53">
        <v>160981.89578125798</v>
      </c>
      <c r="BE15" s="53">
        <v>169101.2</v>
      </c>
      <c r="BF15" s="53">
        <v>173765</v>
      </c>
      <c r="BG15" s="53">
        <v>183464.2</v>
      </c>
      <c r="BH15" s="53">
        <v>193909.30000000002</v>
      </c>
      <c r="BI15" s="53">
        <v>205713</v>
      </c>
      <c r="BJ15" s="53">
        <v>213358</v>
      </c>
      <c r="BK15" s="518"/>
      <c r="BL15" s="51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row>
    <row r="16" spans="1:230" ht="46.8" thickTop="1">
      <c r="A16" s="519" t="s">
        <v>684</v>
      </c>
      <c r="B16" s="83"/>
      <c r="C16" s="83"/>
      <c r="D16" s="83"/>
      <c r="E16" s="83"/>
      <c r="F16" s="83"/>
      <c r="G16" s="83"/>
      <c r="H16" s="83"/>
      <c r="I16" s="83"/>
      <c r="J16" s="83"/>
      <c r="K16" s="83"/>
      <c r="L16" s="83"/>
      <c r="M16" s="83"/>
      <c r="N16" s="83"/>
      <c r="O16" s="83"/>
      <c r="P16" s="83"/>
      <c r="Q16" s="83"/>
      <c r="R16" s="83"/>
      <c r="S16" s="83"/>
      <c r="T16" s="83"/>
      <c r="U16" s="83"/>
      <c r="V16" s="457"/>
      <c r="W16" s="457"/>
      <c r="X16" s="457"/>
      <c r="Y16" s="457"/>
    </row>
    <row r="17" spans="1:62" s="465" customFormat="1" ht="11.4">
      <c r="A17" s="277"/>
      <c r="B17" s="63"/>
      <c r="C17" s="63"/>
      <c r="D17" s="63"/>
      <c r="E17" s="63"/>
      <c r="F17" s="63"/>
      <c r="G17" s="63"/>
      <c r="H17" s="63"/>
      <c r="I17" s="63"/>
      <c r="J17" s="63"/>
      <c r="K17" s="63"/>
      <c r="L17" s="63"/>
      <c r="M17" s="63"/>
      <c r="N17" s="63"/>
      <c r="O17" s="63"/>
      <c r="P17" s="63"/>
      <c r="Q17" s="63"/>
      <c r="R17" s="63"/>
      <c r="S17" s="63"/>
      <c r="T17" s="63"/>
      <c r="U17" s="63"/>
      <c r="V17" s="63"/>
      <c r="W17" s="63"/>
      <c r="X17" s="63"/>
      <c r="Y17" s="63"/>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4"/>
      <c r="AX17" s="464"/>
      <c r="AY17" s="464"/>
      <c r="AZ17" s="464"/>
      <c r="BA17" s="464"/>
      <c r="BB17" s="464"/>
      <c r="BC17" s="464"/>
      <c r="BD17" s="464"/>
      <c r="BE17" s="464"/>
      <c r="BF17" s="464"/>
      <c r="BG17" s="464"/>
      <c r="BH17" s="464"/>
      <c r="BI17" s="464"/>
      <c r="BJ17" s="464"/>
    </row>
    <row r="18" spans="1:62" s="465" customFormat="1" ht="10.199999999999999">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464"/>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c r="AW18" s="464"/>
      <c r="AX18" s="464"/>
      <c r="AY18" s="464"/>
      <c r="AZ18" s="464"/>
      <c r="BA18" s="464"/>
      <c r="BB18" s="464"/>
      <c r="BC18" s="464"/>
      <c r="BD18" s="464"/>
      <c r="BE18" s="464"/>
      <c r="BF18" s="464"/>
      <c r="BG18" s="464"/>
      <c r="BH18" s="464"/>
      <c r="BI18" s="464"/>
      <c r="BJ18" s="464"/>
    </row>
    <row r="19" spans="1:62" s="465" customFormat="1" ht="10.199999999999999">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464"/>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c r="AW19" s="464"/>
      <c r="AX19" s="464"/>
      <c r="AY19" s="464"/>
      <c r="AZ19" s="464"/>
      <c r="BA19" s="464"/>
      <c r="BB19" s="464"/>
      <c r="BC19" s="464"/>
      <c r="BD19" s="464"/>
      <c r="BE19" s="464"/>
      <c r="BF19" s="464"/>
      <c r="BG19" s="464"/>
      <c r="BH19" s="464"/>
      <c r="BI19" s="464"/>
      <c r="BJ19" s="464"/>
    </row>
    <row r="20" spans="1:62" s="465" customFormat="1" ht="10.199999999999999">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464"/>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c r="AW20" s="464"/>
      <c r="AX20" s="464"/>
      <c r="AY20" s="464"/>
      <c r="AZ20" s="464"/>
      <c r="BA20" s="464"/>
      <c r="BB20" s="464"/>
      <c r="BC20" s="464"/>
      <c r="BD20" s="464"/>
      <c r="BE20" s="464"/>
      <c r="BF20" s="464"/>
      <c r="BG20" s="464"/>
      <c r="BH20" s="464"/>
      <c r="BI20" s="464"/>
      <c r="BJ20" s="464"/>
    </row>
    <row r="21" spans="1:62" s="465" customFormat="1" ht="10.199999999999999">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4"/>
      <c r="AY21" s="464"/>
      <c r="AZ21" s="464"/>
      <c r="BA21" s="464"/>
      <c r="BB21" s="464"/>
      <c r="BC21" s="464"/>
      <c r="BD21" s="464"/>
      <c r="BE21" s="464"/>
      <c r="BF21" s="464"/>
      <c r="BG21" s="464"/>
      <c r="BH21" s="464"/>
      <c r="BI21" s="464"/>
      <c r="BJ21" s="464"/>
    </row>
    <row r="22" spans="1:62" s="465" customFormat="1">
      <c r="A22" s="63"/>
      <c r="B22" s="63"/>
      <c r="C22" s="63"/>
      <c r="D22" s="63"/>
      <c r="E22" s="63"/>
      <c r="F22" s="63"/>
      <c r="G22" s="63"/>
      <c r="H22" s="63"/>
      <c r="I22" s="63"/>
      <c r="J22" s="63"/>
      <c r="K22" s="63"/>
      <c r="L22" s="63"/>
      <c r="M22" s="63"/>
      <c r="N22" s="63"/>
      <c r="O22" s="63"/>
      <c r="P22" s="63"/>
      <c r="Q22" s="63"/>
      <c r="R22" s="63"/>
      <c r="S22" s="63"/>
      <c r="T22" s="63"/>
      <c r="U22" s="63"/>
      <c r="V22" s="89"/>
      <c r="W22" s="89"/>
      <c r="X22" s="89"/>
      <c r="Y22" s="89"/>
      <c r="Z22" s="57"/>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c r="AW22" s="464"/>
      <c r="AX22" s="464"/>
      <c r="AY22" s="464"/>
      <c r="AZ22" s="464"/>
      <c r="BA22" s="464"/>
      <c r="BB22" s="464"/>
      <c r="BC22" s="464"/>
      <c r="BD22" s="464"/>
      <c r="BE22" s="464"/>
      <c r="BF22" s="464"/>
      <c r="BG22" s="464"/>
      <c r="BH22" s="464"/>
      <c r="BI22" s="464"/>
      <c r="BJ22" s="464"/>
    </row>
    <row r="23" spans="1:62" s="465" customFormat="1">
      <c r="A23" s="63"/>
      <c r="B23" s="63"/>
      <c r="C23" s="63"/>
      <c r="D23" s="63"/>
      <c r="E23" s="63"/>
      <c r="F23" s="63"/>
      <c r="G23" s="63"/>
      <c r="H23" s="63"/>
      <c r="I23" s="63"/>
      <c r="J23" s="63"/>
      <c r="K23" s="63"/>
      <c r="L23" s="63"/>
      <c r="M23" s="63"/>
      <c r="N23" s="63"/>
      <c r="O23" s="63"/>
      <c r="P23" s="63"/>
      <c r="Q23" s="63"/>
      <c r="R23" s="63"/>
      <c r="S23" s="63"/>
      <c r="T23" s="63"/>
      <c r="U23" s="63"/>
      <c r="V23" s="89"/>
      <c r="W23" s="89"/>
      <c r="X23" s="89"/>
      <c r="Y23" s="89"/>
      <c r="Z23" s="57"/>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row>
    <row r="24" spans="1:62" s="465" customFormat="1" ht="10.199999999999999">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464"/>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c r="AW24" s="464"/>
      <c r="AX24" s="464"/>
      <c r="AY24" s="464"/>
      <c r="AZ24" s="464"/>
      <c r="BA24" s="464"/>
      <c r="BB24" s="464"/>
      <c r="BC24" s="464"/>
      <c r="BD24" s="464"/>
      <c r="BE24" s="464"/>
      <c r="BF24" s="464"/>
      <c r="BG24" s="464"/>
      <c r="BH24" s="464"/>
      <c r="BI24" s="464"/>
      <c r="BJ24" s="464"/>
    </row>
    <row r="25" spans="1:62" s="465" customFormat="1" ht="10.199999999999999">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c r="AW25" s="464"/>
      <c r="AX25" s="464"/>
      <c r="AY25" s="464"/>
      <c r="AZ25" s="464"/>
      <c r="BA25" s="464"/>
      <c r="BB25" s="464"/>
      <c r="BC25" s="464"/>
      <c r="BD25" s="464"/>
      <c r="BE25" s="464"/>
      <c r="BF25" s="464"/>
      <c r="BG25" s="464"/>
      <c r="BH25" s="464"/>
      <c r="BI25" s="464"/>
      <c r="BJ25" s="464"/>
    </row>
    <row r="26" spans="1:62" s="465" customFormat="1" ht="10.199999999999999">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c r="AW26" s="464"/>
      <c r="AX26" s="464"/>
      <c r="AY26" s="464"/>
      <c r="AZ26" s="464"/>
      <c r="BA26" s="464"/>
      <c r="BB26" s="464"/>
      <c r="BC26" s="464"/>
      <c r="BD26" s="464"/>
      <c r="BE26" s="464"/>
      <c r="BF26" s="464"/>
      <c r="BG26" s="464"/>
      <c r="BH26" s="464"/>
      <c r="BI26" s="464"/>
      <c r="BJ26" s="464"/>
    </row>
    <row r="27" spans="1:62" s="465" customFormat="1" ht="10.199999999999999">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464"/>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c r="AW27" s="464"/>
      <c r="AX27" s="464"/>
      <c r="AY27" s="464"/>
      <c r="AZ27" s="464"/>
      <c r="BA27" s="464"/>
      <c r="BB27" s="464"/>
      <c r="BC27" s="464"/>
      <c r="BD27" s="464"/>
      <c r="BE27" s="464"/>
      <c r="BF27" s="464"/>
      <c r="BG27" s="464"/>
      <c r="BH27" s="464"/>
      <c r="BI27" s="464"/>
      <c r="BJ27" s="464"/>
    </row>
    <row r="28" spans="1:62" s="465" customFormat="1" ht="10.199999999999999">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464"/>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c r="AW28" s="464"/>
      <c r="AX28" s="464"/>
      <c r="AY28" s="464"/>
      <c r="AZ28" s="464"/>
      <c r="BA28" s="464"/>
      <c r="BB28" s="464"/>
      <c r="BC28" s="464"/>
      <c r="BD28" s="464"/>
      <c r="BE28" s="464"/>
      <c r="BF28" s="464"/>
      <c r="BG28" s="464"/>
      <c r="BH28" s="464"/>
      <c r="BI28" s="464"/>
      <c r="BJ28" s="464"/>
    </row>
    <row r="29" spans="1:62" s="465" customFormat="1" ht="10.199999999999999">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c r="AW29" s="464"/>
      <c r="AX29" s="464"/>
      <c r="AY29" s="464"/>
      <c r="AZ29" s="464"/>
      <c r="BA29" s="464"/>
      <c r="BB29" s="464"/>
      <c r="BC29" s="464"/>
      <c r="BD29" s="464"/>
      <c r="BE29" s="464"/>
      <c r="BF29" s="464"/>
      <c r="BG29" s="464"/>
      <c r="BH29" s="464"/>
      <c r="BI29" s="464"/>
      <c r="BJ29" s="464"/>
    </row>
    <row r="30" spans="1:62" s="465" customFormat="1" ht="10.199999999999999">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464"/>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c r="AW30" s="464"/>
      <c r="AX30" s="464"/>
      <c r="AY30" s="464"/>
      <c r="AZ30" s="464"/>
      <c r="BA30" s="464"/>
      <c r="BB30" s="464"/>
      <c r="BC30" s="464"/>
      <c r="BD30" s="464"/>
      <c r="BE30" s="464"/>
      <c r="BF30" s="464"/>
      <c r="BG30" s="464"/>
      <c r="BH30" s="464"/>
      <c r="BI30" s="464"/>
      <c r="BJ30" s="464"/>
    </row>
    <row r="31" spans="1:62" s="465" customFormat="1" ht="10.199999999999999">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464"/>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c r="AW31" s="464"/>
      <c r="AX31" s="464"/>
      <c r="AY31" s="464"/>
      <c r="AZ31" s="464"/>
      <c r="BA31" s="464"/>
      <c r="BB31" s="464"/>
      <c r="BC31" s="464"/>
      <c r="BD31" s="464"/>
      <c r="BE31" s="464"/>
      <c r="BF31" s="464"/>
      <c r="BG31" s="464"/>
      <c r="BH31" s="464"/>
      <c r="BI31" s="464"/>
      <c r="BJ31" s="464"/>
    </row>
    <row r="32" spans="1:62" s="465" customFormat="1" ht="10.199999999999999">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464"/>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c r="AW32" s="464"/>
      <c r="AX32" s="464"/>
      <c r="AY32" s="464"/>
      <c r="AZ32" s="464"/>
      <c r="BA32" s="464"/>
      <c r="BB32" s="464"/>
      <c r="BC32" s="464"/>
      <c r="BD32" s="464"/>
      <c r="BE32" s="464"/>
      <c r="BF32" s="464"/>
      <c r="BG32" s="464"/>
      <c r="BH32" s="464"/>
      <c r="BI32" s="464"/>
      <c r="BJ32" s="464"/>
    </row>
    <row r="33" spans="1:62" s="465" customFormat="1" ht="10.199999999999999">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464"/>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c r="AW33" s="464"/>
      <c r="AX33" s="464"/>
      <c r="AY33" s="464"/>
      <c r="AZ33" s="464"/>
      <c r="BA33" s="464"/>
      <c r="BB33" s="464"/>
      <c r="BC33" s="464"/>
      <c r="BD33" s="464"/>
      <c r="BE33" s="464"/>
      <c r="BF33" s="464"/>
      <c r="BG33" s="464"/>
      <c r="BH33" s="464"/>
      <c r="BI33" s="464"/>
      <c r="BJ33" s="464"/>
    </row>
    <row r="34" spans="1:62" s="465" customFormat="1" ht="10.199999999999999">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464"/>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c r="AW34" s="464"/>
      <c r="AX34" s="464"/>
      <c r="AY34" s="464"/>
      <c r="AZ34" s="464"/>
      <c r="BA34" s="464"/>
      <c r="BB34" s="464"/>
      <c r="BC34" s="464"/>
      <c r="BD34" s="464"/>
      <c r="BE34" s="464"/>
      <c r="BF34" s="464"/>
      <c r="BG34" s="464"/>
      <c r="BH34" s="464"/>
      <c r="BI34" s="464"/>
      <c r="BJ34" s="464"/>
    </row>
    <row r="35" spans="1:62" s="465" customFormat="1" ht="10.199999999999999">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464"/>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c r="AW35" s="464"/>
      <c r="AX35" s="464"/>
      <c r="AY35" s="464"/>
      <c r="AZ35" s="464"/>
      <c r="BA35" s="464"/>
      <c r="BB35" s="464"/>
      <c r="BC35" s="464"/>
      <c r="BD35" s="464"/>
      <c r="BE35" s="464"/>
      <c r="BF35" s="464"/>
      <c r="BG35" s="464"/>
      <c r="BH35" s="464"/>
      <c r="BI35" s="464"/>
      <c r="BJ35" s="464"/>
    </row>
    <row r="36" spans="1:62" s="465" customFormat="1" ht="10.199999999999999">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4"/>
    </row>
    <row r="37" spans="1:62" s="465" customFormat="1" ht="10.199999999999999">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464"/>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c r="AW37" s="464"/>
      <c r="AX37" s="464"/>
      <c r="AY37" s="464"/>
      <c r="AZ37" s="464"/>
      <c r="BA37" s="464"/>
      <c r="BB37" s="464"/>
      <c r="BC37" s="464"/>
      <c r="BD37" s="464"/>
      <c r="BE37" s="464"/>
      <c r="BF37" s="464"/>
      <c r="BG37" s="464"/>
      <c r="BH37" s="464"/>
      <c r="BI37" s="464"/>
      <c r="BJ37" s="464"/>
    </row>
    <row r="38" spans="1:62" s="465" customFormat="1" ht="10.199999999999999">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464"/>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c r="AW38" s="464"/>
      <c r="AX38" s="464"/>
      <c r="AY38" s="464"/>
      <c r="AZ38" s="464"/>
      <c r="BA38" s="464"/>
      <c r="BB38" s="464"/>
      <c r="BC38" s="464"/>
      <c r="BD38" s="464"/>
      <c r="BE38" s="464"/>
      <c r="BF38" s="464"/>
      <c r="BG38" s="464"/>
      <c r="BH38" s="464"/>
      <c r="BI38" s="464"/>
      <c r="BJ38" s="464"/>
    </row>
    <row r="39" spans="1:62" s="465" customFormat="1" ht="10.199999999999999">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c r="AW39" s="464"/>
      <c r="AX39" s="464"/>
      <c r="AY39" s="464"/>
      <c r="AZ39" s="464"/>
      <c r="BA39" s="464"/>
      <c r="BB39" s="464"/>
      <c r="BC39" s="464"/>
      <c r="BD39" s="464"/>
      <c r="BE39" s="464"/>
      <c r="BF39" s="464"/>
      <c r="BG39" s="464"/>
      <c r="BH39" s="464"/>
      <c r="BI39" s="464"/>
      <c r="BJ39" s="464"/>
    </row>
    <row r="40" spans="1:62" s="465" customFormat="1" ht="10.199999999999999">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464"/>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row>
    <row r="41" spans="1:62" s="465" customFormat="1" ht="10.199999999999999">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464"/>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row>
    <row r="42" spans="1:62" s="465" customFormat="1" ht="10.199999999999999">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464"/>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row>
    <row r="43" spans="1:62" s="465" customFormat="1" ht="10.199999999999999">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row>
    <row r="44" spans="1:62" s="465" customFormat="1" ht="10.199999999999999">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row>
    <row r="45" spans="1:62" s="465" customFormat="1" ht="10.199999999999999">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row>
    <row r="46" spans="1:62" s="465" customFormat="1" ht="10.199999999999999">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row>
    <row r="47" spans="1:62" s="465" customFormat="1" ht="10.199999999999999">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464"/>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row>
    <row r="48" spans="1:62" s="465" customFormat="1" ht="10.199999999999999">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row>
    <row r="49" spans="1:62" s="465" customFormat="1" ht="10.199999999999999">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464"/>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row>
    <row r="50" spans="1:62" s="465" customFormat="1" ht="10.199999999999999">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464"/>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row>
    <row r="51" spans="1:62" s="465" customFormat="1" ht="10.199999999999999">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464"/>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row>
    <row r="52" spans="1:62" s="465" customFormat="1" ht="10.199999999999999">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row>
    <row r="53" spans="1:62" s="465" customFormat="1" ht="10.199999999999999">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464"/>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row>
    <row r="54" spans="1:62" s="465" customFormat="1" ht="10.199999999999999">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464"/>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row>
    <row r="55" spans="1:62" s="465" customFormat="1" ht="10.199999999999999">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row>
    <row r="56" spans="1:62" s="465" customFormat="1" ht="10.199999999999999">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row>
    <row r="57" spans="1:62" s="465" customFormat="1" ht="10.199999999999999">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464"/>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row>
    <row r="58" spans="1:62" s="465" customFormat="1" ht="10.199999999999999">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464"/>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row>
    <row r="59" spans="1:62" s="465" customFormat="1" ht="10.199999999999999">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464"/>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row>
    <row r="60" spans="1:62" s="465" customFormat="1" ht="10.199999999999999">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464"/>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row>
    <row r="61" spans="1:62" s="465" customFormat="1" ht="10.199999999999999">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464"/>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row>
    <row r="62" spans="1:62" s="465" customFormat="1" ht="10.199999999999999">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464"/>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row>
    <row r="63" spans="1:62" s="465" customFormat="1" ht="10.199999999999999">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464"/>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row>
    <row r="64" spans="1:62" s="465" customFormat="1" ht="10.199999999999999">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464"/>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row>
    <row r="65" spans="1:62" s="465" customFormat="1" ht="10.199999999999999">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464"/>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row>
    <row r="66" spans="1:62" s="465" customFormat="1" ht="10.199999999999999">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464"/>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row>
    <row r="67" spans="1:62" s="465" customFormat="1" ht="10.199999999999999">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464"/>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row>
    <row r="68" spans="1:62" s="465" customFormat="1" ht="10.199999999999999">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row>
    <row r="69" spans="1:62" s="465" customFormat="1" ht="10.19999999999999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464"/>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row>
    <row r="70" spans="1:62" s="465" customFormat="1" ht="10.199999999999999">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464"/>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row>
    <row r="71" spans="1:62" s="465" customFormat="1" ht="10.199999999999999">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464"/>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c r="AW71" s="464"/>
      <c r="AX71" s="464"/>
      <c r="AY71" s="464"/>
      <c r="AZ71" s="464"/>
      <c r="BA71" s="464"/>
      <c r="BB71" s="464"/>
      <c r="BC71" s="464"/>
      <c r="BD71" s="464"/>
      <c r="BE71" s="464"/>
      <c r="BF71" s="464"/>
      <c r="BG71" s="464"/>
      <c r="BH71" s="464"/>
      <c r="BI71" s="464"/>
      <c r="BJ71" s="464"/>
    </row>
  </sheetData>
  <hyperlinks>
    <hyperlink ref="BJ6" location="'Index - Descontinued'!A1" display="Index" xr:uid="{303AA890-251B-4AC5-8FB2-23C15BD71EBB}"/>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F986-FD30-47A9-A249-9F52FDEDB326}">
  <sheetPr>
    <tabColor rgb="FFC00000"/>
  </sheetPr>
  <dimension ref="A1:GF71"/>
  <sheetViews>
    <sheetView showGridLines="0" zoomScaleNormal="100" workbookViewId="0">
      <pane xSplit="1" ySplit="9" topLeftCell="O10" activePane="bottomRight" state="frozen"/>
      <selection pane="topRight"/>
      <selection pane="bottomLeft"/>
      <selection pane="bottomRight"/>
    </sheetView>
  </sheetViews>
  <sheetFormatPr defaultColWidth="11" defaultRowHeight="13.2"/>
  <cols>
    <col min="1" max="1" width="34.88671875" style="63" customWidth="1"/>
    <col min="2" max="20" width="9.21875" style="57" customWidth="1"/>
    <col min="21" max="21" width="9.33203125" style="57" customWidth="1"/>
    <col min="22" max="16384" width="11" style="47"/>
  </cols>
  <sheetData>
    <row r="1" spans="1:188" s="25" customFormat="1" ht="15" customHeight="1">
      <c r="A1" s="18"/>
      <c r="B1" s="19"/>
      <c r="C1" s="19"/>
      <c r="D1" s="19"/>
      <c r="E1" s="19"/>
      <c r="F1" s="19"/>
      <c r="G1" s="19"/>
      <c r="H1" s="19"/>
      <c r="I1" s="19"/>
      <c r="J1" s="19"/>
      <c r="K1" s="19"/>
      <c r="L1" s="19"/>
      <c r="M1" s="19"/>
      <c r="N1" s="19"/>
      <c r="O1" s="19"/>
      <c r="P1" s="19"/>
      <c r="Q1" s="19"/>
      <c r="R1" s="19"/>
      <c r="S1" s="19"/>
      <c r="T1" s="19"/>
      <c r="U1" s="19"/>
      <c r="V1" s="20"/>
      <c r="W1" s="21"/>
      <c r="X1" s="20"/>
      <c r="Y1" s="21"/>
      <c r="Z1" s="20"/>
      <c r="AA1" s="21"/>
      <c r="AB1" s="20"/>
      <c r="AC1" s="21"/>
      <c r="AD1" s="20"/>
      <c r="AE1" s="21"/>
      <c r="AF1" s="20"/>
      <c r="AG1" s="21"/>
      <c r="AH1" s="20"/>
      <c r="AI1" s="21"/>
      <c r="AJ1" s="20"/>
      <c r="AK1" s="21"/>
      <c r="AL1" s="20"/>
      <c r="AM1" s="21"/>
      <c r="AN1" s="20"/>
      <c r="AO1" s="21"/>
      <c r="AP1" s="20"/>
      <c r="AQ1" s="21"/>
      <c r="AR1" s="20"/>
      <c r="AS1" s="21"/>
      <c r="AT1" s="20"/>
      <c r="AU1" s="21"/>
      <c r="AV1" s="22"/>
      <c r="AW1" s="22"/>
      <c r="AX1" s="20"/>
      <c r="AY1" s="21"/>
      <c r="AZ1" s="23"/>
      <c r="BA1" s="23"/>
      <c r="BB1" s="23"/>
      <c r="BC1" s="23"/>
      <c r="BD1" s="23"/>
      <c r="BE1" s="21"/>
      <c r="BF1" s="23"/>
      <c r="BG1" s="21"/>
      <c r="BH1" s="23"/>
      <c r="BI1" s="23"/>
      <c r="BJ1" s="23"/>
      <c r="BK1" s="24"/>
      <c r="BL1" s="24"/>
      <c r="BM1" s="20"/>
      <c r="BN1" s="21"/>
      <c r="BO1" s="20"/>
      <c r="BP1" s="21"/>
      <c r="BQ1" s="20"/>
      <c r="BR1" s="21"/>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2"/>
      <c r="DB1" s="22"/>
      <c r="DC1" s="20"/>
      <c r="DD1" s="21"/>
      <c r="DE1" s="23"/>
      <c r="DF1" s="23"/>
      <c r="DG1" s="23"/>
      <c r="DH1" s="23"/>
      <c r="DI1" s="23"/>
      <c r="DJ1" s="21"/>
      <c r="DK1" s="23"/>
      <c r="DL1" s="21"/>
      <c r="DM1" s="23"/>
      <c r="DN1" s="23"/>
      <c r="DO1" s="23"/>
      <c r="DP1" s="24"/>
      <c r="DQ1" s="24"/>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2"/>
      <c r="FG1" s="22"/>
      <c r="FH1" s="20"/>
      <c r="FI1" s="21"/>
      <c r="FJ1" s="23"/>
      <c r="FK1" s="23"/>
      <c r="FL1" s="23"/>
      <c r="FM1" s="23"/>
      <c r="FN1" s="23"/>
      <c r="FO1" s="21"/>
      <c r="FP1" s="23"/>
      <c r="FQ1" s="21"/>
      <c r="FR1" s="23"/>
      <c r="FS1" s="23"/>
      <c r="FT1" s="23"/>
      <c r="FU1" s="24"/>
      <c r="FV1" s="24"/>
      <c r="FW1" s="20"/>
      <c r="FX1" s="21"/>
      <c r="FY1" s="20"/>
      <c r="FZ1" s="21"/>
      <c r="GA1" s="20"/>
      <c r="GB1" s="21"/>
      <c r="GC1" s="20"/>
      <c r="GD1" s="21"/>
      <c r="GE1" s="20"/>
      <c r="GF1" s="21"/>
    </row>
    <row r="2" spans="1:188" s="25" customFormat="1" ht="15" customHeight="1">
      <c r="A2" s="18"/>
      <c r="B2" s="19"/>
      <c r="C2" s="19"/>
      <c r="D2" s="19"/>
      <c r="E2" s="19"/>
      <c r="F2" s="19"/>
      <c r="G2" s="19"/>
      <c r="H2" s="19"/>
      <c r="I2" s="19"/>
      <c r="J2" s="19"/>
      <c r="K2" s="19"/>
      <c r="L2" s="19"/>
      <c r="M2" s="19"/>
      <c r="N2" s="19"/>
      <c r="O2" s="19"/>
      <c r="P2" s="19"/>
      <c r="Q2" s="19"/>
      <c r="R2" s="19"/>
      <c r="S2" s="19"/>
      <c r="T2" s="19"/>
      <c r="U2" s="19"/>
      <c r="V2" s="20"/>
      <c r="W2" s="21"/>
      <c r="X2" s="20"/>
      <c r="Y2" s="21"/>
      <c r="Z2" s="20"/>
      <c r="AA2" s="21"/>
      <c r="AB2" s="20"/>
      <c r="AC2" s="21"/>
      <c r="AD2" s="20"/>
      <c r="AE2" s="21"/>
      <c r="AF2" s="20"/>
      <c r="AG2" s="21"/>
      <c r="AH2" s="20"/>
      <c r="AI2" s="21"/>
      <c r="AJ2" s="20"/>
      <c r="AK2" s="21"/>
      <c r="AL2" s="20"/>
      <c r="AM2" s="21"/>
      <c r="AN2" s="20"/>
      <c r="AO2" s="21"/>
      <c r="AP2" s="20"/>
      <c r="AQ2" s="21"/>
      <c r="AR2" s="20"/>
      <c r="AS2" s="21"/>
      <c r="AT2" s="20"/>
      <c r="AU2" s="21"/>
      <c r="AV2" s="22"/>
      <c r="AW2" s="22"/>
      <c r="AX2" s="20"/>
      <c r="AY2" s="21"/>
      <c r="AZ2" s="23"/>
      <c r="BA2" s="23"/>
      <c r="BB2" s="23"/>
      <c r="BC2" s="23"/>
      <c r="BD2" s="23"/>
      <c r="BE2" s="21"/>
      <c r="BF2" s="23"/>
      <c r="BG2" s="21"/>
      <c r="BH2" s="23"/>
      <c r="BI2" s="23"/>
      <c r="BJ2" s="23"/>
      <c r="BK2" s="24"/>
      <c r="BL2" s="24"/>
      <c r="BM2" s="20"/>
      <c r="BN2" s="21"/>
      <c r="BO2" s="20"/>
      <c r="BP2" s="21"/>
      <c r="BQ2" s="20"/>
      <c r="BR2" s="21"/>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2"/>
      <c r="DB2" s="22"/>
      <c r="DC2" s="20"/>
      <c r="DD2" s="21"/>
      <c r="DE2" s="23"/>
      <c r="DF2" s="23"/>
      <c r="DG2" s="23"/>
      <c r="DH2" s="23"/>
      <c r="DI2" s="23"/>
      <c r="DJ2" s="21"/>
      <c r="DK2" s="23"/>
      <c r="DL2" s="21"/>
      <c r="DM2" s="23"/>
      <c r="DN2" s="23"/>
      <c r="DO2" s="23"/>
      <c r="DP2" s="24"/>
      <c r="DQ2" s="24"/>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2"/>
      <c r="FG2" s="22"/>
      <c r="FH2" s="20"/>
      <c r="FI2" s="21"/>
      <c r="FJ2" s="23"/>
      <c r="FK2" s="23"/>
      <c r="FL2" s="23"/>
      <c r="FM2" s="23"/>
      <c r="FN2" s="23"/>
      <c r="FO2" s="21"/>
      <c r="FP2" s="23"/>
      <c r="FQ2" s="21"/>
      <c r="FR2" s="23"/>
      <c r="FS2" s="23"/>
      <c r="FT2" s="23"/>
      <c r="FU2" s="24"/>
      <c r="FV2" s="24"/>
      <c r="FW2" s="20"/>
      <c r="FX2" s="21"/>
      <c r="FY2" s="20"/>
      <c r="FZ2" s="21"/>
      <c r="GA2" s="20"/>
      <c r="GB2" s="21"/>
      <c r="GC2" s="20"/>
      <c r="GD2" s="21"/>
      <c r="GE2" s="20"/>
      <c r="GF2" s="21"/>
    </row>
    <row r="3" spans="1:188" s="25" customFormat="1" ht="15" customHeight="1">
      <c r="A3" s="18"/>
      <c r="B3" s="19"/>
      <c r="C3" s="19"/>
      <c r="D3" s="19"/>
      <c r="E3" s="19"/>
      <c r="F3" s="19"/>
      <c r="G3" s="19"/>
      <c r="H3" s="19"/>
      <c r="I3" s="19"/>
      <c r="J3" s="19"/>
      <c r="K3" s="19"/>
      <c r="L3" s="19"/>
      <c r="M3" s="19"/>
      <c r="N3" s="19"/>
      <c r="O3" s="19"/>
      <c r="P3" s="19"/>
      <c r="Q3" s="19"/>
      <c r="R3" s="19"/>
      <c r="S3" s="19"/>
      <c r="T3" s="19"/>
      <c r="U3" s="19"/>
      <c r="V3" s="20"/>
      <c r="W3" s="21"/>
      <c r="X3" s="20"/>
      <c r="Y3" s="21"/>
      <c r="Z3" s="20"/>
      <c r="AA3" s="21"/>
      <c r="AB3" s="20"/>
      <c r="AC3" s="21"/>
      <c r="AD3" s="20"/>
      <c r="AE3" s="21"/>
      <c r="AF3" s="20"/>
      <c r="AG3" s="21"/>
      <c r="AH3" s="20"/>
      <c r="AI3" s="21"/>
      <c r="AJ3" s="20"/>
      <c r="AK3" s="21"/>
      <c r="AL3" s="20"/>
      <c r="AM3" s="21"/>
      <c r="AN3" s="20"/>
      <c r="AO3" s="21"/>
      <c r="AP3" s="20"/>
      <c r="AQ3" s="21"/>
      <c r="AR3" s="20"/>
      <c r="AS3" s="21"/>
      <c r="AT3" s="20"/>
      <c r="AU3" s="21"/>
      <c r="AV3" s="22"/>
      <c r="AW3" s="22"/>
      <c r="AX3" s="20"/>
      <c r="AY3" s="21"/>
      <c r="AZ3" s="23"/>
      <c r="BA3" s="23"/>
      <c r="BB3" s="23"/>
      <c r="BC3" s="23"/>
      <c r="BD3" s="23"/>
      <c r="BE3" s="21"/>
      <c r="BF3" s="23"/>
      <c r="BG3" s="21"/>
      <c r="BH3" s="23"/>
      <c r="BI3" s="23"/>
      <c r="BJ3" s="23"/>
      <c r="BK3" s="24"/>
      <c r="BL3" s="24"/>
      <c r="BM3" s="20"/>
      <c r="BN3" s="21"/>
      <c r="BO3" s="20"/>
      <c r="BP3" s="21"/>
      <c r="BQ3" s="20"/>
      <c r="BR3" s="21"/>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2"/>
      <c r="DB3" s="22"/>
      <c r="DC3" s="20"/>
      <c r="DD3" s="21"/>
      <c r="DE3" s="23"/>
      <c r="DF3" s="23"/>
      <c r="DG3" s="23"/>
      <c r="DH3" s="23"/>
      <c r="DI3" s="23"/>
      <c r="DJ3" s="21"/>
      <c r="DK3" s="23"/>
      <c r="DL3" s="21"/>
      <c r="DM3" s="23"/>
      <c r="DN3" s="23"/>
      <c r="DO3" s="23"/>
      <c r="DP3" s="24"/>
      <c r="DQ3" s="24"/>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2"/>
      <c r="FG3" s="22"/>
      <c r="FH3" s="20"/>
      <c r="FI3" s="21"/>
      <c r="FJ3" s="23"/>
      <c r="FK3" s="23"/>
      <c r="FL3" s="23"/>
      <c r="FM3" s="23"/>
      <c r="FN3" s="23"/>
      <c r="FO3" s="21"/>
      <c r="FP3" s="23"/>
      <c r="FQ3" s="21"/>
      <c r="FR3" s="23"/>
      <c r="FS3" s="23"/>
      <c r="FT3" s="23"/>
      <c r="FU3" s="24"/>
      <c r="FV3" s="24"/>
      <c r="FW3" s="20"/>
      <c r="FX3" s="21"/>
      <c r="FY3" s="20"/>
      <c r="FZ3" s="21"/>
      <c r="GA3" s="20"/>
      <c r="GB3" s="21"/>
      <c r="GC3" s="20"/>
      <c r="GD3" s="21"/>
      <c r="GE3" s="20"/>
      <c r="GF3" s="21"/>
    </row>
    <row r="4" spans="1:188" s="25" customFormat="1" ht="15" customHeight="1">
      <c r="A4" s="26"/>
      <c r="B4" s="27"/>
      <c r="C4" s="27"/>
      <c r="D4" s="27"/>
      <c r="E4" s="27"/>
      <c r="F4" s="27"/>
      <c r="G4" s="27"/>
      <c r="H4" s="27"/>
      <c r="I4" s="27"/>
      <c r="J4" s="27"/>
      <c r="K4" s="27"/>
      <c r="L4" s="27"/>
      <c r="M4" s="27"/>
      <c r="N4" s="27"/>
      <c r="O4" s="27"/>
      <c r="P4" s="27"/>
      <c r="Q4" s="27"/>
      <c r="R4" s="27"/>
      <c r="S4" s="27"/>
      <c r="T4" s="27"/>
      <c r="U4" s="27"/>
    </row>
    <row r="5" spans="1:188" s="79" customFormat="1" ht="15" customHeight="1" thickBot="1">
      <c r="A5" s="28" t="s">
        <v>697</v>
      </c>
      <c r="B5" s="91"/>
      <c r="C5" s="91"/>
      <c r="D5" s="91"/>
      <c r="E5" s="91"/>
      <c r="F5" s="91"/>
      <c r="G5" s="91"/>
      <c r="H5" s="91"/>
      <c r="I5" s="91"/>
      <c r="J5" s="91"/>
      <c r="K5" s="91"/>
      <c r="L5" s="91"/>
      <c r="M5" s="91"/>
      <c r="N5" s="91"/>
      <c r="O5" s="91"/>
      <c r="P5" s="91"/>
      <c r="Q5" s="91"/>
      <c r="R5" s="91"/>
      <c r="S5" s="91"/>
      <c r="T5" s="91"/>
      <c r="U5" s="91"/>
      <c r="V5" s="92"/>
      <c r="W5" s="92"/>
      <c r="X5" s="92"/>
      <c r="Y5" s="92"/>
      <c r="Z5" s="92"/>
      <c r="AA5" s="92"/>
      <c r="AB5" s="92"/>
      <c r="AC5" s="92"/>
      <c r="AD5" s="92"/>
      <c r="AE5" s="92"/>
      <c r="AF5" s="92"/>
      <c r="AG5" s="92"/>
      <c r="AH5" s="92"/>
      <c r="AI5" s="92"/>
      <c r="AJ5" s="92"/>
      <c r="AK5" s="92"/>
      <c r="AL5" s="92"/>
      <c r="AM5" s="93"/>
      <c r="AN5" s="93"/>
      <c r="AO5" s="93"/>
      <c r="AP5" s="93"/>
      <c r="AQ5" s="93"/>
      <c r="AS5" s="94"/>
      <c r="AW5" s="94"/>
      <c r="AY5" s="95"/>
      <c r="BB5" s="96"/>
      <c r="BC5" s="92"/>
      <c r="BD5" s="92"/>
      <c r="BE5" s="92"/>
      <c r="BF5" s="97"/>
      <c r="BG5" s="92"/>
      <c r="BH5" s="92"/>
      <c r="BI5" s="92"/>
      <c r="BJ5" s="469"/>
    </row>
    <row r="6" spans="1:188" s="79" customFormat="1" ht="15" customHeight="1" thickTop="1">
      <c r="A6" s="494"/>
      <c r="B6" s="31"/>
      <c r="C6" s="31"/>
      <c r="D6" s="31"/>
      <c r="E6" s="31"/>
      <c r="F6" s="31"/>
      <c r="G6" s="31"/>
      <c r="H6" s="31"/>
      <c r="I6" s="31"/>
      <c r="J6" s="31"/>
      <c r="K6" s="31"/>
      <c r="L6" s="31"/>
      <c r="M6" s="31"/>
      <c r="N6" s="31"/>
      <c r="O6" s="31"/>
      <c r="P6" s="31"/>
      <c r="Q6" s="31"/>
      <c r="R6" s="31"/>
      <c r="S6" s="31"/>
      <c r="T6" s="31"/>
      <c r="U6" s="31" t="s">
        <v>59</v>
      </c>
      <c r="V6" s="512"/>
      <c r="W6" s="512"/>
      <c r="X6" s="512"/>
      <c r="Y6" s="512"/>
      <c r="Z6" s="512"/>
      <c r="AA6" s="512"/>
      <c r="AB6" s="512"/>
      <c r="AC6" s="512"/>
      <c r="AD6" s="512"/>
      <c r="AE6" s="512"/>
      <c r="AF6" s="99"/>
      <c r="AG6" s="99"/>
      <c r="AH6" s="99"/>
      <c r="AI6" s="99"/>
      <c r="AJ6" s="99"/>
      <c r="AK6" s="99"/>
      <c r="AL6" s="99"/>
      <c r="AM6" s="99"/>
      <c r="AN6" s="99"/>
      <c r="AO6" s="99"/>
      <c r="AP6" s="99"/>
      <c r="AQ6" s="99"/>
    </row>
    <row r="7" spans="1:188" s="36" customFormat="1" ht="15" customHeight="1">
      <c r="A7" s="34"/>
      <c r="B7" s="35" t="s">
        <v>139</v>
      </c>
      <c r="C7" s="35" t="s">
        <v>140</v>
      </c>
      <c r="D7" s="35" t="s">
        <v>141</v>
      </c>
      <c r="E7" s="35" t="s">
        <v>142</v>
      </c>
      <c r="F7" s="35" t="s">
        <v>143</v>
      </c>
      <c r="G7" s="35" t="s">
        <v>144</v>
      </c>
      <c r="H7" s="35" t="s">
        <v>145</v>
      </c>
      <c r="I7" s="35" t="s">
        <v>146</v>
      </c>
      <c r="J7" s="35" t="s">
        <v>147</v>
      </c>
      <c r="K7" s="35" t="s">
        <v>148</v>
      </c>
      <c r="L7" s="35" t="s">
        <v>149</v>
      </c>
      <c r="M7" s="35" t="s">
        <v>150</v>
      </c>
      <c r="N7" s="35" t="s">
        <v>151</v>
      </c>
      <c r="O7" s="35" t="s">
        <v>152</v>
      </c>
      <c r="P7" s="35" t="s">
        <v>153</v>
      </c>
      <c r="Q7" s="35" t="s">
        <v>154</v>
      </c>
      <c r="R7" s="35" t="s">
        <v>155</v>
      </c>
      <c r="S7" s="35" t="s">
        <v>156</v>
      </c>
      <c r="T7" s="35" t="s">
        <v>157</v>
      </c>
      <c r="U7" s="35" t="s">
        <v>158</v>
      </c>
    </row>
    <row r="8" spans="1:188" s="25" customFormat="1" ht="10.199999999999999" customHeight="1">
      <c r="A8" s="37"/>
      <c r="B8" s="38"/>
      <c r="C8" s="38"/>
      <c r="D8" s="38"/>
      <c r="E8" s="38"/>
      <c r="F8" s="38"/>
      <c r="G8" s="38"/>
      <c r="H8" s="38"/>
      <c r="I8" s="38"/>
      <c r="J8" s="38"/>
      <c r="K8" s="38"/>
      <c r="L8" s="38"/>
      <c r="M8" s="38"/>
      <c r="N8" s="38"/>
      <c r="O8" s="38"/>
      <c r="P8" s="38"/>
      <c r="Q8" s="38"/>
      <c r="R8" s="38"/>
      <c r="S8" s="38"/>
      <c r="T8" s="38"/>
      <c r="U8" s="38"/>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row>
    <row r="9" spans="1:188" s="41" customFormat="1" ht="5.0999999999999996" customHeight="1">
      <c r="A9" s="39"/>
      <c r="B9" s="39"/>
      <c r="C9" s="39"/>
      <c r="D9" s="39"/>
      <c r="E9" s="39"/>
      <c r="F9" s="39"/>
      <c r="G9" s="39"/>
      <c r="H9" s="39"/>
      <c r="I9" s="39"/>
      <c r="J9" s="39"/>
      <c r="K9" s="39"/>
      <c r="L9" s="39"/>
      <c r="M9" s="39"/>
      <c r="N9" s="39"/>
      <c r="O9" s="39"/>
      <c r="P9" s="39"/>
      <c r="Q9" s="39"/>
      <c r="R9" s="39"/>
      <c r="S9" s="39"/>
      <c r="T9" s="39"/>
      <c r="U9" s="40"/>
    </row>
    <row r="10" spans="1:188" ht="15" customHeight="1">
      <c r="A10" s="48" t="s">
        <v>698</v>
      </c>
      <c r="B10" s="85">
        <v>29380.108696390183</v>
      </c>
      <c r="C10" s="85">
        <v>28208.622823090001</v>
      </c>
      <c r="D10" s="85">
        <v>28394</v>
      </c>
      <c r="E10" s="85">
        <v>29334.2</v>
      </c>
      <c r="F10" s="85">
        <v>29468.5</v>
      </c>
      <c r="G10" s="85">
        <v>30028.2</v>
      </c>
      <c r="H10" s="85">
        <v>30929.200000000001</v>
      </c>
      <c r="I10" s="85">
        <v>32707</v>
      </c>
      <c r="J10" s="85">
        <v>33822</v>
      </c>
      <c r="K10" s="85">
        <v>35012</v>
      </c>
      <c r="L10" s="85">
        <v>35569</v>
      </c>
      <c r="M10" s="85">
        <v>35665</v>
      </c>
      <c r="N10" s="85">
        <v>34637</v>
      </c>
      <c r="O10" s="85">
        <v>33383</v>
      </c>
      <c r="P10" s="85">
        <v>32902.5</v>
      </c>
      <c r="Q10" s="85">
        <v>32889</v>
      </c>
      <c r="R10" s="85">
        <f>32998-54</f>
        <v>32944</v>
      </c>
      <c r="S10" s="85">
        <v>33866</v>
      </c>
      <c r="T10" s="85">
        <v>35194.5</v>
      </c>
      <c r="U10" s="419">
        <v>36294</v>
      </c>
      <c r="V10" s="518"/>
    </row>
    <row r="11" spans="1:188" ht="15" customHeight="1">
      <c r="A11" s="48" t="s">
        <v>671</v>
      </c>
      <c r="B11" s="85">
        <v>106156</v>
      </c>
      <c r="C11" s="85">
        <v>106236</v>
      </c>
      <c r="D11" s="85">
        <v>107582</v>
      </c>
      <c r="E11" s="85">
        <v>111333</v>
      </c>
      <c r="F11" s="85">
        <v>117237.4</v>
      </c>
      <c r="G11" s="85">
        <v>124343</v>
      </c>
      <c r="H11" s="85">
        <v>130544</v>
      </c>
      <c r="I11" s="85">
        <v>133524</v>
      </c>
      <c r="J11" s="85">
        <v>137838</v>
      </c>
      <c r="K11" s="85">
        <v>141578.4</v>
      </c>
      <c r="L11" s="85">
        <v>145497</v>
      </c>
      <c r="M11" s="85">
        <v>146352</v>
      </c>
      <c r="N11" s="85">
        <v>147699</v>
      </c>
      <c r="O11" s="85">
        <v>146423</v>
      </c>
      <c r="P11" s="85">
        <v>145972.5</v>
      </c>
      <c r="Q11" s="85">
        <f>53578+91838</f>
        <v>145416</v>
      </c>
      <c r="R11" s="85">
        <v>152720</v>
      </c>
      <c r="S11" s="85">
        <v>155548</v>
      </c>
      <c r="T11" s="85">
        <f>96364+64666</f>
        <v>161030</v>
      </c>
      <c r="U11" s="419">
        <v>164056</v>
      </c>
      <c r="V11" s="518"/>
    </row>
    <row r="12" spans="1:188" ht="15" customHeight="1">
      <c r="A12" s="48" t="s">
        <v>699</v>
      </c>
      <c r="B12" s="85">
        <v>91.28295051000002</v>
      </c>
      <c r="C12" s="85">
        <v>83.377176910000003</v>
      </c>
      <c r="D12" s="85">
        <v>78</v>
      </c>
      <c r="E12" s="85">
        <v>71</v>
      </c>
      <c r="F12" s="85">
        <v>70</v>
      </c>
      <c r="G12" s="85">
        <v>74</v>
      </c>
      <c r="H12" s="85">
        <v>118</v>
      </c>
      <c r="I12" s="85">
        <v>134</v>
      </c>
      <c r="J12" s="85">
        <v>136</v>
      </c>
      <c r="K12" s="85">
        <v>123.1</v>
      </c>
      <c r="L12" s="85">
        <v>139.6</v>
      </c>
      <c r="M12" s="85">
        <v>142</v>
      </c>
      <c r="N12" s="85">
        <v>139.4</v>
      </c>
      <c r="O12" s="85">
        <v>130</v>
      </c>
      <c r="P12" s="85">
        <v>136</v>
      </c>
      <c r="Q12" s="85">
        <v>137</v>
      </c>
      <c r="R12" s="85">
        <v>153</v>
      </c>
      <c r="S12" s="85">
        <v>175</v>
      </c>
      <c r="T12" s="85">
        <v>205.4</v>
      </c>
      <c r="U12" s="419">
        <v>212</v>
      </c>
      <c r="V12" s="518"/>
    </row>
    <row r="13" spans="1:188" ht="15" customHeight="1">
      <c r="A13" s="48" t="s">
        <v>700</v>
      </c>
      <c r="B13" s="85">
        <v>39496</v>
      </c>
      <c r="C13" s="85">
        <v>35074.191845107278</v>
      </c>
      <c r="D13" s="85">
        <v>37604</v>
      </c>
      <c r="E13" s="85">
        <v>42056</v>
      </c>
      <c r="F13" s="85">
        <v>40551</v>
      </c>
      <c r="G13" s="85">
        <v>43173</v>
      </c>
      <c r="H13" s="85">
        <v>47387</v>
      </c>
      <c r="I13" s="85">
        <v>54865</v>
      </c>
      <c r="J13" s="85">
        <v>59061</v>
      </c>
      <c r="K13" s="85">
        <v>63224</v>
      </c>
      <c r="L13" s="85">
        <v>65771</v>
      </c>
      <c r="M13" s="85">
        <v>69955</v>
      </c>
      <c r="N13" s="85">
        <v>72294</v>
      </c>
      <c r="O13" s="85">
        <v>72165</v>
      </c>
      <c r="P13" s="85">
        <v>70452</v>
      </c>
      <c r="Q13" s="85">
        <v>71928</v>
      </c>
      <c r="R13" s="85">
        <v>69012</v>
      </c>
      <c r="S13" s="85">
        <v>69507</v>
      </c>
      <c r="T13" s="85">
        <v>71040</v>
      </c>
      <c r="U13" s="419">
        <v>75631</v>
      </c>
      <c r="V13" s="518"/>
    </row>
    <row r="14" spans="1:188" s="57" customFormat="1" ht="5.0999999999999996" customHeight="1">
      <c r="A14" s="44"/>
      <c r="B14" s="197"/>
      <c r="C14" s="197"/>
      <c r="D14" s="197"/>
      <c r="E14" s="197"/>
      <c r="F14" s="197"/>
      <c r="G14" s="197"/>
      <c r="H14" s="197"/>
      <c r="I14" s="197"/>
      <c r="J14" s="197"/>
      <c r="K14" s="197"/>
      <c r="L14" s="197"/>
      <c r="M14" s="197"/>
      <c r="N14" s="197"/>
      <c r="O14" s="197"/>
      <c r="P14" s="197"/>
      <c r="Q14" s="197"/>
      <c r="R14" s="197"/>
      <c r="S14" s="197"/>
      <c r="T14" s="197"/>
      <c r="U14" s="197"/>
      <c r="V14" s="518"/>
    </row>
    <row r="15" spans="1:188" s="25" customFormat="1" ht="15" customHeight="1" thickBot="1">
      <c r="A15" s="87" t="s">
        <v>663</v>
      </c>
      <c r="B15" s="53">
        <v>175123.39164690019</v>
      </c>
      <c r="C15" s="53">
        <v>169602.19184510727</v>
      </c>
      <c r="D15" s="53">
        <v>173658</v>
      </c>
      <c r="E15" s="53">
        <v>182794.2</v>
      </c>
      <c r="F15" s="53">
        <v>187326.9</v>
      </c>
      <c r="G15" s="53">
        <v>197618.2</v>
      </c>
      <c r="H15" s="53">
        <v>208978.2</v>
      </c>
      <c r="I15" s="53">
        <v>221230</v>
      </c>
      <c r="J15" s="53">
        <v>230857</v>
      </c>
      <c r="K15" s="53">
        <v>239937.5</v>
      </c>
      <c r="L15" s="53">
        <v>246976.6</v>
      </c>
      <c r="M15" s="53">
        <v>252114</v>
      </c>
      <c r="N15" s="53">
        <v>254769.4</v>
      </c>
      <c r="O15" s="53">
        <v>252101</v>
      </c>
      <c r="P15" s="53">
        <v>249463</v>
      </c>
      <c r="Q15" s="53">
        <f>SUM(Q10:Q13)</f>
        <v>250370</v>
      </c>
      <c r="R15" s="53">
        <f>SUM(R10:R14)</f>
        <v>254829</v>
      </c>
      <c r="S15" s="53">
        <f>SUM(S10:S14)</f>
        <v>259096</v>
      </c>
      <c r="T15" s="53">
        <f>SUM(T10:T14)</f>
        <v>267469.90000000002</v>
      </c>
      <c r="U15" s="53">
        <v>276193</v>
      </c>
      <c r="V15" s="51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row>
    <row r="16" spans="1:188" ht="46.8" thickTop="1">
      <c r="A16" s="241" t="s">
        <v>684</v>
      </c>
      <c r="B16" s="509"/>
      <c r="C16" s="509"/>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509"/>
      <c r="AL16" s="509"/>
      <c r="AM16" s="509"/>
      <c r="AN16" s="509"/>
      <c r="AO16" s="509"/>
      <c r="AP16" s="510"/>
      <c r="AQ16" s="510"/>
      <c r="AR16" s="510"/>
      <c r="AS16" s="510"/>
      <c r="AT16" s="510"/>
      <c r="AU16" s="510"/>
      <c r="AV16" s="511"/>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row>
    <row r="17" spans="1:21" s="465" customFormat="1" ht="11.4">
      <c r="A17" s="277"/>
      <c r="B17" s="464"/>
      <c r="C17" s="464"/>
      <c r="D17" s="464"/>
      <c r="E17" s="464"/>
      <c r="F17" s="464"/>
      <c r="G17" s="464"/>
      <c r="H17" s="464"/>
      <c r="I17" s="464"/>
      <c r="J17" s="464"/>
      <c r="K17" s="464"/>
      <c r="L17" s="464"/>
      <c r="M17" s="464"/>
      <c r="N17" s="464"/>
      <c r="O17" s="464"/>
      <c r="P17" s="464"/>
      <c r="Q17" s="464"/>
      <c r="R17" s="464"/>
      <c r="S17" s="464"/>
      <c r="T17" s="464"/>
      <c r="U17" s="464"/>
    </row>
    <row r="18" spans="1:21" s="465" customFormat="1" ht="10.199999999999999">
      <c r="A18" s="63"/>
      <c r="B18" s="464"/>
      <c r="C18" s="464"/>
      <c r="D18" s="464"/>
      <c r="E18" s="464"/>
      <c r="F18" s="464"/>
      <c r="G18" s="464"/>
      <c r="H18" s="464"/>
      <c r="I18" s="464"/>
      <c r="J18" s="464"/>
      <c r="K18" s="464"/>
      <c r="L18" s="464"/>
      <c r="M18" s="464"/>
      <c r="N18" s="464"/>
      <c r="O18" s="464"/>
      <c r="P18" s="464"/>
      <c r="Q18" s="464"/>
      <c r="R18" s="464"/>
      <c r="S18" s="464"/>
      <c r="T18" s="464"/>
      <c r="U18" s="464"/>
    </row>
    <row r="19" spans="1:21" s="465" customFormat="1" ht="10.199999999999999">
      <c r="A19" s="63"/>
      <c r="B19" s="464"/>
      <c r="C19" s="464"/>
      <c r="D19" s="464"/>
      <c r="E19" s="464"/>
      <c r="F19" s="464"/>
      <c r="G19" s="464"/>
      <c r="H19" s="464"/>
      <c r="I19" s="464"/>
      <c r="J19" s="464"/>
      <c r="K19" s="464"/>
      <c r="L19" s="464"/>
      <c r="M19" s="464"/>
      <c r="N19" s="464"/>
      <c r="O19" s="464"/>
      <c r="P19" s="464"/>
      <c r="Q19" s="464"/>
      <c r="R19" s="464"/>
      <c r="S19" s="464"/>
      <c r="T19" s="464"/>
      <c r="U19" s="464"/>
    </row>
    <row r="20" spans="1:21" s="465" customFormat="1" ht="10.199999999999999">
      <c r="A20" s="63"/>
      <c r="B20" s="464"/>
      <c r="C20" s="464"/>
      <c r="D20" s="464"/>
      <c r="E20" s="464"/>
      <c r="F20" s="464"/>
      <c r="G20" s="464"/>
      <c r="H20" s="464"/>
      <c r="I20" s="464"/>
      <c r="J20" s="464"/>
      <c r="K20" s="464"/>
      <c r="L20" s="464"/>
      <c r="M20" s="464"/>
      <c r="N20" s="464"/>
      <c r="O20" s="464"/>
      <c r="P20" s="464"/>
      <c r="Q20" s="464"/>
      <c r="R20" s="464"/>
      <c r="S20" s="464"/>
      <c r="T20" s="464"/>
      <c r="U20" s="464"/>
    </row>
    <row r="21" spans="1:21" s="465" customFormat="1" ht="10.199999999999999">
      <c r="A21" s="63"/>
      <c r="B21" s="464"/>
      <c r="C21" s="464"/>
      <c r="D21" s="464"/>
      <c r="E21" s="464"/>
      <c r="F21" s="464"/>
      <c r="G21" s="464"/>
      <c r="H21" s="464"/>
      <c r="I21" s="464"/>
      <c r="J21" s="464"/>
      <c r="K21" s="464"/>
      <c r="L21" s="464"/>
      <c r="M21" s="464"/>
      <c r="N21" s="464"/>
      <c r="O21" s="464"/>
      <c r="P21" s="464"/>
      <c r="Q21" s="464"/>
      <c r="R21" s="464"/>
      <c r="S21" s="464"/>
      <c r="T21" s="464"/>
      <c r="U21" s="464"/>
    </row>
    <row r="22" spans="1:21" s="465" customFormat="1" ht="10.199999999999999">
      <c r="A22" s="63"/>
      <c r="B22" s="464"/>
      <c r="C22" s="464"/>
      <c r="D22" s="464"/>
      <c r="E22" s="464"/>
      <c r="F22" s="464"/>
      <c r="G22" s="464"/>
      <c r="H22" s="464"/>
      <c r="I22" s="464"/>
      <c r="J22" s="464"/>
      <c r="K22" s="464"/>
      <c r="L22" s="464"/>
      <c r="M22" s="464"/>
      <c r="N22" s="464"/>
      <c r="O22" s="464"/>
      <c r="P22" s="464"/>
      <c r="Q22" s="464"/>
      <c r="R22" s="464"/>
      <c r="S22" s="464"/>
      <c r="T22" s="464"/>
      <c r="U22" s="464"/>
    </row>
    <row r="23" spans="1:21" s="465" customFormat="1" ht="10.199999999999999">
      <c r="A23" s="63"/>
      <c r="B23" s="464"/>
      <c r="C23" s="464"/>
      <c r="D23" s="464"/>
      <c r="E23" s="464"/>
      <c r="F23" s="464"/>
      <c r="G23" s="464"/>
      <c r="H23" s="464"/>
      <c r="I23" s="464"/>
      <c r="J23" s="464"/>
      <c r="K23" s="464"/>
      <c r="L23" s="464"/>
      <c r="M23" s="464"/>
      <c r="N23" s="464"/>
      <c r="O23" s="464"/>
      <c r="P23" s="464"/>
      <c r="Q23" s="464"/>
      <c r="R23" s="464"/>
      <c r="S23" s="464"/>
      <c r="T23" s="464"/>
      <c r="U23" s="464"/>
    </row>
    <row r="24" spans="1:21" s="465" customFormat="1" ht="10.199999999999999">
      <c r="A24" s="63"/>
      <c r="B24" s="464"/>
      <c r="C24" s="464"/>
      <c r="D24" s="464"/>
      <c r="E24" s="464"/>
      <c r="F24" s="464"/>
      <c r="G24" s="464"/>
      <c r="H24" s="464"/>
      <c r="I24" s="464"/>
      <c r="J24" s="464"/>
      <c r="K24" s="464"/>
      <c r="L24" s="464"/>
      <c r="M24" s="464"/>
      <c r="N24" s="464"/>
      <c r="O24" s="464"/>
      <c r="P24" s="464"/>
      <c r="Q24" s="464"/>
      <c r="R24" s="464"/>
      <c r="S24" s="464"/>
      <c r="T24" s="464"/>
      <c r="U24" s="464"/>
    </row>
    <row r="25" spans="1:21" s="465" customFormat="1" ht="10.199999999999999">
      <c r="A25" s="63"/>
      <c r="B25" s="464"/>
      <c r="C25" s="464"/>
      <c r="D25" s="464"/>
      <c r="E25" s="464"/>
      <c r="F25" s="464"/>
      <c r="G25" s="464"/>
      <c r="H25" s="464"/>
      <c r="I25" s="464"/>
      <c r="J25" s="464"/>
      <c r="K25" s="464"/>
      <c r="L25" s="464"/>
      <c r="M25" s="464"/>
      <c r="N25" s="464"/>
      <c r="O25" s="464"/>
      <c r="P25" s="464"/>
      <c r="Q25" s="464"/>
      <c r="R25" s="464"/>
      <c r="S25" s="464"/>
      <c r="T25" s="464"/>
      <c r="U25" s="464"/>
    </row>
    <row r="26" spans="1:21" s="465" customFormat="1" ht="10.199999999999999">
      <c r="A26" s="63"/>
      <c r="B26" s="464"/>
      <c r="C26" s="464"/>
      <c r="D26" s="464"/>
      <c r="E26" s="464"/>
      <c r="F26" s="464"/>
      <c r="G26" s="464"/>
      <c r="H26" s="464"/>
      <c r="I26" s="464"/>
      <c r="J26" s="464"/>
      <c r="K26" s="464"/>
      <c r="L26" s="464"/>
      <c r="M26" s="464"/>
      <c r="N26" s="464"/>
      <c r="O26" s="464"/>
      <c r="P26" s="464"/>
      <c r="Q26" s="464"/>
      <c r="R26" s="464"/>
      <c r="S26" s="464"/>
      <c r="T26" s="464"/>
      <c r="U26" s="464"/>
    </row>
    <row r="27" spans="1:21" s="465" customFormat="1" ht="10.199999999999999">
      <c r="A27" s="63"/>
      <c r="B27" s="464"/>
      <c r="C27" s="464"/>
      <c r="D27" s="464"/>
      <c r="E27" s="464"/>
      <c r="F27" s="464"/>
      <c r="G27" s="464"/>
      <c r="H27" s="464"/>
      <c r="I27" s="464"/>
      <c r="J27" s="464"/>
      <c r="K27" s="464"/>
      <c r="L27" s="464"/>
      <c r="M27" s="464"/>
      <c r="N27" s="464"/>
      <c r="O27" s="464"/>
      <c r="P27" s="464"/>
      <c r="Q27" s="464"/>
      <c r="R27" s="464"/>
      <c r="S27" s="464"/>
      <c r="T27" s="464"/>
      <c r="U27" s="464"/>
    </row>
    <row r="28" spans="1:21" s="465" customFormat="1" ht="10.199999999999999">
      <c r="A28" s="63"/>
      <c r="B28" s="464"/>
      <c r="C28" s="464"/>
      <c r="D28" s="464"/>
      <c r="E28" s="464"/>
      <c r="F28" s="464"/>
      <c r="G28" s="464"/>
      <c r="H28" s="464"/>
      <c r="I28" s="464"/>
      <c r="J28" s="464"/>
      <c r="K28" s="464"/>
      <c r="L28" s="464"/>
      <c r="M28" s="464"/>
      <c r="N28" s="464"/>
      <c r="O28" s="464"/>
      <c r="P28" s="464"/>
      <c r="Q28" s="464"/>
      <c r="R28" s="464"/>
      <c r="S28" s="464"/>
      <c r="T28" s="464"/>
      <c r="U28" s="464"/>
    </row>
    <row r="29" spans="1:21" s="465" customFormat="1" ht="10.199999999999999">
      <c r="A29" s="63"/>
      <c r="B29" s="464"/>
      <c r="C29" s="464"/>
      <c r="D29" s="464"/>
      <c r="E29" s="464"/>
      <c r="F29" s="464"/>
      <c r="G29" s="464"/>
      <c r="H29" s="464"/>
      <c r="I29" s="464"/>
      <c r="J29" s="464"/>
      <c r="K29" s="464"/>
      <c r="L29" s="464"/>
      <c r="M29" s="464"/>
      <c r="N29" s="464"/>
      <c r="O29" s="464"/>
      <c r="P29" s="464"/>
      <c r="Q29" s="464"/>
      <c r="R29" s="464"/>
      <c r="S29" s="464"/>
      <c r="T29" s="464"/>
      <c r="U29" s="464"/>
    </row>
    <row r="30" spans="1:21" s="465" customFormat="1" ht="10.199999999999999">
      <c r="A30" s="63"/>
      <c r="B30" s="464"/>
      <c r="C30" s="464"/>
      <c r="D30" s="464"/>
      <c r="E30" s="464"/>
      <c r="F30" s="464"/>
      <c r="G30" s="464"/>
      <c r="H30" s="464"/>
      <c r="I30" s="464"/>
      <c r="J30" s="464"/>
      <c r="K30" s="464"/>
      <c r="L30" s="464"/>
      <c r="M30" s="464"/>
      <c r="N30" s="464"/>
      <c r="O30" s="464"/>
      <c r="P30" s="464"/>
      <c r="Q30" s="464"/>
      <c r="R30" s="464"/>
      <c r="S30" s="464"/>
      <c r="T30" s="464"/>
      <c r="U30" s="464"/>
    </row>
    <row r="31" spans="1:21" s="465" customFormat="1" ht="10.199999999999999">
      <c r="A31" s="63"/>
      <c r="B31" s="464"/>
      <c r="C31" s="464"/>
      <c r="D31" s="464"/>
      <c r="E31" s="464"/>
      <c r="F31" s="464"/>
      <c r="G31" s="464"/>
      <c r="H31" s="464"/>
      <c r="I31" s="464"/>
      <c r="J31" s="464"/>
      <c r="K31" s="464"/>
      <c r="L31" s="464"/>
      <c r="M31" s="464"/>
      <c r="N31" s="464"/>
      <c r="O31" s="464"/>
      <c r="P31" s="464"/>
      <c r="Q31" s="464"/>
      <c r="R31" s="464"/>
      <c r="S31" s="464"/>
      <c r="T31" s="464"/>
      <c r="U31" s="464"/>
    </row>
    <row r="32" spans="1:21" s="465" customFormat="1" ht="10.199999999999999">
      <c r="A32" s="63"/>
      <c r="B32" s="464"/>
      <c r="C32" s="464"/>
      <c r="D32" s="464"/>
      <c r="E32" s="464"/>
      <c r="F32" s="464"/>
      <c r="G32" s="464"/>
      <c r="H32" s="464"/>
      <c r="I32" s="464"/>
      <c r="J32" s="464"/>
      <c r="K32" s="464"/>
      <c r="L32" s="464"/>
      <c r="M32" s="464"/>
      <c r="N32" s="464"/>
      <c r="O32" s="464"/>
      <c r="P32" s="464"/>
      <c r="Q32" s="464"/>
      <c r="R32" s="464"/>
      <c r="S32" s="464"/>
      <c r="T32" s="464"/>
      <c r="U32" s="464"/>
    </row>
    <row r="33" spans="1:21" s="465" customFormat="1" ht="10.199999999999999">
      <c r="A33" s="63"/>
      <c r="B33" s="464"/>
      <c r="C33" s="464"/>
      <c r="D33" s="464"/>
      <c r="E33" s="464"/>
      <c r="F33" s="464"/>
      <c r="G33" s="464"/>
      <c r="H33" s="464"/>
      <c r="I33" s="464"/>
      <c r="J33" s="464"/>
      <c r="K33" s="464"/>
      <c r="L33" s="464"/>
      <c r="M33" s="464"/>
      <c r="N33" s="464"/>
      <c r="O33" s="464"/>
      <c r="P33" s="464"/>
      <c r="Q33" s="464"/>
      <c r="R33" s="464"/>
      <c r="S33" s="464"/>
      <c r="T33" s="464"/>
      <c r="U33" s="464"/>
    </row>
    <row r="34" spans="1:21" s="465" customFormat="1" ht="10.199999999999999">
      <c r="A34" s="63"/>
      <c r="B34" s="464"/>
      <c r="C34" s="464"/>
      <c r="D34" s="464"/>
      <c r="E34" s="464"/>
      <c r="F34" s="464"/>
      <c r="G34" s="464"/>
      <c r="H34" s="464"/>
      <c r="I34" s="464"/>
      <c r="J34" s="464"/>
      <c r="K34" s="464"/>
      <c r="L34" s="464"/>
      <c r="M34" s="464"/>
      <c r="N34" s="464"/>
      <c r="O34" s="464"/>
      <c r="P34" s="464"/>
      <c r="Q34" s="464"/>
      <c r="R34" s="464"/>
      <c r="S34" s="464"/>
      <c r="T34" s="464"/>
      <c r="U34" s="464"/>
    </row>
    <row r="35" spans="1:21" s="465" customFormat="1" ht="10.199999999999999">
      <c r="A35" s="63"/>
      <c r="B35" s="464"/>
      <c r="C35" s="464"/>
      <c r="D35" s="464"/>
      <c r="E35" s="464"/>
      <c r="F35" s="464"/>
      <c r="G35" s="464"/>
      <c r="H35" s="464"/>
      <c r="I35" s="464"/>
      <c r="J35" s="464"/>
      <c r="K35" s="464"/>
      <c r="L35" s="464"/>
      <c r="M35" s="464"/>
      <c r="N35" s="464"/>
      <c r="O35" s="464"/>
      <c r="P35" s="464"/>
      <c r="Q35" s="464"/>
      <c r="R35" s="464"/>
      <c r="S35" s="464"/>
      <c r="T35" s="464"/>
      <c r="U35" s="464"/>
    </row>
    <row r="36" spans="1:21" s="465" customFormat="1" ht="10.199999999999999">
      <c r="A36" s="63"/>
      <c r="B36" s="464"/>
      <c r="C36" s="464"/>
      <c r="D36" s="464"/>
      <c r="E36" s="464"/>
      <c r="F36" s="464"/>
      <c r="G36" s="464"/>
      <c r="H36" s="464"/>
      <c r="I36" s="464"/>
      <c r="J36" s="464"/>
      <c r="K36" s="464"/>
      <c r="L36" s="464"/>
      <c r="M36" s="464"/>
      <c r="N36" s="464"/>
      <c r="O36" s="464"/>
      <c r="P36" s="464"/>
      <c r="Q36" s="464"/>
      <c r="R36" s="464"/>
      <c r="S36" s="464"/>
      <c r="T36" s="464"/>
      <c r="U36" s="464"/>
    </row>
    <row r="37" spans="1:21" s="465" customFormat="1" ht="10.199999999999999">
      <c r="A37" s="63"/>
      <c r="B37" s="464"/>
      <c r="C37" s="464"/>
      <c r="D37" s="464"/>
      <c r="E37" s="464"/>
      <c r="F37" s="464"/>
      <c r="G37" s="464"/>
      <c r="H37" s="464"/>
      <c r="I37" s="464"/>
      <c r="J37" s="464"/>
      <c r="K37" s="464"/>
      <c r="L37" s="464"/>
      <c r="M37" s="464"/>
      <c r="N37" s="464"/>
      <c r="O37" s="464"/>
      <c r="P37" s="464"/>
      <c r="Q37" s="464"/>
      <c r="R37" s="464"/>
      <c r="S37" s="464"/>
      <c r="T37" s="464"/>
      <c r="U37" s="464"/>
    </row>
    <row r="38" spans="1:21" s="465" customFormat="1" ht="10.199999999999999">
      <c r="A38" s="63"/>
      <c r="B38" s="464"/>
      <c r="C38" s="464"/>
      <c r="D38" s="464"/>
      <c r="E38" s="464"/>
      <c r="F38" s="464"/>
      <c r="G38" s="464"/>
      <c r="H38" s="464"/>
      <c r="I38" s="464"/>
      <c r="J38" s="464"/>
      <c r="K38" s="464"/>
      <c r="L38" s="464"/>
      <c r="M38" s="464"/>
      <c r="N38" s="464"/>
      <c r="O38" s="464"/>
      <c r="P38" s="464"/>
      <c r="Q38" s="464"/>
      <c r="R38" s="464"/>
      <c r="S38" s="464"/>
      <c r="T38" s="464"/>
      <c r="U38" s="464"/>
    </row>
    <row r="39" spans="1:21" s="465" customFormat="1" ht="10.199999999999999">
      <c r="A39" s="63"/>
      <c r="B39" s="464"/>
      <c r="C39" s="464"/>
      <c r="D39" s="464"/>
      <c r="E39" s="464"/>
      <c r="F39" s="464"/>
      <c r="G39" s="464"/>
      <c r="H39" s="464"/>
      <c r="I39" s="464"/>
      <c r="J39" s="464"/>
      <c r="K39" s="464"/>
      <c r="L39" s="464"/>
      <c r="M39" s="464"/>
      <c r="N39" s="464"/>
      <c r="O39" s="464"/>
      <c r="P39" s="464"/>
      <c r="Q39" s="464"/>
      <c r="R39" s="464"/>
      <c r="S39" s="464"/>
      <c r="T39" s="464"/>
      <c r="U39" s="464"/>
    </row>
    <row r="40" spans="1:21" s="465" customFormat="1" ht="10.199999999999999">
      <c r="A40" s="63"/>
      <c r="B40" s="464"/>
      <c r="C40" s="464"/>
      <c r="D40" s="464"/>
      <c r="E40" s="464"/>
      <c r="F40" s="464"/>
      <c r="G40" s="464"/>
      <c r="H40" s="464"/>
      <c r="I40" s="464"/>
      <c r="J40" s="464"/>
      <c r="K40" s="464"/>
      <c r="L40" s="464"/>
      <c r="M40" s="464"/>
      <c r="N40" s="464"/>
      <c r="O40" s="464"/>
      <c r="P40" s="464"/>
      <c r="Q40" s="464"/>
      <c r="R40" s="464"/>
      <c r="S40" s="464"/>
      <c r="T40" s="464"/>
      <c r="U40" s="464"/>
    </row>
    <row r="41" spans="1:21" s="465" customFormat="1" ht="10.199999999999999">
      <c r="A41" s="63"/>
      <c r="B41" s="464"/>
      <c r="C41" s="464"/>
      <c r="D41" s="464"/>
      <c r="E41" s="464"/>
      <c r="F41" s="464"/>
      <c r="G41" s="464"/>
      <c r="H41" s="464"/>
      <c r="I41" s="464"/>
      <c r="J41" s="464"/>
      <c r="K41" s="464"/>
      <c r="L41" s="464"/>
      <c r="M41" s="464"/>
      <c r="N41" s="464"/>
      <c r="O41" s="464"/>
      <c r="P41" s="464"/>
      <c r="Q41" s="464"/>
      <c r="R41" s="464"/>
      <c r="S41" s="464"/>
      <c r="T41" s="464"/>
      <c r="U41" s="464"/>
    </row>
    <row r="42" spans="1:21" s="465" customFormat="1" ht="10.199999999999999">
      <c r="A42" s="63"/>
      <c r="B42" s="464"/>
      <c r="C42" s="464"/>
      <c r="D42" s="464"/>
      <c r="E42" s="464"/>
      <c r="F42" s="464"/>
      <c r="G42" s="464"/>
      <c r="H42" s="464"/>
      <c r="I42" s="464"/>
      <c r="J42" s="464"/>
      <c r="K42" s="464"/>
      <c r="L42" s="464"/>
      <c r="M42" s="464"/>
      <c r="N42" s="464"/>
      <c r="O42" s="464"/>
      <c r="P42" s="464"/>
      <c r="Q42" s="464"/>
      <c r="R42" s="464"/>
      <c r="S42" s="464"/>
      <c r="T42" s="464"/>
      <c r="U42" s="464"/>
    </row>
    <row r="43" spans="1:21" s="465" customFormat="1" ht="10.199999999999999">
      <c r="A43" s="63"/>
      <c r="B43" s="464"/>
      <c r="C43" s="464"/>
      <c r="D43" s="464"/>
      <c r="E43" s="464"/>
      <c r="F43" s="464"/>
      <c r="G43" s="464"/>
      <c r="H43" s="464"/>
      <c r="I43" s="464"/>
      <c r="J43" s="464"/>
      <c r="K43" s="464"/>
      <c r="L43" s="464"/>
      <c r="M43" s="464"/>
      <c r="N43" s="464"/>
      <c r="O43" s="464"/>
      <c r="P43" s="464"/>
      <c r="Q43" s="464"/>
      <c r="R43" s="464"/>
      <c r="S43" s="464"/>
      <c r="T43" s="464"/>
      <c r="U43" s="464"/>
    </row>
    <row r="44" spans="1:21" s="465" customFormat="1" ht="10.199999999999999">
      <c r="A44" s="63"/>
      <c r="B44" s="464"/>
      <c r="C44" s="464"/>
      <c r="D44" s="464"/>
      <c r="E44" s="464"/>
      <c r="F44" s="464"/>
      <c r="G44" s="464"/>
      <c r="H44" s="464"/>
      <c r="I44" s="464"/>
      <c r="J44" s="464"/>
      <c r="K44" s="464"/>
      <c r="L44" s="464"/>
      <c r="M44" s="464"/>
      <c r="N44" s="464"/>
      <c r="O44" s="464"/>
      <c r="P44" s="464"/>
      <c r="Q44" s="464"/>
      <c r="R44" s="464"/>
      <c r="S44" s="464"/>
      <c r="T44" s="464"/>
      <c r="U44" s="464"/>
    </row>
    <row r="45" spans="1:21" s="465" customFormat="1" ht="10.199999999999999">
      <c r="A45" s="63"/>
      <c r="B45" s="464"/>
      <c r="C45" s="464"/>
      <c r="D45" s="464"/>
      <c r="E45" s="464"/>
      <c r="F45" s="464"/>
      <c r="G45" s="464"/>
      <c r="H45" s="464"/>
      <c r="I45" s="464"/>
      <c r="J45" s="464"/>
      <c r="K45" s="464"/>
      <c r="L45" s="464"/>
      <c r="M45" s="464"/>
      <c r="N45" s="464"/>
      <c r="O45" s="464"/>
      <c r="P45" s="464"/>
      <c r="Q45" s="464"/>
      <c r="R45" s="464"/>
      <c r="S45" s="464"/>
      <c r="T45" s="464"/>
      <c r="U45" s="464"/>
    </row>
    <row r="46" spans="1:21" s="465" customFormat="1" ht="10.199999999999999">
      <c r="A46" s="63"/>
      <c r="B46" s="464"/>
      <c r="C46" s="464"/>
      <c r="D46" s="464"/>
      <c r="E46" s="464"/>
      <c r="F46" s="464"/>
      <c r="G46" s="464"/>
      <c r="H46" s="464"/>
      <c r="I46" s="464"/>
      <c r="J46" s="464"/>
      <c r="K46" s="464"/>
      <c r="L46" s="464"/>
      <c r="M46" s="464"/>
      <c r="N46" s="464"/>
      <c r="O46" s="464"/>
      <c r="P46" s="464"/>
      <c r="Q46" s="464"/>
      <c r="R46" s="464"/>
      <c r="S46" s="464"/>
      <c r="T46" s="464"/>
      <c r="U46" s="464"/>
    </row>
    <row r="47" spans="1:21" s="465" customFormat="1" ht="10.199999999999999">
      <c r="A47" s="63"/>
      <c r="B47" s="464"/>
      <c r="C47" s="464"/>
      <c r="D47" s="464"/>
      <c r="E47" s="464"/>
      <c r="F47" s="464"/>
      <c r="G47" s="464"/>
      <c r="H47" s="464"/>
      <c r="I47" s="464"/>
      <c r="J47" s="464"/>
      <c r="K47" s="464"/>
      <c r="L47" s="464"/>
      <c r="M47" s="464"/>
      <c r="N47" s="464"/>
      <c r="O47" s="464"/>
      <c r="P47" s="464"/>
      <c r="Q47" s="464"/>
      <c r="R47" s="464"/>
      <c r="S47" s="464"/>
      <c r="T47" s="464"/>
      <c r="U47" s="464"/>
    </row>
    <row r="48" spans="1:21" s="465" customFormat="1" ht="10.199999999999999">
      <c r="A48" s="63"/>
      <c r="B48" s="464"/>
      <c r="C48" s="464"/>
      <c r="D48" s="464"/>
      <c r="E48" s="464"/>
      <c r="F48" s="464"/>
      <c r="G48" s="464"/>
      <c r="H48" s="464"/>
      <c r="I48" s="464"/>
      <c r="J48" s="464"/>
      <c r="K48" s="464"/>
      <c r="L48" s="464"/>
      <c r="M48" s="464"/>
      <c r="N48" s="464"/>
      <c r="O48" s="464"/>
      <c r="P48" s="464"/>
      <c r="Q48" s="464"/>
      <c r="R48" s="464"/>
      <c r="S48" s="464"/>
      <c r="T48" s="464"/>
      <c r="U48" s="464"/>
    </row>
    <row r="49" spans="1:21" s="465" customFormat="1" ht="10.199999999999999">
      <c r="A49" s="63"/>
      <c r="B49" s="464"/>
      <c r="C49" s="464"/>
      <c r="D49" s="464"/>
      <c r="E49" s="464"/>
      <c r="F49" s="464"/>
      <c r="G49" s="464"/>
      <c r="H49" s="464"/>
      <c r="I49" s="464"/>
      <c r="J49" s="464"/>
      <c r="K49" s="464"/>
      <c r="L49" s="464"/>
      <c r="M49" s="464"/>
      <c r="N49" s="464"/>
      <c r="O49" s="464"/>
      <c r="P49" s="464"/>
      <c r="Q49" s="464"/>
      <c r="R49" s="464"/>
      <c r="S49" s="464"/>
      <c r="T49" s="464"/>
      <c r="U49" s="464"/>
    </row>
    <row r="50" spans="1:21" s="465" customFormat="1" ht="10.199999999999999">
      <c r="A50" s="63"/>
      <c r="B50" s="464"/>
      <c r="C50" s="464"/>
      <c r="D50" s="464"/>
      <c r="E50" s="464"/>
      <c r="F50" s="464"/>
      <c r="G50" s="464"/>
      <c r="H50" s="464"/>
      <c r="I50" s="464"/>
      <c r="J50" s="464"/>
      <c r="K50" s="464"/>
      <c r="L50" s="464"/>
      <c r="M50" s="464"/>
      <c r="N50" s="464"/>
      <c r="O50" s="464"/>
      <c r="P50" s="464"/>
      <c r="Q50" s="464"/>
      <c r="R50" s="464"/>
      <c r="S50" s="464"/>
      <c r="T50" s="464"/>
      <c r="U50" s="464"/>
    </row>
    <row r="51" spans="1:21" s="465" customFormat="1" ht="10.199999999999999">
      <c r="A51" s="63"/>
      <c r="B51" s="464"/>
      <c r="C51" s="464"/>
      <c r="D51" s="464"/>
      <c r="E51" s="464"/>
      <c r="F51" s="464"/>
      <c r="G51" s="464"/>
      <c r="H51" s="464"/>
      <c r="I51" s="464"/>
      <c r="J51" s="464"/>
      <c r="K51" s="464"/>
      <c r="L51" s="464"/>
      <c r="M51" s="464"/>
      <c r="N51" s="464"/>
      <c r="O51" s="464"/>
      <c r="P51" s="464"/>
      <c r="Q51" s="464"/>
      <c r="R51" s="464"/>
      <c r="S51" s="464"/>
      <c r="T51" s="464"/>
      <c r="U51" s="464"/>
    </row>
    <row r="52" spans="1:21" s="465" customFormat="1" ht="10.199999999999999">
      <c r="A52" s="63"/>
      <c r="B52" s="464"/>
      <c r="C52" s="464"/>
      <c r="D52" s="464"/>
      <c r="E52" s="464"/>
      <c r="F52" s="464"/>
      <c r="G52" s="464"/>
      <c r="H52" s="464"/>
      <c r="I52" s="464"/>
      <c r="J52" s="464"/>
      <c r="K52" s="464"/>
      <c r="L52" s="464"/>
      <c r="M52" s="464"/>
      <c r="N52" s="464"/>
      <c r="O52" s="464"/>
      <c r="P52" s="464"/>
      <c r="Q52" s="464"/>
      <c r="R52" s="464"/>
      <c r="S52" s="464"/>
      <c r="T52" s="464"/>
      <c r="U52" s="464"/>
    </row>
    <row r="53" spans="1:21" s="465" customFormat="1" ht="10.199999999999999">
      <c r="A53" s="63"/>
      <c r="B53" s="464"/>
      <c r="C53" s="464"/>
      <c r="D53" s="464"/>
      <c r="E53" s="464"/>
      <c r="F53" s="464"/>
      <c r="G53" s="464"/>
      <c r="H53" s="464"/>
      <c r="I53" s="464"/>
      <c r="J53" s="464"/>
      <c r="K53" s="464"/>
      <c r="L53" s="464"/>
      <c r="M53" s="464"/>
      <c r="N53" s="464"/>
      <c r="O53" s="464"/>
      <c r="P53" s="464"/>
      <c r="Q53" s="464"/>
      <c r="R53" s="464"/>
      <c r="S53" s="464"/>
      <c r="T53" s="464"/>
      <c r="U53" s="464"/>
    </row>
    <row r="54" spans="1:21" s="465" customFormat="1" ht="10.199999999999999">
      <c r="A54" s="63"/>
      <c r="B54" s="464"/>
      <c r="C54" s="464"/>
      <c r="D54" s="464"/>
      <c r="E54" s="464"/>
      <c r="F54" s="464"/>
      <c r="G54" s="464"/>
      <c r="H54" s="464"/>
      <c r="I54" s="464"/>
      <c r="J54" s="464"/>
      <c r="K54" s="464"/>
      <c r="L54" s="464"/>
      <c r="M54" s="464"/>
      <c r="N54" s="464"/>
      <c r="O54" s="464"/>
      <c r="P54" s="464"/>
      <c r="Q54" s="464"/>
      <c r="R54" s="464"/>
      <c r="S54" s="464"/>
      <c r="T54" s="464"/>
      <c r="U54" s="464"/>
    </row>
    <row r="55" spans="1:21" s="465" customFormat="1" ht="10.199999999999999">
      <c r="A55" s="63"/>
      <c r="B55" s="464"/>
      <c r="C55" s="464"/>
      <c r="D55" s="464"/>
      <c r="E55" s="464"/>
      <c r="F55" s="464"/>
      <c r="G55" s="464"/>
      <c r="H55" s="464"/>
      <c r="I55" s="464"/>
      <c r="J55" s="464"/>
      <c r="K55" s="464"/>
      <c r="L55" s="464"/>
      <c r="M55" s="464"/>
      <c r="N55" s="464"/>
      <c r="O55" s="464"/>
      <c r="P55" s="464"/>
      <c r="Q55" s="464"/>
      <c r="R55" s="464"/>
      <c r="S55" s="464"/>
      <c r="T55" s="464"/>
      <c r="U55" s="464"/>
    </row>
    <row r="56" spans="1:21" s="465" customFormat="1" ht="10.199999999999999">
      <c r="A56" s="63"/>
      <c r="B56" s="464"/>
      <c r="C56" s="464"/>
      <c r="D56" s="464"/>
      <c r="E56" s="464"/>
      <c r="F56" s="464"/>
      <c r="G56" s="464"/>
      <c r="H56" s="464"/>
      <c r="I56" s="464"/>
      <c r="J56" s="464"/>
      <c r="K56" s="464"/>
      <c r="L56" s="464"/>
      <c r="M56" s="464"/>
      <c r="N56" s="464"/>
      <c r="O56" s="464"/>
      <c r="P56" s="464"/>
      <c r="Q56" s="464"/>
      <c r="R56" s="464"/>
      <c r="S56" s="464"/>
      <c r="T56" s="464"/>
      <c r="U56" s="464"/>
    </row>
    <row r="57" spans="1:21" s="465" customFormat="1" ht="10.199999999999999">
      <c r="A57" s="63"/>
      <c r="B57" s="464"/>
      <c r="C57" s="464"/>
      <c r="D57" s="464"/>
      <c r="E57" s="464"/>
      <c r="F57" s="464"/>
      <c r="G57" s="464"/>
      <c r="H57" s="464"/>
      <c r="I57" s="464"/>
      <c r="J57" s="464"/>
      <c r="K57" s="464"/>
      <c r="L57" s="464"/>
      <c r="M57" s="464"/>
      <c r="N57" s="464"/>
      <c r="O57" s="464"/>
      <c r="P57" s="464"/>
      <c r="Q57" s="464"/>
      <c r="R57" s="464"/>
      <c r="S57" s="464"/>
      <c r="T57" s="464"/>
      <c r="U57" s="464"/>
    </row>
    <row r="58" spans="1:21" s="465" customFormat="1" ht="10.199999999999999">
      <c r="A58" s="63"/>
      <c r="B58" s="464"/>
      <c r="C58" s="464"/>
      <c r="D58" s="464"/>
      <c r="E58" s="464"/>
      <c r="F58" s="464"/>
      <c r="G58" s="464"/>
      <c r="H58" s="464"/>
      <c r="I58" s="464"/>
      <c r="J58" s="464"/>
      <c r="K58" s="464"/>
      <c r="L58" s="464"/>
      <c r="M58" s="464"/>
      <c r="N58" s="464"/>
      <c r="O58" s="464"/>
      <c r="P58" s="464"/>
      <c r="Q58" s="464"/>
      <c r="R58" s="464"/>
      <c r="S58" s="464"/>
      <c r="T58" s="464"/>
      <c r="U58" s="464"/>
    </row>
    <row r="59" spans="1:21" s="465" customFormat="1" ht="10.199999999999999">
      <c r="A59" s="63"/>
      <c r="B59" s="464"/>
      <c r="C59" s="464"/>
      <c r="D59" s="464"/>
      <c r="E59" s="464"/>
      <c r="F59" s="464"/>
      <c r="G59" s="464"/>
      <c r="H59" s="464"/>
      <c r="I59" s="464"/>
      <c r="J59" s="464"/>
      <c r="K59" s="464"/>
      <c r="L59" s="464"/>
      <c r="M59" s="464"/>
      <c r="N59" s="464"/>
      <c r="O59" s="464"/>
      <c r="P59" s="464"/>
      <c r="Q59" s="464"/>
      <c r="R59" s="464"/>
      <c r="S59" s="464"/>
      <c r="T59" s="464"/>
      <c r="U59" s="464"/>
    </row>
    <row r="60" spans="1:21" s="465" customFormat="1" ht="10.199999999999999">
      <c r="A60" s="63"/>
      <c r="B60" s="464"/>
      <c r="C60" s="464"/>
      <c r="D60" s="464"/>
      <c r="E60" s="464"/>
      <c r="F60" s="464"/>
      <c r="G60" s="464"/>
      <c r="H60" s="464"/>
      <c r="I60" s="464"/>
      <c r="J60" s="464"/>
      <c r="K60" s="464"/>
      <c r="L60" s="464"/>
      <c r="M60" s="464"/>
      <c r="N60" s="464"/>
      <c r="O60" s="464"/>
      <c r="P60" s="464"/>
      <c r="Q60" s="464"/>
      <c r="R60" s="464"/>
      <c r="S60" s="464"/>
      <c r="T60" s="464"/>
      <c r="U60" s="464"/>
    </row>
    <row r="61" spans="1:21" s="465" customFormat="1" ht="10.199999999999999">
      <c r="A61" s="63"/>
      <c r="B61" s="464"/>
      <c r="C61" s="464"/>
      <c r="D61" s="464"/>
      <c r="E61" s="464"/>
      <c r="F61" s="464"/>
      <c r="G61" s="464"/>
      <c r="H61" s="464"/>
      <c r="I61" s="464"/>
      <c r="J61" s="464"/>
      <c r="K61" s="464"/>
      <c r="L61" s="464"/>
      <c r="M61" s="464"/>
      <c r="N61" s="464"/>
      <c r="O61" s="464"/>
      <c r="P61" s="464"/>
      <c r="Q61" s="464"/>
      <c r="R61" s="464"/>
      <c r="S61" s="464"/>
      <c r="T61" s="464"/>
      <c r="U61" s="464"/>
    </row>
    <row r="62" spans="1:21" s="465" customFormat="1" ht="10.199999999999999">
      <c r="A62" s="63"/>
      <c r="B62" s="464"/>
      <c r="C62" s="464"/>
      <c r="D62" s="464"/>
      <c r="E62" s="464"/>
      <c r="F62" s="464"/>
      <c r="G62" s="464"/>
      <c r="H62" s="464"/>
      <c r="I62" s="464"/>
      <c r="J62" s="464"/>
      <c r="K62" s="464"/>
      <c r="L62" s="464"/>
      <c r="M62" s="464"/>
      <c r="N62" s="464"/>
      <c r="O62" s="464"/>
      <c r="P62" s="464"/>
      <c r="Q62" s="464"/>
      <c r="R62" s="464"/>
      <c r="S62" s="464"/>
      <c r="T62" s="464"/>
      <c r="U62" s="464"/>
    </row>
    <row r="63" spans="1:21" s="465" customFormat="1" ht="10.199999999999999">
      <c r="A63" s="63"/>
      <c r="B63" s="464"/>
      <c r="C63" s="464"/>
      <c r="D63" s="464"/>
      <c r="E63" s="464"/>
      <c r="F63" s="464"/>
      <c r="G63" s="464"/>
      <c r="H63" s="464"/>
      <c r="I63" s="464"/>
      <c r="J63" s="464"/>
      <c r="K63" s="464"/>
      <c r="L63" s="464"/>
      <c r="M63" s="464"/>
      <c r="N63" s="464"/>
      <c r="O63" s="464"/>
      <c r="P63" s="464"/>
      <c r="Q63" s="464"/>
      <c r="R63" s="464"/>
      <c r="S63" s="464"/>
      <c r="T63" s="464"/>
      <c r="U63" s="464"/>
    </row>
    <row r="64" spans="1:21" s="465" customFormat="1" ht="10.199999999999999">
      <c r="A64" s="63"/>
      <c r="B64" s="464"/>
      <c r="C64" s="464"/>
      <c r="D64" s="464"/>
      <c r="E64" s="464"/>
      <c r="F64" s="464"/>
      <c r="G64" s="464"/>
      <c r="H64" s="464"/>
      <c r="I64" s="464"/>
      <c r="J64" s="464"/>
      <c r="K64" s="464"/>
      <c r="L64" s="464"/>
      <c r="M64" s="464"/>
      <c r="N64" s="464"/>
      <c r="O64" s="464"/>
      <c r="P64" s="464"/>
      <c r="Q64" s="464"/>
      <c r="R64" s="464"/>
      <c r="S64" s="464"/>
      <c r="T64" s="464"/>
      <c r="U64" s="464"/>
    </row>
    <row r="65" spans="1:21" s="465" customFormat="1" ht="10.199999999999999">
      <c r="A65" s="63"/>
      <c r="B65" s="464"/>
      <c r="C65" s="464"/>
      <c r="D65" s="464"/>
      <c r="E65" s="464"/>
      <c r="F65" s="464"/>
      <c r="G65" s="464"/>
      <c r="H65" s="464"/>
      <c r="I65" s="464"/>
      <c r="J65" s="464"/>
      <c r="K65" s="464"/>
      <c r="L65" s="464"/>
      <c r="M65" s="464"/>
      <c r="N65" s="464"/>
      <c r="O65" s="464"/>
      <c r="P65" s="464"/>
      <c r="Q65" s="464"/>
      <c r="R65" s="464"/>
      <c r="S65" s="464"/>
      <c r="T65" s="464"/>
      <c r="U65" s="464"/>
    </row>
    <row r="66" spans="1:21" s="465" customFormat="1" ht="10.199999999999999">
      <c r="A66" s="63"/>
      <c r="B66" s="464"/>
      <c r="C66" s="464"/>
      <c r="D66" s="464"/>
      <c r="E66" s="464"/>
      <c r="F66" s="464"/>
      <c r="G66" s="464"/>
      <c r="H66" s="464"/>
      <c r="I66" s="464"/>
      <c r="J66" s="464"/>
      <c r="K66" s="464"/>
      <c r="L66" s="464"/>
      <c r="M66" s="464"/>
      <c r="N66" s="464"/>
      <c r="O66" s="464"/>
      <c r="P66" s="464"/>
      <c r="Q66" s="464"/>
      <c r="R66" s="464"/>
      <c r="S66" s="464"/>
      <c r="T66" s="464"/>
      <c r="U66" s="464"/>
    </row>
    <row r="67" spans="1:21" s="465" customFormat="1" ht="10.199999999999999">
      <c r="A67" s="63"/>
      <c r="B67" s="464"/>
      <c r="C67" s="464"/>
      <c r="D67" s="464"/>
      <c r="E67" s="464"/>
      <c r="F67" s="464"/>
      <c r="G67" s="464"/>
      <c r="H67" s="464"/>
      <c r="I67" s="464"/>
      <c r="J67" s="464"/>
      <c r="K67" s="464"/>
      <c r="L67" s="464"/>
      <c r="M67" s="464"/>
      <c r="N67" s="464"/>
      <c r="O67" s="464"/>
      <c r="P67" s="464"/>
      <c r="Q67" s="464"/>
      <c r="R67" s="464"/>
      <c r="S67" s="464"/>
      <c r="T67" s="464"/>
      <c r="U67" s="464"/>
    </row>
    <row r="68" spans="1:21" s="465" customFormat="1" ht="10.199999999999999">
      <c r="A68" s="63"/>
      <c r="B68" s="464"/>
      <c r="C68" s="464"/>
      <c r="D68" s="464"/>
      <c r="E68" s="464"/>
      <c r="F68" s="464"/>
      <c r="G68" s="464"/>
      <c r="H68" s="464"/>
      <c r="I68" s="464"/>
      <c r="J68" s="464"/>
      <c r="K68" s="464"/>
      <c r="L68" s="464"/>
      <c r="M68" s="464"/>
      <c r="N68" s="464"/>
      <c r="O68" s="464"/>
      <c r="P68" s="464"/>
      <c r="Q68" s="464"/>
      <c r="R68" s="464"/>
      <c r="S68" s="464"/>
      <c r="T68" s="464"/>
      <c r="U68" s="464"/>
    </row>
    <row r="69" spans="1:21" s="465" customFormat="1" ht="10.199999999999999">
      <c r="A69" s="63"/>
      <c r="B69" s="464"/>
      <c r="C69" s="464"/>
      <c r="D69" s="464"/>
      <c r="E69" s="464"/>
      <c r="F69" s="464"/>
      <c r="G69" s="464"/>
      <c r="H69" s="464"/>
      <c r="I69" s="464"/>
      <c r="J69" s="464"/>
      <c r="K69" s="464"/>
      <c r="L69" s="464"/>
      <c r="M69" s="464"/>
      <c r="N69" s="464"/>
      <c r="O69" s="464"/>
      <c r="P69" s="464"/>
      <c r="Q69" s="464"/>
      <c r="R69" s="464"/>
      <c r="S69" s="464"/>
      <c r="T69" s="464"/>
      <c r="U69" s="464"/>
    </row>
    <row r="70" spans="1:21" s="465" customFormat="1" ht="10.199999999999999">
      <c r="A70" s="63"/>
      <c r="B70" s="464"/>
      <c r="C70" s="464"/>
      <c r="D70" s="464"/>
      <c r="E70" s="464"/>
      <c r="F70" s="464"/>
      <c r="G70" s="464"/>
      <c r="H70" s="464"/>
      <c r="I70" s="464"/>
      <c r="J70" s="464"/>
      <c r="K70" s="464"/>
      <c r="L70" s="464"/>
      <c r="M70" s="464"/>
      <c r="N70" s="464"/>
      <c r="O70" s="464"/>
      <c r="P70" s="464"/>
      <c r="Q70" s="464"/>
      <c r="R70" s="464"/>
      <c r="S70" s="464"/>
      <c r="T70" s="464"/>
      <c r="U70" s="464"/>
    </row>
    <row r="71" spans="1:21" s="465" customFormat="1" ht="10.199999999999999">
      <c r="A71" s="63"/>
      <c r="B71" s="464"/>
      <c r="C71" s="464"/>
      <c r="D71" s="464"/>
      <c r="E71" s="464"/>
      <c r="F71" s="464"/>
      <c r="G71" s="464"/>
      <c r="H71" s="464"/>
      <c r="I71" s="464"/>
      <c r="J71" s="464"/>
      <c r="K71" s="464"/>
      <c r="L71" s="464"/>
      <c r="M71" s="464"/>
      <c r="N71" s="464"/>
      <c r="O71" s="464"/>
      <c r="P71" s="464"/>
      <c r="Q71" s="464"/>
      <c r="R71" s="464"/>
      <c r="S71" s="464"/>
      <c r="T71" s="464"/>
      <c r="U71" s="464"/>
    </row>
  </sheetData>
  <hyperlinks>
    <hyperlink ref="U6" location="'Index - Descontinued'!A1" display="Index" xr:uid="{4A403A68-0A5E-4BD6-8AE0-B64F83D100EF}"/>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FC4E4-C7D7-4BFD-BC56-6D4D1E6C23AC}">
  <sheetPr>
    <tabColor rgb="FFC00000"/>
  </sheetPr>
  <dimension ref="A1:JB83"/>
  <sheetViews>
    <sheetView showGridLines="0" zoomScaleNormal="100" workbookViewId="0">
      <pane xSplit="1" ySplit="9" topLeftCell="EB10" activePane="bottomRight" state="frozen"/>
      <selection pane="topRight"/>
      <selection pane="bottomLeft"/>
      <selection pane="bottomRight"/>
    </sheetView>
  </sheetViews>
  <sheetFormatPr defaultColWidth="9.33203125" defaultRowHeight="13.2"/>
  <cols>
    <col min="1" max="1" width="32.44140625" style="63" bestFit="1" customWidth="1"/>
    <col min="2" max="2" width="6.88671875" style="63" customWidth="1"/>
    <col min="3" max="3" width="5" style="63" customWidth="1"/>
    <col min="4" max="4" width="6.88671875" style="63" customWidth="1"/>
    <col min="5" max="5" width="5" style="63" customWidth="1"/>
    <col min="6" max="6" width="6.88671875" style="63" customWidth="1"/>
    <col min="7" max="7" width="5" style="63" customWidth="1"/>
    <col min="8" max="8" width="6.88671875" style="63" customWidth="1"/>
    <col min="9" max="9" width="5" style="63" customWidth="1"/>
    <col min="10" max="10" width="6.88671875" style="63" customWidth="1"/>
    <col min="11" max="11" width="5" style="63" customWidth="1"/>
    <col min="12" max="12" width="6.88671875" style="63" customWidth="1"/>
    <col min="13" max="13" width="5" style="63" customWidth="1"/>
    <col min="14" max="14" width="6.88671875" style="63" customWidth="1"/>
    <col min="15" max="15" width="5" style="63" customWidth="1"/>
    <col min="16" max="16" width="6.88671875" style="63" customWidth="1"/>
    <col min="17" max="17" width="5" style="63" customWidth="1"/>
    <col min="18" max="18" width="6.88671875" style="63" customWidth="1"/>
    <col min="19" max="19" width="5" style="63" customWidth="1"/>
    <col min="20" max="20" width="6.88671875" style="63" customWidth="1"/>
    <col min="21" max="21" width="5" style="63" customWidth="1"/>
    <col min="22" max="22" width="6.88671875" style="63" customWidth="1"/>
    <col min="23" max="23" width="5" style="63" customWidth="1"/>
    <col min="24" max="24" width="6.88671875" style="63" customWidth="1"/>
    <col min="25" max="25" width="5" style="63" customWidth="1"/>
    <col min="26" max="26" width="6.88671875" style="63" customWidth="1"/>
    <col min="27" max="27" width="5" style="63" customWidth="1"/>
    <col min="28" max="28" width="6.88671875" style="63" customWidth="1"/>
    <col min="29" max="29" width="5" style="63" customWidth="1"/>
    <col min="30" max="30" width="6.88671875" style="63" customWidth="1"/>
    <col min="31" max="31" width="5" style="63" customWidth="1"/>
    <col min="32" max="32" width="6.88671875" style="63" customWidth="1"/>
    <col min="33" max="33" width="5" style="63" customWidth="1"/>
    <col min="34" max="34" width="6.88671875" style="63" customWidth="1"/>
    <col min="35" max="35" width="5" style="63" customWidth="1"/>
    <col min="36" max="36" width="6.88671875" style="63" customWidth="1"/>
    <col min="37" max="37" width="5" style="63" customWidth="1"/>
    <col min="38" max="38" width="6.88671875" style="63" customWidth="1"/>
    <col min="39" max="39" width="5" style="63" customWidth="1"/>
    <col min="40" max="40" width="6.88671875" style="63" customWidth="1"/>
    <col min="41" max="41" width="5" style="63" customWidth="1"/>
    <col min="42" max="42" width="6.88671875" style="63" customWidth="1"/>
    <col min="43" max="43" width="5" style="63" customWidth="1"/>
    <col min="44" max="44" width="6.88671875" style="63" customWidth="1"/>
    <col min="45" max="45" width="5" style="63" customWidth="1"/>
    <col min="46" max="46" width="6.88671875" style="63" customWidth="1"/>
    <col min="47" max="47" width="5" style="63" customWidth="1"/>
    <col min="48" max="48" width="6.88671875" style="63" customWidth="1"/>
    <col min="49" max="49" width="5" style="63" customWidth="1"/>
    <col min="50" max="50" width="6.88671875" style="57" customWidth="1"/>
    <col min="51" max="51" width="5" style="57" customWidth="1"/>
    <col min="52" max="52" width="6.88671875" style="57" customWidth="1"/>
    <col min="53" max="53" width="5" style="57" customWidth="1"/>
    <col min="54" max="54" width="6.88671875" style="57" customWidth="1"/>
    <col min="55" max="55" width="5" style="57" customWidth="1"/>
    <col min="56" max="56" width="6.88671875" style="57" customWidth="1"/>
    <col min="57" max="57" width="5" style="57" customWidth="1"/>
    <col min="58" max="58" width="6.88671875" style="57" customWidth="1"/>
    <col min="59" max="59" width="5" style="57" customWidth="1"/>
    <col min="60" max="60" width="6.88671875" style="57" customWidth="1"/>
    <col min="61" max="61" width="5" style="57" customWidth="1"/>
    <col min="62" max="62" width="6.88671875" style="57" customWidth="1"/>
    <col min="63" max="63" width="5" style="57" customWidth="1"/>
    <col min="64" max="64" width="6.88671875" style="57" customWidth="1"/>
    <col min="65" max="65" width="5" style="57" customWidth="1"/>
    <col min="66" max="66" width="6.88671875" style="57" customWidth="1"/>
    <col min="67" max="67" width="5" style="57" customWidth="1"/>
    <col min="68" max="68" width="6.88671875" style="57" customWidth="1"/>
    <col min="69" max="69" width="5" style="57" customWidth="1"/>
    <col min="70" max="70" width="6.88671875" style="57" customWidth="1"/>
    <col min="71" max="71" width="5" style="57" customWidth="1"/>
    <col min="72" max="72" width="6.88671875" style="57" customWidth="1"/>
    <col min="73" max="73" width="5" style="57" customWidth="1"/>
    <col min="74" max="74" width="6.88671875" style="57" customWidth="1"/>
    <col min="75" max="75" width="5" style="57" customWidth="1"/>
    <col min="76" max="76" width="6.88671875" style="57" customWidth="1"/>
    <col min="77" max="77" width="5" style="57" customWidth="1"/>
    <col min="78" max="78" width="6.88671875" style="57" customWidth="1"/>
    <col min="79" max="79" width="5" style="57" customWidth="1"/>
    <col min="80" max="80" width="6.88671875" style="57" customWidth="1"/>
    <col min="81" max="81" width="5" style="57" bestFit="1" customWidth="1"/>
    <col min="82" max="82" width="7" style="57" bestFit="1" customWidth="1"/>
    <col min="83" max="83" width="5" style="57" bestFit="1" customWidth="1"/>
    <col min="84" max="84" width="7" style="57" bestFit="1" customWidth="1"/>
    <col min="85" max="85" width="5" style="57" bestFit="1" customWidth="1"/>
    <col min="86" max="86" width="7.109375" style="57" bestFit="1" customWidth="1"/>
    <col min="87" max="87" width="5" style="57" bestFit="1" customWidth="1"/>
    <col min="88" max="88" width="7" style="57" bestFit="1" customWidth="1"/>
    <col min="89" max="89" width="5" style="57" bestFit="1" customWidth="1"/>
    <col min="90" max="90" width="7" style="57" bestFit="1" customWidth="1"/>
    <col min="91" max="91" width="5" style="57" bestFit="1" customWidth="1"/>
    <col min="92" max="92" width="7.77734375" style="57" bestFit="1" customWidth="1"/>
    <col min="93" max="93" width="5.77734375" style="57" bestFit="1" customWidth="1"/>
    <col min="94" max="94" width="7.77734375" style="57" bestFit="1" customWidth="1"/>
    <col min="95" max="95" width="5.77734375" style="57" bestFit="1" customWidth="1"/>
    <col min="96" max="96" width="7.77734375" style="57" bestFit="1" customWidth="1"/>
    <col min="97" max="97" width="5.77734375" style="57" bestFit="1" customWidth="1"/>
    <col min="98" max="98" width="7.77734375" style="57" bestFit="1" customWidth="1"/>
    <col min="99" max="99" width="5.77734375" style="57" bestFit="1" customWidth="1"/>
    <col min="100" max="100" width="7.77734375" style="57" bestFit="1" customWidth="1"/>
    <col min="101" max="101" width="5.77734375" style="57" bestFit="1" customWidth="1"/>
    <col min="102" max="102" width="7.77734375" style="57" bestFit="1" customWidth="1"/>
    <col min="103" max="103" width="5.77734375" style="57" bestFit="1" customWidth="1"/>
    <col min="104" max="104" width="7.77734375" style="57" bestFit="1" customWidth="1"/>
    <col min="105" max="105" width="5.77734375" style="57" bestFit="1" customWidth="1"/>
    <col min="106" max="106" width="7.77734375" style="57" bestFit="1" customWidth="1"/>
    <col min="107" max="107" width="5.77734375" style="57" bestFit="1" customWidth="1"/>
    <col min="108" max="108" width="7.77734375" style="57" bestFit="1" customWidth="1"/>
    <col min="109" max="109" width="5.77734375" style="57" bestFit="1" customWidth="1"/>
    <col min="110" max="110" width="7.77734375" style="57" bestFit="1" customWidth="1"/>
    <col min="111" max="111" width="5.77734375" style="57" bestFit="1" customWidth="1"/>
    <col min="112" max="112" width="7.77734375" style="57" bestFit="1" customWidth="1"/>
    <col min="113" max="113" width="5.77734375" style="57" bestFit="1" customWidth="1"/>
    <col min="114" max="114" width="7.77734375" style="57" bestFit="1" customWidth="1"/>
    <col min="115" max="115" width="5.77734375" style="57" bestFit="1" customWidth="1"/>
    <col min="116" max="116" width="7.77734375" style="57" bestFit="1" customWidth="1"/>
    <col min="117" max="117" width="5.77734375" style="57" bestFit="1" customWidth="1"/>
    <col min="118" max="118" width="7.77734375" style="57" bestFit="1" customWidth="1"/>
    <col min="119" max="119" width="5.77734375" style="57" bestFit="1" customWidth="1"/>
    <col min="120" max="120" width="7.77734375" style="57" bestFit="1" customWidth="1"/>
    <col min="121" max="121" width="5.77734375" style="57" bestFit="1" customWidth="1"/>
    <col min="122" max="122" width="7.77734375" style="57" bestFit="1" customWidth="1"/>
    <col min="123" max="123" width="5.77734375" style="57" bestFit="1" customWidth="1"/>
    <col min="124" max="124" width="7.77734375" style="57" bestFit="1" customWidth="1"/>
    <col min="125" max="125" width="5.77734375" style="57" bestFit="1" customWidth="1"/>
    <col min="126" max="126" width="7.77734375" style="57" bestFit="1" customWidth="1"/>
    <col min="127" max="127" width="5.77734375" style="57" bestFit="1" customWidth="1"/>
    <col min="128" max="128" width="7.77734375" style="57" bestFit="1" customWidth="1"/>
    <col min="129" max="129" width="5.77734375" style="57" bestFit="1" customWidth="1"/>
    <col min="130" max="130" width="7.77734375" style="57" bestFit="1" customWidth="1"/>
    <col min="131" max="131" width="5.77734375" style="57" bestFit="1" customWidth="1"/>
    <col min="132" max="132" width="7.77734375" style="57" bestFit="1" customWidth="1"/>
    <col min="133" max="133" width="5.77734375" style="57" bestFit="1" customWidth="1"/>
    <col min="134" max="134" width="7.77734375" style="57" bestFit="1" customWidth="1"/>
    <col min="135" max="135" width="5.77734375" style="57" bestFit="1" customWidth="1"/>
    <col min="136" max="136" width="7.77734375" style="57" bestFit="1" customWidth="1"/>
    <col min="137" max="137" width="5.77734375" style="57" bestFit="1" customWidth="1"/>
    <col min="138" max="138" width="7.77734375" style="57" bestFit="1" customWidth="1"/>
    <col min="139" max="139" width="5.77734375" style="57" bestFit="1" customWidth="1"/>
    <col min="140" max="140" width="7.77734375" style="57" bestFit="1" customWidth="1"/>
    <col min="141" max="141" width="5.77734375" style="57" bestFit="1" customWidth="1"/>
    <col min="142" max="142" width="7.77734375" style="57" bestFit="1" customWidth="1"/>
    <col min="143" max="143" width="5.77734375" style="57" bestFit="1" customWidth="1"/>
    <col min="144" max="144" width="7.77734375" style="57" bestFit="1" customWidth="1"/>
    <col min="145" max="145" width="5.77734375" style="57" customWidth="1"/>
    <col min="146" max="16384" width="9.33203125" style="47"/>
  </cols>
  <sheetData>
    <row r="1" spans="1:262"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279"/>
      <c r="AT1" s="19"/>
      <c r="AU1" s="279"/>
      <c r="AV1" s="19"/>
      <c r="AW1" s="279"/>
      <c r="AX1" s="19"/>
      <c r="AY1" s="279"/>
      <c r="AZ1" s="19"/>
      <c r="BA1" s="279"/>
      <c r="BB1" s="19"/>
      <c r="BC1" s="279"/>
      <c r="BD1" s="19"/>
      <c r="BE1" s="279"/>
      <c r="BF1" s="19"/>
      <c r="BG1" s="279"/>
      <c r="BH1" s="19"/>
      <c r="BI1" s="279"/>
      <c r="BJ1" s="19"/>
      <c r="BK1" s="279"/>
      <c r="BL1" s="19"/>
      <c r="BM1" s="279"/>
      <c r="BN1" s="19"/>
      <c r="BO1" s="279"/>
      <c r="BP1" s="19"/>
      <c r="BQ1" s="279"/>
      <c r="BR1" s="19"/>
      <c r="BS1" s="279"/>
      <c r="BT1" s="19"/>
      <c r="BU1" s="279"/>
      <c r="BV1" s="19"/>
      <c r="BW1" s="279"/>
      <c r="BX1" s="19"/>
      <c r="BY1" s="279"/>
      <c r="BZ1" s="65"/>
      <c r="CA1" s="65"/>
      <c r="CB1" s="19" t="s">
        <v>701</v>
      </c>
      <c r="CC1" s="279"/>
      <c r="CD1" s="64" t="s">
        <v>701</v>
      </c>
      <c r="CE1" s="64"/>
      <c r="CF1" s="64" t="s">
        <v>701</v>
      </c>
      <c r="CG1" s="64"/>
      <c r="CH1" s="64" t="s">
        <v>701</v>
      </c>
      <c r="CI1" s="64"/>
      <c r="CJ1" s="64" t="s">
        <v>701</v>
      </c>
      <c r="CK1" s="64"/>
      <c r="CL1" s="64" t="s">
        <v>701</v>
      </c>
      <c r="CM1" s="64"/>
      <c r="CN1" s="64" t="s">
        <v>701</v>
      </c>
      <c r="CO1" s="64"/>
      <c r="CP1" s="64" t="s">
        <v>701</v>
      </c>
      <c r="CQ1" s="64"/>
      <c r="CR1" s="64" t="s">
        <v>701</v>
      </c>
      <c r="CS1" s="64"/>
      <c r="CT1" s="64" t="s">
        <v>701</v>
      </c>
      <c r="CU1" s="64"/>
      <c r="CV1" s="64" t="s">
        <v>701</v>
      </c>
      <c r="CW1" s="64"/>
      <c r="CX1" s="64" t="s">
        <v>701</v>
      </c>
      <c r="CY1" s="64"/>
      <c r="CZ1" s="64" t="s">
        <v>701</v>
      </c>
      <c r="DA1" s="64"/>
      <c r="DB1" s="64" t="s">
        <v>701</v>
      </c>
      <c r="DC1" s="64"/>
      <c r="DD1" s="64" t="s">
        <v>701</v>
      </c>
      <c r="DE1" s="64"/>
      <c r="DF1" s="64" t="s">
        <v>701</v>
      </c>
      <c r="DG1" s="64"/>
      <c r="DH1" s="64" t="s">
        <v>701</v>
      </c>
      <c r="DI1" s="64"/>
      <c r="DJ1" s="64" t="s">
        <v>701</v>
      </c>
      <c r="DK1" s="64"/>
      <c r="DL1" s="64" t="s">
        <v>701</v>
      </c>
      <c r="DM1" s="64"/>
      <c r="DN1" s="64" t="s">
        <v>701</v>
      </c>
      <c r="DO1" s="64"/>
      <c r="DP1" s="64" t="s">
        <v>701</v>
      </c>
      <c r="DQ1" s="64"/>
      <c r="DR1" s="64" t="s">
        <v>701</v>
      </c>
      <c r="DS1" s="64"/>
      <c r="DT1" s="64" t="s">
        <v>701</v>
      </c>
      <c r="DU1" s="64"/>
      <c r="DV1" s="64" t="s">
        <v>701</v>
      </c>
      <c r="DW1" s="64"/>
      <c r="DX1" s="64" t="s">
        <v>701</v>
      </c>
      <c r="DY1" s="64"/>
      <c r="DZ1" s="64" t="s">
        <v>701</v>
      </c>
      <c r="EA1" s="64"/>
      <c r="EB1" s="64" t="s">
        <v>701</v>
      </c>
      <c r="EC1" s="64"/>
      <c r="ED1" s="64" t="s">
        <v>701</v>
      </c>
      <c r="EE1" s="64"/>
      <c r="EF1" s="64" t="s">
        <v>701</v>
      </c>
      <c r="EG1" s="64"/>
      <c r="EH1" s="64" t="s">
        <v>701</v>
      </c>
      <c r="EI1" s="64"/>
      <c r="EJ1" s="64" t="s">
        <v>701</v>
      </c>
      <c r="EK1" s="64"/>
      <c r="EL1" s="64" t="s">
        <v>701</v>
      </c>
      <c r="EM1" s="64"/>
      <c r="EN1" s="64" t="s">
        <v>701</v>
      </c>
      <c r="EO1" s="279"/>
      <c r="EP1" s="21"/>
      <c r="EQ1" s="20"/>
      <c r="ER1" s="21"/>
      <c r="ES1" s="20"/>
      <c r="ET1" s="21"/>
      <c r="EU1" s="20"/>
      <c r="EV1" s="21"/>
      <c r="EW1" s="20"/>
      <c r="EX1" s="21"/>
      <c r="EY1" s="20"/>
      <c r="EZ1" s="21"/>
      <c r="FA1" s="20"/>
      <c r="FB1" s="21"/>
      <c r="FC1" s="20"/>
      <c r="FD1" s="21"/>
      <c r="FE1" s="20"/>
      <c r="FF1" s="21"/>
      <c r="FG1" s="20"/>
      <c r="FH1" s="21"/>
      <c r="FI1" s="20"/>
      <c r="FJ1" s="21"/>
      <c r="FK1" s="20"/>
      <c r="FL1" s="21"/>
      <c r="FM1" s="20"/>
      <c r="FN1" s="21"/>
      <c r="FO1" s="20"/>
      <c r="FP1" s="21"/>
      <c r="FQ1" s="20"/>
      <c r="FR1" s="21"/>
      <c r="FS1" s="20"/>
      <c r="FT1" s="21"/>
      <c r="FU1" s="20"/>
      <c r="FV1" s="21"/>
      <c r="FW1" s="22"/>
      <c r="FX1" s="22"/>
      <c r="FY1" s="20"/>
      <c r="FZ1" s="21"/>
      <c r="GA1" s="23"/>
      <c r="GB1" s="23"/>
      <c r="GC1" s="23"/>
      <c r="GD1" s="23"/>
      <c r="GE1" s="23"/>
      <c r="GF1" s="21"/>
      <c r="GG1" s="23"/>
      <c r="GH1" s="21"/>
      <c r="GI1" s="23"/>
      <c r="GJ1" s="23"/>
      <c r="GK1" s="23"/>
      <c r="GL1" s="24"/>
      <c r="GM1" s="24"/>
      <c r="GN1" s="20"/>
      <c r="GO1" s="21"/>
      <c r="GP1" s="20"/>
      <c r="GQ1" s="21"/>
      <c r="GR1" s="20"/>
      <c r="GS1" s="21"/>
      <c r="GT1" s="20"/>
      <c r="GU1" s="21"/>
      <c r="GV1" s="20"/>
      <c r="GW1" s="21"/>
      <c r="GX1" s="20"/>
      <c r="GY1" s="21"/>
      <c r="GZ1" s="20"/>
      <c r="HA1" s="21"/>
      <c r="HB1" s="20"/>
      <c r="HC1" s="21"/>
      <c r="HD1" s="20"/>
      <c r="HE1" s="21"/>
      <c r="HF1" s="20"/>
      <c r="HG1" s="21"/>
      <c r="HH1" s="20"/>
      <c r="HI1" s="21"/>
      <c r="HJ1" s="20"/>
      <c r="HK1" s="21"/>
      <c r="HL1" s="20"/>
      <c r="HM1" s="21"/>
      <c r="HN1" s="20"/>
      <c r="HO1" s="21"/>
      <c r="HP1" s="20"/>
      <c r="HQ1" s="21"/>
      <c r="HR1" s="20"/>
      <c r="HS1" s="21"/>
      <c r="HT1" s="20"/>
      <c r="HU1" s="21"/>
      <c r="HV1" s="20"/>
      <c r="HW1" s="21"/>
      <c r="HX1" s="20"/>
      <c r="HY1" s="21"/>
      <c r="HZ1" s="20"/>
      <c r="IA1" s="21"/>
      <c r="IB1" s="22"/>
      <c r="IC1" s="22"/>
      <c r="ID1" s="20"/>
      <c r="IE1" s="21"/>
      <c r="IF1" s="23"/>
      <c r="IG1" s="23"/>
      <c r="IH1" s="23"/>
      <c r="II1" s="23"/>
      <c r="IJ1" s="23"/>
      <c r="IK1" s="21"/>
      <c r="IL1" s="23"/>
      <c r="IM1" s="21"/>
      <c r="IN1" s="23"/>
      <c r="IO1" s="23"/>
      <c r="IP1" s="23"/>
      <c r="IQ1" s="24"/>
      <c r="IR1" s="24"/>
      <c r="IS1" s="20"/>
      <c r="IT1" s="21"/>
      <c r="IU1" s="20"/>
      <c r="IV1" s="21"/>
      <c r="IW1" s="20"/>
      <c r="IX1" s="21"/>
      <c r="IY1" s="20"/>
      <c r="IZ1" s="21"/>
      <c r="JA1" s="20"/>
      <c r="JB1" s="21"/>
    </row>
    <row r="2" spans="1:262"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279"/>
      <c r="AT2" s="19"/>
      <c r="AU2" s="279"/>
      <c r="AV2" s="19"/>
      <c r="AW2" s="279"/>
      <c r="AX2" s="19"/>
      <c r="AY2" s="279"/>
      <c r="AZ2" s="19"/>
      <c r="BA2" s="279"/>
      <c r="BB2" s="19"/>
      <c r="BC2" s="279"/>
      <c r="BD2" s="19"/>
      <c r="BE2" s="279"/>
      <c r="BF2" s="19"/>
      <c r="BG2" s="279"/>
      <c r="BH2" s="19"/>
      <c r="BI2" s="279"/>
      <c r="BJ2" s="19"/>
      <c r="BK2" s="279"/>
      <c r="BL2" s="19"/>
      <c r="BM2" s="279"/>
      <c r="BN2" s="19"/>
      <c r="BO2" s="279"/>
      <c r="BP2" s="19"/>
      <c r="BQ2" s="279"/>
      <c r="BR2" s="19"/>
      <c r="BS2" s="279"/>
      <c r="BT2" s="19"/>
      <c r="BU2" s="279"/>
      <c r="BV2" s="19"/>
      <c r="BW2" s="279"/>
      <c r="BX2" s="19"/>
      <c r="BY2" s="279"/>
      <c r="BZ2" s="65"/>
      <c r="CA2" s="65"/>
      <c r="CB2" s="19"/>
      <c r="CC2" s="279"/>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279"/>
      <c r="EP2" s="21"/>
      <c r="EQ2" s="20"/>
      <c r="ER2" s="21"/>
      <c r="ES2" s="20"/>
      <c r="ET2" s="21"/>
      <c r="EU2" s="20"/>
      <c r="EV2" s="21"/>
      <c r="EW2" s="20"/>
      <c r="EX2" s="21"/>
      <c r="EY2" s="20"/>
      <c r="EZ2" s="21"/>
      <c r="FA2" s="20"/>
      <c r="FB2" s="21"/>
      <c r="FC2" s="20"/>
      <c r="FD2" s="21"/>
      <c r="FE2" s="20"/>
      <c r="FF2" s="21"/>
      <c r="FG2" s="20"/>
      <c r="FH2" s="21"/>
      <c r="FI2" s="20"/>
      <c r="FJ2" s="21"/>
      <c r="FK2" s="20"/>
      <c r="FL2" s="21"/>
      <c r="FM2" s="20"/>
      <c r="FN2" s="21"/>
      <c r="FO2" s="20"/>
      <c r="FP2" s="21"/>
      <c r="FQ2" s="20"/>
      <c r="FR2" s="21"/>
      <c r="FS2" s="20"/>
      <c r="FT2" s="21"/>
      <c r="FU2" s="20"/>
      <c r="FV2" s="21"/>
      <c r="FW2" s="22"/>
      <c r="FX2" s="22"/>
      <c r="FY2" s="20"/>
      <c r="FZ2" s="21"/>
      <c r="GA2" s="23"/>
      <c r="GB2" s="23"/>
      <c r="GC2" s="23"/>
      <c r="GD2" s="23"/>
      <c r="GE2" s="23"/>
      <c r="GF2" s="21"/>
      <c r="GG2" s="23"/>
      <c r="GH2" s="21"/>
      <c r="GI2" s="23"/>
      <c r="GJ2" s="23"/>
      <c r="GK2" s="23"/>
      <c r="GL2" s="24"/>
      <c r="GM2" s="24"/>
      <c r="GN2" s="20"/>
      <c r="GO2" s="21"/>
      <c r="GP2" s="20"/>
      <c r="GQ2" s="21"/>
      <c r="GR2" s="20"/>
      <c r="GS2" s="21"/>
      <c r="GT2" s="20"/>
      <c r="GU2" s="21"/>
      <c r="GV2" s="20"/>
      <c r="GW2" s="21"/>
      <c r="GX2" s="20"/>
      <c r="GY2" s="21"/>
      <c r="GZ2" s="20"/>
      <c r="HA2" s="21"/>
      <c r="HB2" s="20"/>
      <c r="HC2" s="21"/>
      <c r="HD2" s="20"/>
      <c r="HE2" s="21"/>
      <c r="HF2" s="20"/>
      <c r="HG2" s="21"/>
      <c r="HH2" s="20"/>
      <c r="HI2" s="21"/>
      <c r="HJ2" s="20"/>
      <c r="HK2" s="21"/>
      <c r="HL2" s="20"/>
      <c r="HM2" s="21"/>
      <c r="HN2" s="20"/>
      <c r="HO2" s="21"/>
      <c r="HP2" s="20"/>
      <c r="HQ2" s="21"/>
      <c r="HR2" s="20"/>
      <c r="HS2" s="21"/>
      <c r="HT2" s="20"/>
      <c r="HU2" s="21"/>
      <c r="HV2" s="20"/>
      <c r="HW2" s="21"/>
      <c r="HX2" s="20"/>
      <c r="HY2" s="21"/>
      <c r="HZ2" s="20"/>
      <c r="IA2" s="21"/>
      <c r="IB2" s="22"/>
      <c r="IC2" s="22"/>
      <c r="ID2" s="20"/>
      <c r="IE2" s="21"/>
      <c r="IF2" s="23"/>
      <c r="IG2" s="23"/>
      <c r="IH2" s="23"/>
      <c r="II2" s="23"/>
      <c r="IJ2" s="23"/>
      <c r="IK2" s="21"/>
      <c r="IL2" s="23"/>
      <c r="IM2" s="21"/>
      <c r="IN2" s="23"/>
      <c r="IO2" s="23"/>
      <c r="IP2" s="23"/>
      <c r="IQ2" s="24"/>
      <c r="IR2" s="24"/>
      <c r="IS2" s="20"/>
      <c r="IT2" s="21"/>
      <c r="IU2" s="20"/>
      <c r="IV2" s="21"/>
      <c r="IW2" s="20"/>
      <c r="IX2" s="21"/>
      <c r="IY2" s="20"/>
      <c r="IZ2" s="21"/>
      <c r="JA2" s="20"/>
      <c r="JB2" s="21"/>
    </row>
    <row r="3" spans="1:262"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279"/>
      <c r="AT3" s="19"/>
      <c r="AU3" s="279"/>
      <c r="AV3" s="19"/>
      <c r="AW3" s="279"/>
      <c r="AX3" s="19"/>
      <c r="AY3" s="279"/>
      <c r="AZ3" s="19"/>
      <c r="BA3" s="279"/>
      <c r="BB3" s="19"/>
      <c r="BC3" s="279"/>
      <c r="BD3" s="19"/>
      <c r="BE3" s="279"/>
      <c r="BF3" s="19"/>
      <c r="BG3" s="279"/>
      <c r="BH3" s="19"/>
      <c r="BI3" s="279"/>
      <c r="BJ3" s="19"/>
      <c r="BK3" s="279"/>
      <c r="BL3" s="19"/>
      <c r="BM3" s="279"/>
      <c r="BN3" s="19"/>
      <c r="BO3" s="279"/>
      <c r="BP3" s="19"/>
      <c r="BQ3" s="279"/>
      <c r="BR3" s="19"/>
      <c r="BS3" s="279"/>
      <c r="BT3" s="19"/>
      <c r="BU3" s="279"/>
      <c r="BV3" s="19"/>
      <c r="BW3" s="279"/>
      <c r="BX3" s="19"/>
      <c r="BY3" s="279"/>
      <c r="BZ3" s="65"/>
      <c r="CA3" s="65"/>
      <c r="CB3" s="19"/>
      <c r="CC3" s="279"/>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279"/>
      <c r="EP3" s="21"/>
      <c r="EQ3" s="20"/>
      <c r="ER3" s="21"/>
      <c r="ES3" s="20"/>
      <c r="ET3" s="21"/>
      <c r="EU3" s="20"/>
      <c r="EV3" s="21"/>
      <c r="EW3" s="20"/>
      <c r="EX3" s="21"/>
      <c r="EY3" s="20"/>
      <c r="EZ3" s="21"/>
      <c r="FA3" s="20"/>
      <c r="FB3" s="21"/>
      <c r="FC3" s="20"/>
      <c r="FD3" s="21"/>
      <c r="FE3" s="20"/>
      <c r="FF3" s="21"/>
      <c r="FG3" s="20"/>
      <c r="FH3" s="21"/>
      <c r="FI3" s="20"/>
      <c r="FJ3" s="21"/>
      <c r="FK3" s="20"/>
      <c r="FL3" s="21"/>
      <c r="FM3" s="20"/>
      <c r="FN3" s="21"/>
      <c r="FO3" s="20"/>
      <c r="FP3" s="21"/>
      <c r="FQ3" s="20"/>
      <c r="FR3" s="21"/>
      <c r="FS3" s="20"/>
      <c r="FT3" s="21"/>
      <c r="FU3" s="20"/>
      <c r="FV3" s="21"/>
      <c r="FW3" s="22"/>
      <c r="FX3" s="22"/>
      <c r="FY3" s="20"/>
      <c r="FZ3" s="21"/>
      <c r="GA3" s="23"/>
      <c r="GB3" s="23"/>
      <c r="GC3" s="23"/>
      <c r="GD3" s="23"/>
      <c r="GE3" s="23"/>
      <c r="GF3" s="21"/>
      <c r="GG3" s="23"/>
      <c r="GH3" s="21"/>
      <c r="GI3" s="23"/>
      <c r="GJ3" s="23"/>
      <c r="GK3" s="23"/>
      <c r="GL3" s="24"/>
      <c r="GM3" s="24"/>
      <c r="GN3" s="20"/>
      <c r="GO3" s="21"/>
      <c r="GP3" s="20"/>
      <c r="GQ3" s="21"/>
      <c r="GR3" s="20"/>
      <c r="GS3" s="21"/>
      <c r="GT3" s="20"/>
      <c r="GU3" s="21"/>
      <c r="GV3" s="20"/>
      <c r="GW3" s="21"/>
      <c r="GX3" s="20"/>
      <c r="GY3" s="21"/>
      <c r="GZ3" s="20"/>
      <c r="HA3" s="21"/>
      <c r="HB3" s="20"/>
      <c r="HC3" s="21"/>
      <c r="HD3" s="20"/>
      <c r="HE3" s="21"/>
      <c r="HF3" s="20"/>
      <c r="HG3" s="21"/>
      <c r="HH3" s="20"/>
      <c r="HI3" s="21"/>
      <c r="HJ3" s="20"/>
      <c r="HK3" s="21"/>
      <c r="HL3" s="20"/>
      <c r="HM3" s="21"/>
      <c r="HN3" s="20"/>
      <c r="HO3" s="21"/>
      <c r="HP3" s="20"/>
      <c r="HQ3" s="21"/>
      <c r="HR3" s="20"/>
      <c r="HS3" s="21"/>
      <c r="HT3" s="20"/>
      <c r="HU3" s="21"/>
      <c r="HV3" s="20"/>
      <c r="HW3" s="21"/>
      <c r="HX3" s="20"/>
      <c r="HY3" s="21"/>
      <c r="HZ3" s="20"/>
      <c r="IA3" s="21"/>
      <c r="IB3" s="22"/>
      <c r="IC3" s="22"/>
      <c r="ID3" s="20"/>
      <c r="IE3" s="21"/>
      <c r="IF3" s="23"/>
      <c r="IG3" s="23"/>
      <c r="IH3" s="23"/>
      <c r="II3" s="23"/>
      <c r="IJ3" s="23"/>
      <c r="IK3" s="21"/>
      <c r="IL3" s="23"/>
      <c r="IM3" s="21"/>
      <c r="IN3" s="23"/>
      <c r="IO3" s="23"/>
      <c r="IP3" s="23"/>
      <c r="IQ3" s="24"/>
      <c r="IR3" s="24"/>
      <c r="IS3" s="20"/>
      <c r="IT3" s="21"/>
      <c r="IU3" s="20"/>
      <c r="IV3" s="21"/>
      <c r="IW3" s="20"/>
      <c r="IX3" s="21"/>
      <c r="IY3" s="20"/>
      <c r="IZ3" s="21"/>
      <c r="JA3" s="20"/>
      <c r="JB3" s="21"/>
    </row>
    <row r="4" spans="1:262"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row>
    <row r="5" spans="1:262" s="79" customFormat="1" ht="15" customHeight="1" thickBot="1">
      <c r="A5" s="28" t="s">
        <v>702</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133"/>
      <c r="BR5" s="133"/>
      <c r="BS5" s="133"/>
      <c r="BT5" s="133"/>
      <c r="BU5" s="133"/>
      <c r="BV5" s="280"/>
      <c r="BW5" s="134"/>
      <c r="BX5" s="280"/>
      <c r="BY5" s="280"/>
      <c r="BZ5" s="280"/>
      <c r="CA5" s="134"/>
      <c r="CB5" s="280"/>
      <c r="CC5" s="472"/>
      <c r="CD5" s="280"/>
      <c r="CE5" s="472"/>
      <c r="CF5" s="280"/>
      <c r="CG5" s="472"/>
      <c r="CH5" s="280"/>
      <c r="CI5" s="472"/>
      <c r="CJ5" s="472"/>
      <c r="CK5" s="472"/>
      <c r="CL5" s="472"/>
      <c r="CM5" s="472"/>
      <c r="CN5" s="472"/>
      <c r="CO5" s="472"/>
      <c r="CP5" s="472"/>
      <c r="CQ5" s="472"/>
      <c r="CR5" s="472"/>
      <c r="CS5" s="472"/>
      <c r="CT5" s="472"/>
      <c r="CU5" s="472"/>
      <c r="CV5" s="472"/>
      <c r="CW5" s="472"/>
      <c r="CX5" s="472"/>
      <c r="CY5" s="472"/>
      <c r="CZ5" s="472"/>
      <c r="DA5" s="472"/>
      <c r="DB5" s="472"/>
      <c r="DC5" s="472"/>
      <c r="DD5" s="472"/>
      <c r="DE5" s="472"/>
      <c r="DF5" s="472"/>
      <c r="DG5" s="472"/>
      <c r="DH5" s="472"/>
      <c r="DI5" s="472"/>
      <c r="DJ5" s="472"/>
      <c r="DK5" s="472"/>
      <c r="DL5" s="472"/>
      <c r="DM5" s="472"/>
      <c r="DN5" s="472"/>
      <c r="DO5" s="472"/>
      <c r="DP5" s="472"/>
      <c r="DQ5" s="472"/>
      <c r="DR5" s="472"/>
      <c r="DS5" s="472"/>
      <c r="DT5" s="472"/>
      <c r="DU5" s="472"/>
      <c r="DV5" s="472"/>
      <c r="DW5" s="472"/>
      <c r="DX5" s="472"/>
      <c r="DY5" s="472"/>
      <c r="DZ5" s="472"/>
      <c r="EA5" s="472"/>
      <c r="EB5" s="472"/>
      <c r="EC5" s="472"/>
      <c r="ED5" s="472"/>
      <c r="EE5" s="472"/>
      <c r="EF5" s="472"/>
      <c r="EG5" s="472"/>
      <c r="EH5" s="472"/>
      <c r="EI5" s="472"/>
      <c r="EJ5" s="472"/>
      <c r="EK5" s="472"/>
      <c r="EL5" s="472"/>
      <c r="EM5" s="472"/>
      <c r="EN5" s="280"/>
      <c r="EO5" s="472"/>
    </row>
    <row r="6" spans="1:262" s="79" customFormat="1" ht="15" customHeight="1" thickTop="1">
      <c r="A6" s="470"/>
      <c r="B6" s="91"/>
      <c r="C6" s="133"/>
      <c r="D6" s="134"/>
      <c r="E6" s="133"/>
      <c r="F6" s="134"/>
      <c r="G6" s="133"/>
      <c r="H6" s="135"/>
      <c r="I6" s="133"/>
      <c r="J6" s="133"/>
      <c r="K6" s="133"/>
      <c r="L6" s="133"/>
      <c r="M6" s="133"/>
      <c r="N6" s="133"/>
      <c r="O6" s="133"/>
      <c r="P6" s="91"/>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280"/>
      <c r="AY6" s="280"/>
      <c r="AZ6" s="280"/>
      <c r="BA6" s="280"/>
      <c r="BB6" s="280"/>
      <c r="BC6" s="280"/>
      <c r="BD6" s="280"/>
      <c r="BE6" s="280"/>
      <c r="BF6" s="280"/>
      <c r="BG6" s="280"/>
      <c r="BH6" s="280"/>
      <c r="BI6" s="280"/>
      <c r="BJ6" s="280"/>
      <c r="BK6" s="280"/>
      <c r="BL6" s="280"/>
      <c r="BM6" s="280"/>
      <c r="BN6" s="280"/>
      <c r="BO6" s="280"/>
      <c r="BP6" s="280"/>
      <c r="BQ6" s="280"/>
      <c r="BR6" s="280"/>
      <c r="BS6" s="280"/>
      <c r="BT6" s="280"/>
      <c r="BU6" s="280"/>
      <c r="BV6" s="280"/>
      <c r="BW6" s="134"/>
      <c r="BX6" s="280"/>
      <c r="BY6" s="280"/>
      <c r="BZ6" s="280"/>
      <c r="CA6" s="134"/>
      <c r="CB6" s="280"/>
      <c r="CC6" s="283"/>
      <c r="CD6" s="280"/>
      <c r="CE6" s="31"/>
      <c r="CF6" s="280"/>
      <c r="CG6" s="31"/>
      <c r="CH6" s="280"/>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280"/>
      <c r="EO6" s="31" t="s">
        <v>59</v>
      </c>
    </row>
    <row r="7" spans="1:262" s="36" customFormat="1" ht="15" customHeight="1">
      <c r="A7" s="520"/>
      <c r="B7" s="35" t="s">
        <v>87</v>
      </c>
      <c r="C7" s="35" t="s">
        <v>703</v>
      </c>
      <c r="D7" s="35" t="s">
        <v>88</v>
      </c>
      <c r="E7" s="35" t="s">
        <v>703</v>
      </c>
      <c r="F7" s="35" t="s">
        <v>89</v>
      </c>
      <c r="G7" s="35" t="s">
        <v>703</v>
      </c>
      <c r="H7" s="35" t="s">
        <v>90</v>
      </c>
      <c r="I7" s="35" t="s">
        <v>703</v>
      </c>
      <c r="J7" s="35" t="s">
        <v>91</v>
      </c>
      <c r="K7" s="35" t="s">
        <v>703</v>
      </c>
      <c r="L7" s="35" t="s">
        <v>92</v>
      </c>
      <c r="M7" s="35" t="s">
        <v>703</v>
      </c>
      <c r="N7" s="35" t="s">
        <v>93</v>
      </c>
      <c r="O7" s="35" t="s">
        <v>703</v>
      </c>
      <c r="P7" s="35" t="s">
        <v>94</v>
      </c>
      <c r="Q7" s="35" t="s">
        <v>703</v>
      </c>
      <c r="R7" s="35" t="s">
        <v>95</v>
      </c>
      <c r="S7" s="35" t="s">
        <v>703</v>
      </c>
      <c r="T7" s="35" t="s">
        <v>96</v>
      </c>
      <c r="U7" s="35" t="s">
        <v>703</v>
      </c>
      <c r="V7" s="35" t="s">
        <v>97</v>
      </c>
      <c r="W7" s="35" t="s">
        <v>703</v>
      </c>
      <c r="X7" s="35" t="s">
        <v>98</v>
      </c>
      <c r="Y7" s="35" t="s">
        <v>703</v>
      </c>
      <c r="Z7" s="35" t="s">
        <v>99</v>
      </c>
      <c r="AA7" s="35" t="s">
        <v>703</v>
      </c>
      <c r="AB7" s="35" t="s">
        <v>100</v>
      </c>
      <c r="AC7" s="35" t="s">
        <v>703</v>
      </c>
      <c r="AD7" s="35" t="s">
        <v>101</v>
      </c>
      <c r="AE7" s="35" t="s">
        <v>703</v>
      </c>
      <c r="AF7" s="35" t="s">
        <v>102</v>
      </c>
      <c r="AG7" s="35" t="s">
        <v>703</v>
      </c>
      <c r="AH7" s="35" t="s">
        <v>103</v>
      </c>
      <c r="AI7" s="35" t="s">
        <v>703</v>
      </c>
      <c r="AJ7" s="35" t="s">
        <v>104</v>
      </c>
      <c r="AK7" s="35" t="s">
        <v>703</v>
      </c>
      <c r="AL7" s="35" t="s">
        <v>105</v>
      </c>
      <c r="AM7" s="35" t="s">
        <v>703</v>
      </c>
      <c r="AN7" s="35" t="s">
        <v>106</v>
      </c>
      <c r="AO7" s="35" t="s">
        <v>703</v>
      </c>
      <c r="AP7" s="35" t="s">
        <v>107</v>
      </c>
      <c r="AQ7" s="35" t="s">
        <v>703</v>
      </c>
      <c r="AR7" s="35" t="s">
        <v>108</v>
      </c>
      <c r="AS7" s="35" t="s">
        <v>703</v>
      </c>
      <c r="AT7" s="35" t="s">
        <v>109</v>
      </c>
      <c r="AU7" s="35" t="s">
        <v>703</v>
      </c>
      <c r="AV7" s="35" t="s">
        <v>110</v>
      </c>
      <c r="AW7" s="35" t="s">
        <v>703</v>
      </c>
      <c r="AX7" s="35" t="s">
        <v>111</v>
      </c>
      <c r="AY7" s="35" t="s">
        <v>703</v>
      </c>
      <c r="AZ7" s="35" t="s">
        <v>112</v>
      </c>
      <c r="BA7" s="35" t="s">
        <v>703</v>
      </c>
      <c r="BB7" s="35" t="s">
        <v>113</v>
      </c>
      <c r="BC7" s="35" t="s">
        <v>703</v>
      </c>
      <c r="BD7" s="35" t="s">
        <v>114</v>
      </c>
      <c r="BE7" s="35" t="s">
        <v>703</v>
      </c>
      <c r="BF7" s="35" t="s">
        <v>115</v>
      </c>
      <c r="BG7" s="35" t="s">
        <v>703</v>
      </c>
      <c r="BH7" s="35" t="s">
        <v>116</v>
      </c>
      <c r="BI7" s="35" t="s">
        <v>703</v>
      </c>
      <c r="BJ7" s="35" t="s">
        <v>117</v>
      </c>
      <c r="BK7" s="35" t="s">
        <v>703</v>
      </c>
      <c r="BL7" s="35" t="s">
        <v>118</v>
      </c>
      <c r="BM7" s="35" t="s">
        <v>703</v>
      </c>
      <c r="BN7" s="35" t="s">
        <v>119</v>
      </c>
      <c r="BO7" s="35" t="s">
        <v>703</v>
      </c>
      <c r="BP7" s="35" t="s">
        <v>120</v>
      </c>
      <c r="BQ7" s="35" t="s">
        <v>703</v>
      </c>
      <c r="BR7" s="35" t="s">
        <v>121</v>
      </c>
      <c r="BS7" s="35" t="s">
        <v>703</v>
      </c>
      <c r="BT7" s="35" t="s">
        <v>122</v>
      </c>
      <c r="BU7" s="35" t="s">
        <v>703</v>
      </c>
      <c r="BV7" s="35" t="s">
        <v>123</v>
      </c>
      <c r="BW7" s="35" t="s">
        <v>703</v>
      </c>
      <c r="BX7" s="35" t="s">
        <v>124</v>
      </c>
      <c r="BY7" s="35" t="s">
        <v>703</v>
      </c>
      <c r="BZ7" s="35" t="s">
        <v>125</v>
      </c>
      <c r="CA7" s="35" t="s">
        <v>703</v>
      </c>
      <c r="CB7" s="35" t="s">
        <v>126</v>
      </c>
      <c r="CC7" s="35" t="s">
        <v>703</v>
      </c>
      <c r="CD7" s="35" t="s">
        <v>127</v>
      </c>
      <c r="CE7" s="35" t="s">
        <v>703</v>
      </c>
      <c r="CF7" s="35" t="s">
        <v>128</v>
      </c>
      <c r="CG7" s="35" t="s">
        <v>703</v>
      </c>
      <c r="CH7" s="35" t="s">
        <v>129</v>
      </c>
      <c r="CI7" s="35" t="s">
        <v>703</v>
      </c>
      <c r="CJ7" s="35" t="s">
        <v>130</v>
      </c>
      <c r="CK7" s="35" t="s">
        <v>703</v>
      </c>
      <c r="CL7" s="35" t="s">
        <v>131</v>
      </c>
      <c r="CM7" s="35" t="s">
        <v>703</v>
      </c>
      <c r="CN7" s="35" t="s">
        <v>132</v>
      </c>
      <c r="CO7" s="35" t="s">
        <v>703</v>
      </c>
      <c r="CP7" s="35" t="s">
        <v>133</v>
      </c>
      <c r="CQ7" s="35" t="s">
        <v>703</v>
      </c>
      <c r="CR7" s="35" t="s">
        <v>134</v>
      </c>
      <c r="CS7" s="35" t="s">
        <v>703</v>
      </c>
      <c r="CT7" s="35" t="s">
        <v>135</v>
      </c>
      <c r="CU7" s="35" t="s">
        <v>703</v>
      </c>
      <c r="CV7" s="35" t="s">
        <v>136</v>
      </c>
      <c r="CW7" s="35" t="s">
        <v>703</v>
      </c>
      <c r="CX7" s="35" t="s">
        <v>137</v>
      </c>
      <c r="CY7" s="35" t="s">
        <v>703</v>
      </c>
      <c r="CZ7" s="35" t="s">
        <v>138</v>
      </c>
      <c r="DA7" s="35" t="s">
        <v>703</v>
      </c>
      <c r="DB7" s="35" t="s">
        <v>139</v>
      </c>
      <c r="DC7" s="35" t="s">
        <v>703</v>
      </c>
      <c r="DD7" s="35" t="s">
        <v>140</v>
      </c>
      <c r="DE7" s="35" t="s">
        <v>703</v>
      </c>
      <c r="DF7" s="35" t="s">
        <v>141</v>
      </c>
      <c r="DG7" s="35" t="s">
        <v>703</v>
      </c>
      <c r="DH7" s="35" t="s">
        <v>142</v>
      </c>
      <c r="DI7" s="35" t="s">
        <v>703</v>
      </c>
      <c r="DJ7" s="35" t="s">
        <v>143</v>
      </c>
      <c r="DK7" s="35" t="s">
        <v>703</v>
      </c>
      <c r="DL7" s="35" t="s">
        <v>144</v>
      </c>
      <c r="DM7" s="35" t="s">
        <v>703</v>
      </c>
      <c r="DN7" s="35" t="s">
        <v>145</v>
      </c>
      <c r="DO7" s="35" t="s">
        <v>703</v>
      </c>
      <c r="DP7" s="35" t="s">
        <v>146</v>
      </c>
      <c r="DQ7" s="35" t="s">
        <v>703</v>
      </c>
      <c r="DR7" s="35" t="s">
        <v>147</v>
      </c>
      <c r="DS7" s="35" t="s">
        <v>703</v>
      </c>
      <c r="DT7" s="35" t="s">
        <v>148</v>
      </c>
      <c r="DU7" s="35" t="s">
        <v>703</v>
      </c>
      <c r="DV7" s="35" t="s">
        <v>149</v>
      </c>
      <c r="DW7" s="35" t="s">
        <v>703</v>
      </c>
      <c r="DX7" s="35" t="s">
        <v>150</v>
      </c>
      <c r="DY7" s="35" t="s">
        <v>703</v>
      </c>
      <c r="DZ7" s="35" t="s">
        <v>151</v>
      </c>
      <c r="EA7" s="35" t="s">
        <v>703</v>
      </c>
      <c r="EB7" s="35" t="s">
        <v>152</v>
      </c>
      <c r="EC7" s="35" t="s">
        <v>703</v>
      </c>
      <c r="ED7" s="35" t="s">
        <v>153</v>
      </c>
      <c r="EE7" s="35" t="s">
        <v>703</v>
      </c>
      <c r="EF7" s="35" t="s">
        <v>154</v>
      </c>
      <c r="EG7" s="35" t="s">
        <v>703</v>
      </c>
      <c r="EH7" s="35" t="s">
        <v>155</v>
      </c>
      <c r="EI7" s="35" t="s">
        <v>703</v>
      </c>
      <c r="EJ7" s="35" t="s">
        <v>156</v>
      </c>
      <c r="EK7" s="35" t="s">
        <v>703</v>
      </c>
      <c r="EL7" s="35" t="s">
        <v>157</v>
      </c>
      <c r="EM7" s="35" t="s">
        <v>703</v>
      </c>
      <c r="EN7" s="35" t="s">
        <v>158</v>
      </c>
      <c r="EO7" s="35" t="s">
        <v>703</v>
      </c>
    </row>
    <row r="8" spans="1:262" s="25" customFormat="1" ht="10.199999999999999"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262"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40"/>
    </row>
    <row r="10" spans="1:262" ht="15" customHeight="1">
      <c r="A10" s="48" t="s">
        <v>704</v>
      </c>
      <c r="B10" s="74">
        <v>1267</v>
      </c>
      <c r="C10" s="432">
        <v>1.2</v>
      </c>
      <c r="D10" s="74">
        <v>1134</v>
      </c>
      <c r="E10" s="432">
        <v>1</v>
      </c>
      <c r="F10" s="74">
        <v>756</v>
      </c>
      <c r="G10" s="432">
        <v>0.6</v>
      </c>
      <c r="H10" s="74">
        <v>917</v>
      </c>
      <c r="I10" s="432">
        <v>0.7</v>
      </c>
      <c r="J10" s="74">
        <v>1444</v>
      </c>
      <c r="K10" s="432">
        <v>1.038706939339227</v>
      </c>
      <c r="L10" s="74">
        <v>1250</v>
      </c>
      <c r="M10" s="432">
        <v>0.81159345011622019</v>
      </c>
      <c r="N10" s="74">
        <v>1465</v>
      </c>
      <c r="O10" s="432">
        <v>0.91201115579516179</v>
      </c>
      <c r="P10" s="74">
        <v>2218</v>
      </c>
      <c r="Q10" s="432">
        <v>1.232530354810925</v>
      </c>
      <c r="R10" s="74">
        <v>1861</v>
      </c>
      <c r="S10" s="432">
        <v>1.0336132586865725</v>
      </c>
      <c r="T10" s="74">
        <v>2233</v>
      </c>
      <c r="U10" s="432">
        <v>1.2448641687618813</v>
      </c>
      <c r="V10" s="74">
        <v>1847</v>
      </c>
      <c r="W10" s="432">
        <v>1.0206167907210626</v>
      </c>
      <c r="X10" s="74">
        <v>1872</v>
      </c>
      <c r="Y10" s="432">
        <v>0.98016116111399076</v>
      </c>
      <c r="Z10" s="74">
        <v>2329</v>
      </c>
      <c r="AA10" s="432">
        <v>1.1756273125129348</v>
      </c>
      <c r="AB10" s="74">
        <v>2381</v>
      </c>
      <c r="AC10" s="432">
        <v>1.1414846491648609</v>
      </c>
      <c r="AD10" s="74">
        <v>2365</v>
      </c>
      <c r="AE10" s="432">
        <v>1.0884873477728583</v>
      </c>
      <c r="AF10" s="74">
        <v>2688</v>
      </c>
      <c r="AG10" s="432">
        <v>1.165584049537322</v>
      </c>
      <c r="AH10" s="74">
        <v>2321</v>
      </c>
      <c r="AI10" s="432">
        <v>0.96743806062222826</v>
      </c>
      <c r="AJ10" s="74">
        <v>2242</v>
      </c>
      <c r="AK10" s="432">
        <v>0.89381822241004005</v>
      </c>
      <c r="AL10" s="74">
        <v>2400</v>
      </c>
      <c r="AM10" s="432">
        <v>0.92140775748547832</v>
      </c>
      <c r="AN10" s="74">
        <v>2388</v>
      </c>
      <c r="AO10" s="432">
        <v>0.88882933583456158</v>
      </c>
      <c r="AP10" s="74">
        <v>2459</v>
      </c>
      <c r="AQ10" s="432">
        <v>0.91158818012300324</v>
      </c>
      <c r="AR10" s="74">
        <v>2695</v>
      </c>
      <c r="AS10" s="432">
        <v>0.96537543970254247</v>
      </c>
      <c r="AT10" s="74">
        <v>2646</v>
      </c>
      <c r="AU10" s="432">
        <v>0.93048771481922998</v>
      </c>
      <c r="AV10" s="74">
        <v>2555</v>
      </c>
      <c r="AW10" s="432">
        <v>0.87812757767390703</v>
      </c>
      <c r="AX10" s="74">
        <v>2544</v>
      </c>
      <c r="AY10" s="432">
        <v>0.8540265809059262</v>
      </c>
      <c r="AZ10" s="74">
        <v>2654</v>
      </c>
      <c r="BA10" s="432">
        <v>0.86852939058951351</v>
      </c>
      <c r="BB10" s="74">
        <v>2161</v>
      </c>
      <c r="BC10" s="432">
        <v>0.7</v>
      </c>
      <c r="BD10" s="74">
        <v>2367</v>
      </c>
      <c r="BE10" s="432">
        <v>0.7</v>
      </c>
      <c r="BF10" s="74">
        <v>6106</v>
      </c>
      <c r="BG10" s="432">
        <v>1.9</v>
      </c>
      <c r="BH10" s="74">
        <v>6127</v>
      </c>
      <c r="BI10" s="432">
        <v>1.9</v>
      </c>
      <c r="BJ10" s="74">
        <v>6508</v>
      </c>
      <c r="BK10" s="432">
        <v>1.9</v>
      </c>
      <c r="BL10" s="74">
        <v>6829</v>
      </c>
      <c r="BM10" s="432">
        <v>2</v>
      </c>
      <c r="BN10" s="74">
        <v>7497</v>
      </c>
      <c r="BO10" s="432">
        <v>2.1272671554718183</v>
      </c>
      <c r="BP10" s="74">
        <v>10487</v>
      </c>
      <c r="BQ10" s="432">
        <v>3</v>
      </c>
      <c r="BR10" s="74">
        <v>11551</v>
      </c>
      <c r="BS10" s="432">
        <v>3.2</v>
      </c>
      <c r="BT10" s="74">
        <v>10242</v>
      </c>
      <c r="BU10" s="432">
        <v>2.8</v>
      </c>
      <c r="BV10" s="74">
        <v>10394</v>
      </c>
      <c r="BW10" s="432">
        <v>2.9384686975085224</v>
      </c>
      <c r="BX10" s="74">
        <v>8329</v>
      </c>
      <c r="BY10" s="432">
        <v>2.4</v>
      </c>
      <c r="BZ10" s="74">
        <v>8632.0660000000007</v>
      </c>
      <c r="CA10" s="432">
        <v>2.2000000000000002</v>
      </c>
      <c r="CB10" s="74">
        <v>8813.5810000000001</v>
      </c>
      <c r="CC10" s="432">
        <v>2.2474982738461522</v>
      </c>
      <c r="CD10" s="74">
        <v>8328</v>
      </c>
      <c r="CE10" s="432">
        <v>2.2000000000000002</v>
      </c>
      <c r="CF10" s="74">
        <v>8083</v>
      </c>
      <c r="CG10" s="432">
        <v>2.2000000000000002</v>
      </c>
      <c r="CH10" s="74">
        <v>9165</v>
      </c>
      <c r="CI10" s="432">
        <v>2.5</v>
      </c>
      <c r="CJ10" s="74">
        <v>9410.3819999999996</v>
      </c>
      <c r="CK10" s="432">
        <v>2.5</v>
      </c>
      <c r="CL10" s="74">
        <v>8906</v>
      </c>
      <c r="CM10" s="432">
        <v>2.4</v>
      </c>
      <c r="CN10" s="74">
        <v>9087</v>
      </c>
      <c r="CO10" s="432">
        <v>2.2999999999999998</v>
      </c>
      <c r="CP10" s="74">
        <v>9196</v>
      </c>
      <c r="CQ10" s="432">
        <v>2.2999999999999998</v>
      </c>
      <c r="CR10" s="74">
        <v>9092</v>
      </c>
      <c r="CS10" s="432">
        <v>2.2000000000000002</v>
      </c>
      <c r="CT10" s="74">
        <v>8629</v>
      </c>
      <c r="CU10" s="432">
        <v>2.1</v>
      </c>
      <c r="CV10" s="74">
        <v>8807</v>
      </c>
      <c r="CW10" s="432">
        <v>2.1</v>
      </c>
      <c r="CX10" s="74">
        <v>8916</v>
      </c>
      <c r="CY10" s="432">
        <v>2</v>
      </c>
      <c r="CZ10" s="74">
        <v>8871</v>
      </c>
      <c r="DA10" s="432">
        <v>2</v>
      </c>
      <c r="DB10" s="74">
        <v>10384.583000000001</v>
      </c>
      <c r="DC10" s="432">
        <v>2.2000000000000002</v>
      </c>
      <c r="DD10" s="74">
        <v>10530.727000000001</v>
      </c>
      <c r="DE10" s="432">
        <v>2.2018055825813931</v>
      </c>
      <c r="DF10" s="74">
        <v>10622.745999999999</v>
      </c>
      <c r="DG10" s="432">
        <v>2.1715389666626517</v>
      </c>
      <c r="DH10" s="74">
        <v>10662</v>
      </c>
      <c r="DI10" s="432">
        <v>2.1</v>
      </c>
      <c r="DJ10" s="74">
        <v>10152.716</v>
      </c>
      <c r="DK10" s="432">
        <v>1.9244212919158639</v>
      </c>
      <c r="DL10" s="74">
        <v>4874</v>
      </c>
      <c r="DM10" s="432">
        <v>0.9</v>
      </c>
      <c r="DN10" s="74">
        <v>5388</v>
      </c>
      <c r="DO10" s="432">
        <v>0.9</v>
      </c>
      <c r="DP10" s="74">
        <v>4591</v>
      </c>
      <c r="DQ10" s="432">
        <v>0.8</v>
      </c>
      <c r="DR10" s="74">
        <v>5691</v>
      </c>
      <c r="DS10" s="432">
        <v>0.9</v>
      </c>
      <c r="DT10" s="74">
        <v>6022</v>
      </c>
      <c r="DU10" s="432">
        <v>1</v>
      </c>
      <c r="DV10" s="74">
        <v>5438</v>
      </c>
      <c r="DW10" s="432">
        <v>0.8</v>
      </c>
      <c r="DX10" s="74">
        <v>6085</v>
      </c>
      <c r="DY10" s="432">
        <v>0.9</v>
      </c>
      <c r="DZ10" s="74">
        <v>5392</v>
      </c>
      <c r="EA10" s="432">
        <v>0.8</v>
      </c>
      <c r="EB10" s="74">
        <v>5636</v>
      </c>
      <c r="EC10" s="432">
        <v>0.89880809313835852</v>
      </c>
      <c r="ED10" s="74">
        <v>7040</v>
      </c>
      <c r="EE10" s="432">
        <v>1.1000000000000001</v>
      </c>
      <c r="EF10" s="74">
        <v>6822</v>
      </c>
      <c r="EG10" s="432">
        <v>1.085338670029909</v>
      </c>
      <c r="EH10" s="74">
        <v>7613</v>
      </c>
      <c r="EI10" s="432">
        <v>1.2</v>
      </c>
      <c r="EJ10" s="74">
        <v>3882</v>
      </c>
      <c r="EK10" s="432">
        <v>0.6</v>
      </c>
      <c r="EL10" s="74">
        <v>5859</v>
      </c>
      <c r="EM10" s="432">
        <v>0.9</v>
      </c>
      <c r="EN10" s="179">
        <v>4890</v>
      </c>
      <c r="EO10" s="332">
        <v>0.7</v>
      </c>
      <c r="EP10" s="518"/>
      <c r="EQ10" s="518"/>
    </row>
    <row r="11" spans="1:262" ht="15" customHeight="1">
      <c r="A11" s="48" t="s">
        <v>705</v>
      </c>
      <c r="B11" s="74">
        <v>7294</v>
      </c>
      <c r="C11" s="432">
        <v>7.2</v>
      </c>
      <c r="D11" s="74">
        <v>6805</v>
      </c>
      <c r="E11" s="432">
        <v>6.3</v>
      </c>
      <c r="F11" s="74">
        <v>6514</v>
      </c>
      <c r="G11" s="432">
        <v>5.6</v>
      </c>
      <c r="H11" s="74">
        <v>7188</v>
      </c>
      <c r="I11" s="432">
        <v>5.5</v>
      </c>
      <c r="J11" s="74">
        <v>8857</v>
      </c>
      <c r="K11" s="432">
        <v>6.3710715801437212</v>
      </c>
      <c r="L11" s="74">
        <v>9092</v>
      </c>
      <c r="M11" s="432">
        <v>5.9032061187653389</v>
      </c>
      <c r="N11" s="74">
        <v>10341</v>
      </c>
      <c r="O11" s="432">
        <v>6.4376159468107623</v>
      </c>
      <c r="P11" s="74">
        <v>11266</v>
      </c>
      <c r="Q11" s="432">
        <v>6.2604540023894861</v>
      </c>
      <c r="R11" s="74">
        <v>12052</v>
      </c>
      <c r="S11" s="432">
        <v>6.6937705500755351</v>
      </c>
      <c r="T11" s="74">
        <v>12309</v>
      </c>
      <c r="U11" s="432">
        <v>6.8620837677071194</v>
      </c>
      <c r="V11" s="74">
        <v>11792</v>
      </c>
      <c r="W11" s="432">
        <v>6.5160331327464922</v>
      </c>
      <c r="X11" s="74">
        <v>11634</v>
      </c>
      <c r="Y11" s="432">
        <v>6.0914502929488084</v>
      </c>
      <c r="Z11" s="74">
        <v>12441</v>
      </c>
      <c r="AA11" s="432">
        <v>6.2799396285845521</v>
      </c>
      <c r="AB11" s="74">
        <v>12527</v>
      </c>
      <c r="AC11" s="432">
        <v>6.0056187316624161</v>
      </c>
      <c r="AD11" s="74">
        <v>13054</v>
      </c>
      <c r="AE11" s="432">
        <v>6.0080819610261695</v>
      </c>
      <c r="AF11" s="74">
        <v>13073</v>
      </c>
      <c r="AG11" s="432">
        <v>5.6687798659231445</v>
      </c>
      <c r="AH11" s="74">
        <v>12644</v>
      </c>
      <c r="AI11" s="432">
        <v>5.2702657641135087</v>
      </c>
      <c r="AJ11" s="74">
        <v>14636</v>
      </c>
      <c r="AK11" s="432">
        <v>5.8349346579809751</v>
      </c>
      <c r="AL11" s="74">
        <v>14567</v>
      </c>
      <c r="AM11" s="432">
        <v>5.5925611680378999</v>
      </c>
      <c r="AN11" s="74">
        <v>13822</v>
      </c>
      <c r="AO11" s="432">
        <v>5.1446394806973661</v>
      </c>
      <c r="AP11" s="74">
        <v>13390</v>
      </c>
      <c r="AQ11" s="432">
        <v>4.9638738234432749</v>
      </c>
      <c r="AR11" s="74">
        <v>15035</v>
      </c>
      <c r="AS11" s="432">
        <v>5.3856845031271714</v>
      </c>
      <c r="AT11" s="74">
        <v>15099</v>
      </c>
      <c r="AU11" s="432">
        <v>5.3096878329764001</v>
      </c>
      <c r="AV11" s="74">
        <v>15182</v>
      </c>
      <c r="AW11" s="432">
        <v>5.2178993676106682</v>
      </c>
      <c r="AX11" s="74">
        <v>15823</v>
      </c>
      <c r="AY11" s="432">
        <v>5.3118170556896498</v>
      </c>
      <c r="AZ11" s="74">
        <v>16673</v>
      </c>
      <c r="BA11" s="432">
        <v>5.456288820383933</v>
      </c>
      <c r="BB11" s="74">
        <v>16195</v>
      </c>
      <c r="BC11" s="432">
        <v>5.2</v>
      </c>
      <c r="BD11" s="74">
        <v>17328</v>
      </c>
      <c r="BE11" s="432">
        <v>5.4</v>
      </c>
      <c r="BF11" s="74">
        <v>21085</v>
      </c>
      <c r="BG11" s="432">
        <v>6.4</v>
      </c>
      <c r="BH11" s="74">
        <v>21889</v>
      </c>
      <c r="BI11" s="432">
        <v>6.7</v>
      </c>
      <c r="BJ11" s="74">
        <v>23080</v>
      </c>
      <c r="BK11" s="432">
        <v>6.9</v>
      </c>
      <c r="BL11" s="74">
        <v>24044</v>
      </c>
      <c r="BM11" s="432">
        <v>6.9</v>
      </c>
      <c r="BN11" s="74">
        <v>27157</v>
      </c>
      <c r="BO11" s="432">
        <v>7.7057748620979281</v>
      </c>
      <c r="BP11" s="74">
        <v>30940</v>
      </c>
      <c r="BQ11" s="432">
        <v>8.6999999999999993</v>
      </c>
      <c r="BR11" s="74">
        <v>35370</v>
      </c>
      <c r="BS11" s="432">
        <v>9.6999999999999993</v>
      </c>
      <c r="BT11" s="74">
        <v>33934</v>
      </c>
      <c r="BU11" s="432">
        <v>9.1999999999999993</v>
      </c>
      <c r="BV11" s="74">
        <v>32434</v>
      </c>
      <c r="BW11" s="432">
        <v>9.1693350904383983</v>
      </c>
      <c r="BX11" s="74">
        <v>30350</v>
      </c>
      <c r="BY11" s="432">
        <v>8.9</v>
      </c>
      <c r="BZ11" s="74">
        <v>32175.614000000001</v>
      </c>
      <c r="CA11" s="432">
        <v>8.1</v>
      </c>
      <c r="CB11" s="74">
        <v>33142.834999999999</v>
      </c>
      <c r="CC11" s="432">
        <v>8.4515549868853341</v>
      </c>
      <c r="CD11" s="74">
        <v>32250</v>
      </c>
      <c r="CE11" s="432">
        <v>8.5</v>
      </c>
      <c r="CF11" s="74">
        <v>30854</v>
      </c>
      <c r="CG11" s="432">
        <v>8.1999999999999993</v>
      </c>
      <c r="CH11" s="74">
        <v>30603</v>
      </c>
      <c r="CI11" s="432">
        <v>8.3000000000000007</v>
      </c>
      <c r="CJ11" s="74">
        <v>30628.438999999998</v>
      </c>
      <c r="CK11" s="432">
        <v>8.3000000000000007</v>
      </c>
      <c r="CL11" s="74">
        <v>29580</v>
      </c>
      <c r="CM11" s="432">
        <v>8</v>
      </c>
      <c r="CN11" s="74">
        <v>33698</v>
      </c>
      <c r="CO11" s="432">
        <v>8.6999999999999993</v>
      </c>
      <c r="CP11" s="74">
        <v>34299</v>
      </c>
      <c r="CQ11" s="432">
        <v>8.6</v>
      </c>
      <c r="CR11" s="74">
        <v>37315</v>
      </c>
      <c r="CS11" s="432">
        <v>9.1999999999999993</v>
      </c>
      <c r="CT11" s="74">
        <v>38198</v>
      </c>
      <c r="CU11" s="432">
        <v>9.1</v>
      </c>
      <c r="CV11" s="74">
        <v>36596</v>
      </c>
      <c r="CW11" s="432">
        <v>8.6</v>
      </c>
      <c r="CX11" s="74">
        <v>35456</v>
      </c>
      <c r="CY11" s="432">
        <v>8</v>
      </c>
      <c r="CZ11" s="74">
        <v>35178</v>
      </c>
      <c r="DA11" s="432">
        <v>7.8</v>
      </c>
      <c r="DB11" s="74">
        <v>40693.133000000002</v>
      </c>
      <c r="DC11" s="432">
        <v>8.5</v>
      </c>
      <c r="DD11" s="74">
        <v>46862.201000000001</v>
      </c>
      <c r="DE11" s="432">
        <v>9.7981322442269523</v>
      </c>
      <c r="DF11" s="74">
        <v>42628.989000000001</v>
      </c>
      <c r="DG11" s="432">
        <v>8.7143673324141933</v>
      </c>
      <c r="DH11" s="74">
        <v>38638</v>
      </c>
      <c r="DI11" s="432">
        <v>7.6</v>
      </c>
      <c r="DJ11" s="74">
        <v>40629.442000000003</v>
      </c>
      <c r="DK11" s="432">
        <v>7.701206579939857</v>
      </c>
      <c r="DL11" s="74">
        <v>37784</v>
      </c>
      <c r="DM11" s="432">
        <v>6.9</v>
      </c>
      <c r="DN11" s="74">
        <v>39183</v>
      </c>
      <c r="DO11" s="432">
        <v>6.8</v>
      </c>
      <c r="DP11" s="74">
        <v>36566</v>
      </c>
      <c r="DQ11" s="432">
        <v>6</v>
      </c>
      <c r="DR11" s="74">
        <v>34786</v>
      </c>
      <c r="DS11" s="432">
        <v>5.6</v>
      </c>
      <c r="DT11" s="74">
        <v>39064</v>
      </c>
      <c r="DU11" s="432">
        <v>6.2</v>
      </c>
      <c r="DV11" s="74">
        <v>40629</v>
      </c>
      <c r="DW11" s="432">
        <v>6.3</v>
      </c>
      <c r="DX11" s="74">
        <v>42192</v>
      </c>
      <c r="DY11" s="432">
        <v>6.4</v>
      </c>
      <c r="DZ11" s="74">
        <v>38038</v>
      </c>
      <c r="EA11" s="432">
        <v>5.9</v>
      </c>
      <c r="EB11" s="74">
        <v>35786</v>
      </c>
      <c r="EC11" s="432">
        <v>5.7068047114970311</v>
      </c>
      <c r="ED11" s="74">
        <v>36155</v>
      </c>
      <c r="EE11" s="432">
        <v>5.8</v>
      </c>
      <c r="EF11" s="74">
        <v>31545</v>
      </c>
      <c r="EG11" s="432">
        <v>5.0183777480871585</v>
      </c>
      <c r="EH11" s="74">
        <v>30872</v>
      </c>
      <c r="EI11" s="432">
        <v>4.8</v>
      </c>
      <c r="EJ11" s="74">
        <v>29127</v>
      </c>
      <c r="EK11" s="432">
        <v>4.4000000000000004</v>
      </c>
      <c r="EL11" s="74">
        <v>31716</v>
      </c>
      <c r="EM11" s="432">
        <v>4.5999999999999996</v>
      </c>
      <c r="EN11" s="179">
        <v>31982</v>
      </c>
      <c r="EO11" s="332">
        <v>4.5</v>
      </c>
      <c r="EP11" s="518"/>
      <c r="EQ11" s="518"/>
    </row>
    <row r="12" spans="1:262" ht="15" customHeight="1">
      <c r="A12" s="48" t="s">
        <v>706</v>
      </c>
      <c r="B12" s="74">
        <v>11102</v>
      </c>
      <c r="C12" s="432">
        <v>10.9</v>
      </c>
      <c r="D12" s="74">
        <v>10641</v>
      </c>
      <c r="E12" s="432">
        <v>9.8000000000000007</v>
      </c>
      <c r="F12" s="74">
        <v>10776</v>
      </c>
      <c r="G12" s="432">
        <v>9.3000000000000007</v>
      </c>
      <c r="H12" s="74">
        <v>11803</v>
      </c>
      <c r="I12" s="432">
        <v>9</v>
      </c>
      <c r="J12" s="74">
        <v>13580</v>
      </c>
      <c r="K12" s="432">
        <v>9.7684489170545028</v>
      </c>
      <c r="L12" s="74">
        <v>14670</v>
      </c>
      <c r="M12" s="432">
        <v>9.5248607305639599</v>
      </c>
      <c r="N12" s="74">
        <v>15935</v>
      </c>
      <c r="O12" s="432">
        <v>9.9200667355603436</v>
      </c>
      <c r="P12" s="74">
        <v>17990</v>
      </c>
      <c r="Q12" s="432">
        <v>9.9969436803645362</v>
      </c>
      <c r="R12" s="74">
        <v>18648</v>
      </c>
      <c r="S12" s="432">
        <v>10.357238069848041</v>
      </c>
      <c r="T12" s="74">
        <v>18555</v>
      </c>
      <c r="U12" s="432">
        <v>10.344135535771029</v>
      </c>
      <c r="V12" s="74">
        <v>18164</v>
      </c>
      <c r="W12" s="432">
        <v>10.037078173609846</v>
      </c>
      <c r="X12" s="74">
        <v>17668</v>
      </c>
      <c r="Y12" s="432">
        <v>9.250794548377133</v>
      </c>
      <c r="Z12" s="74">
        <v>18876</v>
      </c>
      <c r="AA12" s="432">
        <v>9.5281842640593215</v>
      </c>
      <c r="AB12" s="74">
        <v>19455</v>
      </c>
      <c r="AC12" s="432">
        <v>9.3269986768174586</v>
      </c>
      <c r="AD12" s="74">
        <v>20233</v>
      </c>
      <c r="AE12" s="432">
        <v>9.3122048657455565</v>
      </c>
      <c r="AF12" s="74">
        <v>20477</v>
      </c>
      <c r="AG12" s="432">
        <v>8.8793395023719288</v>
      </c>
      <c r="AH12" s="74">
        <v>19731</v>
      </c>
      <c r="AI12" s="432">
        <v>8.2242655640401487</v>
      </c>
      <c r="AJ12" s="74">
        <v>22979</v>
      </c>
      <c r="AK12" s="432">
        <v>9.1610387746477748</v>
      </c>
      <c r="AL12" s="74">
        <v>23530</v>
      </c>
      <c r="AM12" s="432">
        <v>9.0336352223472094</v>
      </c>
      <c r="AN12" s="74">
        <v>22701</v>
      </c>
      <c r="AO12" s="432">
        <v>8.4494617892715169</v>
      </c>
      <c r="AP12" s="74">
        <v>22003</v>
      </c>
      <c r="AQ12" s="432">
        <v>8.156842101360894</v>
      </c>
      <c r="AR12" s="74">
        <v>23850</v>
      </c>
      <c r="AS12" s="432">
        <v>8.5433039840095137</v>
      </c>
      <c r="AT12" s="74">
        <v>24011</v>
      </c>
      <c r="AU12" s="432">
        <v>8.4436661075300581</v>
      </c>
      <c r="AV12" s="74">
        <v>23571</v>
      </c>
      <c r="AW12" s="432">
        <v>8.1011135551278528</v>
      </c>
      <c r="AX12" s="74">
        <v>24279</v>
      </c>
      <c r="AY12" s="432">
        <v>8.1505154708392222</v>
      </c>
      <c r="AZ12" s="74">
        <v>25607</v>
      </c>
      <c r="BA12" s="432">
        <v>8.379966881999124</v>
      </c>
      <c r="BB12" s="74">
        <v>25131</v>
      </c>
      <c r="BC12" s="432">
        <v>8.1</v>
      </c>
      <c r="BD12" s="74">
        <v>26569</v>
      </c>
      <c r="BE12" s="432">
        <v>8.1999999999999993</v>
      </c>
      <c r="BF12" s="74">
        <v>30069</v>
      </c>
      <c r="BG12" s="432">
        <v>9.1999999999999993</v>
      </c>
      <c r="BH12" s="74">
        <v>31243</v>
      </c>
      <c r="BI12" s="432">
        <v>9.5</v>
      </c>
      <c r="BJ12" s="74">
        <v>33329</v>
      </c>
      <c r="BK12" s="432">
        <v>9.9</v>
      </c>
      <c r="BL12" s="74">
        <v>35072</v>
      </c>
      <c r="BM12" s="432">
        <v>10.1</v>
      </c>
      <c r="BN12" s="74">
        <v>40968</v>
      </c>
      <c r="BO12" s="432">
        <v>11.624633963634713</v>
      </c>
      <c r="BP12" s="74">
        <v>44834</v>
      </c>
      <c r="BQ12" s="432">
        <v>12.6</v>
      </c>
      <c r="BR12" s="74">
        <v>50126</v>
      </c>
      <c r="BS12" s="432">
        <v>13.7</v>
      </c>
      <c r="BT12" s="74">
        <v>49215</v>
      </c>
      <c r="BU12" s="432">
        <v>13.4</v>
      </c>
      <c r="BV12" s="74">
        <v>47767</v>
      </c>
      <c r="BW12" s="432">
        <v>13.504013300061054</v>
      </c>
      <c r="BX12" s="74">
        <v>45140</v>
      </c>
      <c r="BY12" s="432">
        <v>13.2</v>
      </c>
      <c r="BZ12" s="74">
        <v>48473.796000000002</v>
      </c>
      <c r="CA12" s="432">
        <v>12.2</v>
      </c>
      <c r="CB12" s="74">
        <v>49304.500999999997</v>
      </c>
      <c r="CC12" s="432">
        <v>12.572844215120494</v>
      </c>
      <c r="CD12" s="74">
        <v>48441</v>
      </c>
      <c r="CE12" s="432">
        <v>12.7</v>
      </c>
      <c r="CF12" s="74">
        <v>47159</v>
      </c>
      <c r="CG12" s="432">
        <v>12.6</v>
      </c>
      <c r="CH12" s="74">
        <v>47215</v>
      </c>
      <c r="CI12" s="432">
        <v>12.8</v>
      </c>
      <c r="CJ12" s="74">
        <v>45506.148999999998</v>
      </c>
      <c r="CK12" s="432">
        <v>12.3</v>
      </c>
      <c r="CL12" s="74">
        <v>43793</v>
      </c>
      <c r="CM12" s="432">
        <v>11.8</v>
      </c>
      <c r="CN12" s="74">
        <v>51766</v>
      </c>
      <c r="CO12" s="432">
        <v>13.3</v>
      </c>
      <c r="CP12" s="74">
        <v>52807</v>
      </c>
      <c r="CQ12" s="432">
        <v>13.3</v>
      </c>
      <c r="CR12" s="74">
        <v>52976</v>
      </c>
      <c r="CS12" s="432">
        <v>13</v>
      </c>
      <c r="CT12" s="74">
        <v>55931</v>
      </c>
      <c r="CU12" s="432">
        <v>13.3</v>
      </c>
      <c r="CV12" s="74">
        <v>53133</v>
      </c>
      <c r="CW12" s="432">
        <v>12.4</v>
      </c>
      <c r="CX12" s="74">
        <v>51795</v>
      </c>
      <c r="CY12" s="432">
        <v>11.7</v>
      </c>
      <c r="CZ12" s="74">
        <v>51719</v>
      </c>
      <c r="DA12" s="432">
        <v>11.4</v>
      </c>
      <c r="DB12" s="74">
        <v>56533.714</v>
      </c>
      <c r="DC12" s="432">
        <v>11.9</v>
      </c>
      <c r="DD12" s="74">
        <v>64543.004999999997</v>
      </c>
      <c r="DE12" s="432">
        <v>13.494903887032567</v>
      </c>
      <c r="DF12" s="74">
        <v>61287.25</v>
      </c>
      <c r="DG12" s="432">
        <v>12.528554437298567</v>
      </c>
      <c r="DH12" s="74">
        <v>56124</v>
      </c>
      <c r="DI12" s="432">
        <v>11</v>
      </c>
      <c r="DJ12" s="74">
        <v>57740.216999999997</v>
      </c>
      <c r="DK12" s="432">
        <v>10.944510118734959</v>
      </c>
      <c r="DL12" s="74">
        <v>55409</v>
      </c>
      <c r="DM12" s="432">
        <v>10.199999999999999</v>
      </c>
      <c r="DN12" s="74">
        <v>57297</v>
      </c>
      <c r="DO12" s="432">
        <v>9.9</v>
      </c>
      <c r="DP12" s="74">
        <v>56694</v>
      </c>
      <c r="DQ12" s="432">
        <v>9.3000000000000007</v>
      </c>
      <c r="DR12" s="74">
        <v>54322</v>
      </c>
      <c r="DS12" s="432">
        <v>8.8000000000000007</v>
      </c>
      <c r="DT12" s="74">
        <v>58711</v>
      </c>
      <c r="DU12" s="432">
        <v>9.3000000000000007</v>
      </c>
      <c r="DV12" s="74">
        <v>58965</v>
      </c>
      <c r="DW12" s="432">
        <v>9.1</v>
      </c>
      <c r="DX12" s="74">
        <v>62452</v>
      </c>
      <c r="DY12" s="432">
        <v>9.5</v>
      </c>
      <c r="DZ12" s="74">
        <v>55801</v>
      </c>
      <c r="EA12" s="432">
        <v>8.6999999999999993</v>
      </c>
      <c r="EB12" s="74">
        <v>53266</v>
      </c>
      <c r="EC12" s="432">
        <v>8.4942286642230194</v>
      </c>
      <c r="ED12" s="74">
        <v>53428</v>
      </c>
      <c r="EE12" s="432">
        <v>8.5</v>
      </c>
      <c r="EF12" s="74">
        <v>48636</v>
      </c>
      <c r="EG12" s="432">
        <v>7.7372923819909536</v>
      </c>
      <c r="EH12" s="74">
        <v>46405</v>
      </c>
      <c r="EI12" s="432">
        <v>7.3</v>
      </c>
      <c r="EJ12" s="74">
        <v>46808</v>
      </c>
      <c r="EK12" s="432">
        <v>7.1</v>
      </c>
      <c r="EL12" s="74">
        <v>49237</v>
      </c>
      <c r="EM12" s="432">
        <v>7.1</v>
      </c>
      <c r="EN12" s="179">
        <v>50124</v>
      </c>
      <c r="EO12" s="332">
        <v>7</v>
      </c>
      <c r="EP12" s="518"/>
      <c r="EQ12" s="518"/>
    </row>
    <row r="13" spans="1:262" ht="15" customHeight="1">
      <c r="A13" s="48" t="s">
        <v>707</v>
      </c>
      <c r="B13" s="74">
        <v>17757</v>
      </c>
      <c r="C13" s="432">
        <v>17.5</v>
      </c>
      <c r="D13" s="74">
        <v>17492</v>
      </c>
      <c r="E13" s="432">
        <v>16.2</v>
      </c>
      <c r="F13" s="74">
        <v>17758</v>
      </c>
      <c r="G13" s="432">
        <v>15.3</v>
      </c>
      <c r="H13" s="74">
        <v>20530</v>
      </c>
      <c r="I13" s="432">
        <v>15.6</v>
      </c>
      <c r="J13" s="74">
        <v>21896</v>
      </c>
      <c r="K13" s="432">
        <v>15.750365058013651</v>
      </c>
      <c r="L13" s="74">
        <v>23662</v>
      </c>
      <c r="M13" s="432">
        <v>15.363139373320001</v>
      </c>
      <c r="N13" s="74">
        <v>25426</v>
      </c>
      <c r="O13" s="432">
        <v>15.828529452046267</v>
      </c>
      <c r="P13" s="74">
        <v>29274</v>
      </c>
      <c r="Q13" s="432">
        <v>16.267400183379177</v>
      </c>
      <c r="R13" s="74">
        <v>29603</v>
      </c>
      <c r="S13" s="432">
        <v>16.441726650670933</v>
      </c>
      <c r="T13" s="74">
        <v>29431</v>
      </c>
      <c r="U13" s="432">
        <v>16.407343193385998</v>
      </c>
      <c r="V13" s="74">
        <v>29281</v>
      </c>
      <c r="W13" s="432">
        <v>16.180119246942848</v>
      </c>
      <c r="X13" s="74">
        <v>29176</v>
      </c>
      <c r="Y13" s="432">
        <v>15.276272455481729</v>
      </c>
      <c r="Z13" s="74">
        <v>29906</v>
      </c>
      <c r="AA13" s="432">
        <v>15.095882528128737</v>
      </c>
      <c r="AB13" s="74">
        <v>30812</v>
      </c>
      <c r="AC13" s="432">
        <v>14.771703070167028</v>
      </c>
      <c r="AD13" s="74">
        <v>31572</v>
      </c>
      <c r="AE13" s="432">
        <v>14.53096090650515</v>
      </c>
      <c r="AF13" s="74">
        <v>32484</v>
      </c>
      <c r="AG13" s="432">
        <v>14.085875098649691</v>
      </c>
      <c r="AH13" s="74">
        <v>33014</v>
      </c>
      <c r="AI13" s="432">
        <v>13.760878988962618</v>
      </c>
      <c r="AJ13" s="74">
        <v>36274</v>
      </c>
      <c r="AK13" s="432">
        <v>14.461356913337106</v>
      </c>
      <c r="AL13" s="74">
        <v>37558</v>
      </c>
      <c r="AM13" s="432">
        <v>14.41926356484983</v>
      </c>
      <c r="AN13" s="74">
        <v>36802</v>
      </c>
      <c r="AO13" s="432">
        <v>13.697946908452066</v>
      </c>
      <c r="AP13" s="74">
        <v>35259</v>
      </c>
      <c r="AQ13" s="432">
        <v>13.071040115069934</v>
      </c>
      <c r="AR13" s="74">
        <v>37099</v>
      </c>
      <c r="AS13" s="432">
        <v>13.28922576531526</v>
      </c>
      <c r="AT13" s="74">
        <v>38104</v>
      </c>
      <c r="AU13" s="432">
        <v>13.399585746588036</v>
      </c>
      <c r="AV13" s="74">
        <v>37327</v>
      </c>
      <c r="AW13" s="432">
        <v>12.828911190541655</v>
      </c>
      <c r="AX13" s="74">
        <v>38696</v>
      </c>
      <c r="AY13" s="432">
        <v>12.990335131578506</v>
      </c>
      <c r="AZ13" s="74">
        <v>38951</v>
      </c>
      <c r="BA13" s="432">
        <v>12.74683055495559</v>
      </c>
      <c r="BB13" s="74">
        <v>38605</v>
      </c>
      <c r="BC13" s="432">
        <v>12.4</v>
      </c>
      <c r="BD13" s="74">
        <v>41783</v>
      </c>
      <c r="BE13" s="432">
        <v>12.9</v>
      </c>
      <c r="BF13" s="74">
        <v>44710</v>
      </c>
      <c r="BG13" s="432">
        <v>13.6</v>
      </c>
      <c r="BH13" s="74">
        <v>45223</v>
      </c>
      <c r="BI13" s="432">
        <v>13.8</v>
      </c>
      <c r="BJ13" s="74">
        <v>47075</v>
      </c>
      <c r="BK13" s="432">
        <v>14</v>
      </c>
      <c r="BL13" s="74">
        <v>49657</v>
      </c>
      <c r="BM13" s="432">
        <v>14.3</v>
      </c>
      <c r="BN13" s="74">
        <v>60546</v>
      </c>
      <c r="BO13" s="432">
        <v>17.179874242389847</v>
      </c>
      <c r="BP13" s="74">
        <v>64535</v>
      </c>
      <c r="BQ13" s="432">
        <v>18.2</v>
      </c>
      <c r="BR13" s="74">
        <v>70854</v>
      </c>
      <c r="BS13" s="432">
        <v>19.399999999999999</v>
      </c>
      <c r="BT13" s="74">
        <v>72261</v>
      </c>
      <c r="BU13" s="432">
        <v>19.7</v>
      </c>
      <c r="BV13" s="74">
        <v>69262</v>
      </c>
      <c r="BW13" s="432">
        <v>19.580817263735632</v>
      </c>
      <c r="BX13" s="74">
        <v>65200</v>
      </c>
      <c r="BY13" s="432">
        <v>19.100000000000001</v>
      </c>
      <c r="BZ13" s="74">
        <v>73074.566999999995</v>
      </c>
      <c r="CA13" s="432">
        <v>18.3</v>
      </c>
      <c r="CB13" s="74">
        <v>72750.721000000005</v>
      </c>
      <c r="CC13" s="432">
        <v>18.551723739597222</v>
      </c>
      <c r="CD13" s="74">
        <v>71129</v>
      </c>
      <c r="CE13" s="432">
        <v>18.7</v>
      </c>
      <c r="CF13" s="74">
        <v>69049</v>
      </c>
      <c r="CG13" s="432">
        <v>18.399999999999999</v>
      </c>
      <c r="CH13" s="74">
        <v>68641</v>
      </c>
      <c r="CI13" s="432">
        <v>18.600000000000001</v>
      </c>
      <c r="CJ13" s="74">
        <v>66362.206000000006</v>
      </c>
      <c r="CK13" s="432">
        <v>17.899999999999999</v>
      </c>
      <c r="CL13" s="74">
        <v>65790</v>
      </c>
      <c r="CM13" s="432">
        <v>17.7</v>
      </c>
      <c r="CN13" s="74">
        <v>73806</v>
      </c>
      <c r="CO13" s="432">
        <v>18.899999999999999</v>
      </c>
      <c r="CP13" s="74">
        <v>75348</v>
      </c>
      <c r="CQ13" s="432">
        <v>18.899999999999999</v>
      </c>
      <c r="CR13" s="74">
        <v>76660</v>
      </c>
      <c r="CS13" s="432">
        <v>18.8</v>
      </c>
      <c r="CT13" s="74">
        <v>80317</v>
      </c>
      <c r="CU13" s="432">
        <v>19.2</v>
      </c>
      <c r="CV13" s="74">
        <v>78317</v>
      </c>
      <c r="CW13" s="432">
        <v>18.3</v>
      </c>
      <c r="CX13" s="74">
        <v>75881</v>
      </c>
      <c r="CY13" s="432">
        <v>17.2</v>
      </c>
      <c r="CZ13" s="74">
        <v>76286</v>
      </c>
      <c r="DA13" s="432">
        <v>16.8</v>
      </c>
      <c r="DB13" s="74">
        <v>82359.61</v>
      </c>
      <c r="DC13" s="432">
        <v>17.3</v>
      </c>
      <c r="DD13" s="74">
        <v>88552.903999999995</v>
      </c>
      <c r="DE13" s="432">
        <v>18.514987462973277</v>
      </c>
      <c r="DF13" s="74">
        <v>85310.763999999996</v>
      </c>
      <c r="DG13" s="432">
        <v>17.439525363946512</v>
      </c>
      <c r="DH13" s="74">
        <v>80416</v>
      </c>
      <c r="DI13" s="432">
        <v>15.8</v>
      </c>
      <c r="DJ13" s="74">
        <v>82016.577000000005</v>
      </c>
      <c r="DK13" s="432">
        <v>15.546031925728734</v>
      </c>
      <c r="DL13" s="74">
        <v>81575</v>
      </c>
      <c r="DM13" s="432">
        <v>15</v>
      </c>
      <c r="DN13" s="74">
        <v>83835</v>
      </c>
      <c r="DO13" s="432">
        <v>14.4</v>
      </c>
      <c r="DP13" s="74">
        <v>85694</v>
      </c>
      <c r="DQ13" s="432">
        <v>14.1</v>
      </c>
      <c r="DR13" s="74">
        <v>83837</v>
      </c>
      <c r="DS13" s="432">
        <v>13.5</v>
      </c>
      <c r="DT13" s="74">
        <v>86468</v>
      </c>
      <c r="DU13" s="432">
        <v>13.7</v>
      </c>
      <c r="DV13" s="74">
        <v>85611</v>
      </c>
      <c r="DW13" s="432">
        <v>13.3</v>
      </c>
      <c r="DX13" s="74">
        <v>89575</v>
      </c>
      <c r="DY13" s="432">
        <v>13.6</v>
      </c>
      <c r="DZ13" s="74">
        <v>79376</v>
      </c>
      <c r="EA13" s="432">
        <v>12.3</v>
      </c>
      <c r="EB13" s="74">
        <v>77479</v>
      </c>
      <c r="EC13" s="432">
        <v>12.35547405374691</v>
      </c>
      <c r="ED13" s="74">
        <v>76346</v>
      </c>
      <c r="EE13" s="432">
        <v>12.2</v>
      </c>
      <c r="EF13" s="74">
        <v>71602</v>
      </c>
      <c r="EG13" s="432">
        <v>11.390804177461971</v>
      </c>
      <c r="EH13" s="74">
        <v>69564</v>
      </c>
      <c r="EI13" s="432">
        <v>10.9</v>
      </c>
      <c r="EJ13" s="74">
        <v>72497</v>
      </c>
      <c r="EK13" s="432">
        <v>11</v>
      </c>
      <c r="EL13" s="74">
        <v>77884</v>
      </c>
      <c r="EM13" s="432">
        <v>11.3</v>
      </c>
      <c r="EN13" s="179">
        <v>78493</v>
      </c>
      <c r="EO13" s="332">
        <v>10.9</v>
      </c>
      <c r="EP13" s="518"/>
      <c r="EQ13" s="518"/>
    </row>
    <row r="14" spans="1:262" ht="15" customHeight="1">
      <c r="A14" s="48" t="s">
        <v>708</v>
      </c>
      <c r="B14" s="74">
        <v>23069</v>
      </c>
      <c r="C14" s="432">
        <v>22.7</v>
      </c>
      <c r="D14" s="74">
        <v>23190</v>
      </c>
      <c r="E14" s="432">
        <v>21.4</v>
      </c>
      <c r="F14" s="74">
        <v>23268</v>
      </c>
      <c r="G14" s="432">
        <v>20</v>
      </c>
      <c r="H14" s="74">
        <v>27070</v>
      </c>
      <c r="I14" s="432">
        <v>20.6</v>
      </c>
      <c r="J14" s="74">
        <v>28436</v>
      </c>
      <c r="K14" s="432">
        <v>20.454757982721787</v>
      </c>
      <c r="L14" s="74">
        <v>30684</v>
      </c>
      <c r="M14" s="432">
        <v>19.92234673869288</v>
      </c>
      <c r="N14" s="74">
        <v>33268</v>
      </c>
      <c r="O14" s="432">
        <v>20.710434901702005</v>
      </c>
      <c r="P14" s="74">
        <v>38274</v>
      </c>
      <c r="Q14" s="432">
        <v>21.268650495957324</v>
      </c>
      <c r="R14" s="74">
        <v>38281</v>
      </c>
      <c r="S14" s="432">
        <v>21.261552474895584</v>
      </c>
      <c r="T14" s="74">
        <v>37799</v>
      </c>
      <c r="U14" s="432">
        <v>21.072378287071363</v>
      </c>
      <c r="V14" s="74">
        <v>37586</v>
      </c>
      <c r="W14" s="432">
        <v>20.769303029800685</v>
      </c>
      <c r="X14" s="74">
        <v>37047</v>
      </c>
      <c r="Y14" s="432">
        <v>19.39745220928954</v>
      </c>
      <c r="Z14" s="74">
        <v>37913</v>
      </c>
      <c r="AA14" s="432">
        <v>19.137637741220654</v>
      </c>
      <c r="AB14" s="74">
        <v>39604</v>
      </c>
      <c r="AC14" s="432">
        <v>18.986710644907664</v>
      </c>
      <c r="AD14" s="74">
        <v>40380</v>
      </c>
      <c r="AE14" s="432">
        <v>18.58482837339028</v>
      </c>
      <c r="AF14" s="74">
        <v>41284</v>
      </c>
      <c r="AG14" s="432">
        <v>17.901775260825449</v>
      </c>
      <c r="AH14" s="74">
        <v>42363</v>
      </c>
      <c r="AI14" s="432">
        <v>17.657724498982962</v>
      </c>
      <c r="AJ14" s="74">
        <v>45964</v>
      </c>
      <c r="AK14" s="432">
        <v>18.324469569516094</v>
      </c>
      <c r="AL14" s="74">
        <v>47917</v>
      </c>
      <c r="AM14" s="432">
        <v>18.396289798096525</v>
      </c>
      <c r="AN14" s="74">
        <v>47719</v>
      </c>
      <c r="AO14" s="432">
        <v>17.761326246519868</v>
      </c>
      <c r="AP14" s="74">
        <v>46022</v>
      </c>
      <c r="AQ14" s="432">
        <v>17.061045638723407</v>
      </c>
      <c r="AR14" s="74">
        <v>48493</v>
      </c>
      <c r="AS14" s="432">
        <v>17.370668347864711</v>
      </c>
      <c r="AT14" s="74">
        <v>49378</v>
      </c>
      <c r="AU14" s="432">
        <v>17.364180794536637</v>
      </c>
      <c r="AV14" s="74">
        <v>48951</v>
      </c>
      <c r="AW14" s="432">
        <v>16.823962056640088</v>
      </c>
      <c r="AX14" s="74">
        <v>51179</v>
      </c>
      <c r="AY14" s="432">
        <v>17.18090659755676</v>
      </c>
      <c r="AZ14" s="74">
        <v>50703</v>
      </c>
      <c r="BA14" s="432">
        <v>16.592707494747589</v>
      </c>
      <c r="BB14" s="74">
        <v>50454</v>
      </c>
      <c r="BC14" s="432">
        <v>16.2</v>
      </c>
      <c r="BD14" s="74">
        <v>53926</v>
      </c>
      <c r="BE14" s="432">
        <v>16.7</v>
      </c>
      <c r="BF14" s="74">
        <v>56765</v>
      </c>
      <c r="BG14" s="432">
        <v>17.3</v>
      </c>
      <c r="BH14" s="74">
        <v>57192</v>
      </c>
      <c r="BI14" s="432">
        <v>17.399999999999999</v>
      </c>
      <c r="BJ14" s="74">
        <v>59474</v>
      </c>
      <c r="BK14" s="432">
        <v>17.7</v>
      </c>
      <c r="BL14" s="74">
        <v>62287</v>
      </c>
      <c r="BM14" s="432">
        <v>18</v>
      </c>
      <c r="BN14" s="74">
        <v>74572</v>
      </c>
      <c r="BO14" s="432">
        <v>21.159739404807844</v>
      </c>
      <c r="BP14" s="74">
        <v>78956</v>
      </c>
      <c r="BQ14" s="432">
        <v>22.2</v>
      </c>
      <c r="BR14" s="74">
        <v>86828</v>
      </c>
      <c r="BS14" s="432">
        <v>23.7</v>
      </c>
      <c r="BT14" s="74">
        <v>88062</v>
      </c>
      <c r="BU14" s="432">
        <v>24</v>
      </c>
      <c r="BV14" s="74">
        <v>84739</v>
      </c>
      <c r="BW14" s="432">
        <v>23.956191950826316</v>
      </c>
      <c r="BX14" s="74">
        <v>79677</v>
      </c>
      <c r="BY14" s="432">
        <v>23.3</v>
      </c>
      <c r="BZ14" s="74">
        <v>92445.88</v>
      </c>
      <c r="CA14" s="432">
        <v>23.2</v>
      </c>
      <c r="CB14" s="74">
        <v>90181.623999999996</v>
      </c>
      <c r="CC14" s="432">
        <v>22.996673460270316</v>
      </c>
      <c r="CD14" s="74">
        <v>88904</v>
      </c>
      <c r="CE14" s="432">
        <v>23.3</v>
      </c>
      <c r="CF14" s="74">
        <v>86437</v>
      </c>
      <c r="CG14" s="432">
        <v>23</v>
      </c>
      <c r="CH14" s="74">
        <v>84955</v>
      </c>
      <c r="CI14" s="432">
        <v>23</v>
      </c>
      <c r="CJ14" s="74">
        <v>82897.312999999995</v>
      </c>
      <c r="CK14" s="432">
        <v>22.4</v>
      </c>
      <c r="CL14" s="74">
        <v>82332</v>
      </c>
      <c r="CM14" s="432">
        <v>22.2</v>
      </c>
      <c r="CN14" s="74">
        <v>91523</v>
      </c>
      <c r="CO14" s="432">
        <v>23.5</v>
      </c>
      <c r="CP14" s="74">
        <v>94019</v>
      </c>
      <c r="CQ14" s="432">
        <v>23.6</v>
      </c>
      <c r="CR14" s="74">
        <v>94185</v>
      </c>
      <c r="CS14" s="432">
        <v>27.4</v>
      </c>
      <c r="CT14" s="74">
        <v>98792</v>
      </c>
      <c r="CU14" s="432">
        <v>23.6</v>
      </c>
      <c r="CV14" s="74">
        <v>97253</v>
      </c>
      <c r="CW14" s="432">
        <v>22.8</v>
      </c>
      <c r="CX14" s="74">
        <v>95023</v>
      </c>
      <c r="CY14" s="432">
        <v>21.5</v>
      </c>
      <c r="CZ14" s="74">
        <v>92082</v>
      </c>
      <c r="DA14" s="432">
        <v>20.3</v>
      </c>
      <c r="DB14" s="74">
        <v>100769.00199999999</v>
      </c>
      <c r="DC14" s="432">
        <v>21.1</v>
      </c>
      <c r="DD14" s="74">
        <v>108149.281</v>
      </c>
      <c r="DE14" s="432">
        <v>22.61227459965146</v>
      </c>
      <c r="DF14" s="74">
        <v>103445.753</v>
      </c>
      <c r="DG14" s="432">
        <v>21.146743372689123</v>
      </c>
      <c r="DH14" s="74">
        <v>98516</v>
      </c>
      <c r="DI14" s="432">
        <v>19.3</v>
      </c>
      <c r="DJ14" s="74">
        <v>101346.94</v>
      </c>
      <c r="DK14" s="432">
        <v>19.210052680141899</v>
      </c>
      <c r="DL14" s="74">
        <v>100842</v>
      </c>
      <c r="DM14" s="432">
        <v>18.5</v>
      </c>
      <c r="DN14" s="74">
        <v>104872</v>
      </c>
      <c r="DO14" s="432">
        <v>18.100000000000001</v>
      </c>
      <c r="DP14" s="74">
        <v>109004</v>
      </c>
      <c r="DQ14" s="432">
        <v>17.899999999999999</v>
      </c>
      <c r="DR14" s="74">
        <v>105634</v>
      </c>
      <c r="DS14" s="432">
        <v>17.100000000000001</v>
      </c>
      <c r="DT14" s="74">
        <v>108354</v>
      </c>
      <c r="DU14" s="432">
        <v>17.100000000000001</v>
      </c>
      <c r="DV14" s="74">
        <v>107011</v>
      </c>
      <c r="DW14" s="432">
        <v>16.600000000000001</v>
      </c>
      <c r="DX14" s="74">
        <v>110310</v>
      </c>
      <c r="DY14" s="432">
        <v>16.8</v>
      </c>
      <c r="DZ14" s="74">
        <v>98465</v>
      </c>
      <c r="EA14" s="432">
        <v>15.3</v>
      </c>
      <c r="EB14" s="74">
        <v>95313</v>
      </c>
      <c r="EC14" s="432">
        <v>15.199408276873999</v>
      </c>
      <c r="ED14" s="74">
        <v>95010</v>
      </c>
      <c r="EE14" s="432">
        <v>15.2</v>
      </c>
      <c r="EF14" s="74">
        <v>90760</v>
      </c>
      <c r="EG14" s="432">
        <v>14.438457464012828</v>
      </c>
      <c r="EH14" s="74">
        <v>89155</v>
      </c>
      <c r="EI14" s="432">
        <v>14</v>
      </c>
      <c r="EJ14" s="74">
        <v>92784</v>
      </c>
      <c r="EK14" s="432">
        <v>14.1</v>
      </c>
      <c r="EL14" s="74">
        <v>100356</v>
      </c>
      <c r="EM14" s="432">
        <v>14.6</v>
      </c>
      <c r="EN14" s="179">
        <v>101011</v>
      </c>
      <c r="EO14" s="332">
        <v>14.1</v>
      </c>
      <c r="EP14" s="518"/>
      <c r="EQ14" s="518"/>
    </row>
    <row r="15" spans="1:262" ht="5.0999999999999996" customHeight="1">
      <c r="A15" s="48"/>
      <c r="B15" s="74"/>
      <c r="C15" s="74"/>
      <c r="D15" s="74"/>
      <c r="E15" s="74"/>
      <c r="F15" s="74"/>
      <c r="G15" s="74"/>
      <c r="H15" s="75"/>
      <c r="I15" s="75"/>
      <c r="J15" s="75"/>
      <c r="K15" s="75"/>
      <c r="L15" s="75"/>
      <c r="M15" s="7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row>
    <row r="16" spans="1:262" s="41" customFormat="1" ht="4.2" customHeight="1" thickBot="1">
      <c r="A16" s="521"/>
      <c r="B16" s="522"/>
      <c r="C16" s="522"/>
      <c r="D16" s="522"/>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22"/>
      <c r="AP16" s="522"/>
      <c r="AQ16" s="522"/>
      <c r="AR16" s="522"/>
      <c r="AS16" s="522"/>
      <c r="AT16" s="522"/>
      <c r="AU16" s="522"/>
      <c r="AV16" s="522"/>
      <c r="AW16" s="522"/>
      <c r="AX16" s="522"/>
      <c r="AY16" s="522"/>
      <c r="AZ16" s="522"/>
      <c r="BA16" s="522"/>
      <c r="BB16" s="522"/>
      <c r="BC16" s="522"/>
      <c r="BD16" s="522"/>
      <c r="BE16" s="522"/>
      <c r="BF16" s="522"/>
      <c r="BG16" s="522"/>
      <c r="BH16" s="522"/>
      <c r="BI16" s="522"/>
      <c r="BJ16" s="522"/>
      <c r="BK16" s="522"/>
      <c r="BL16" s="522"/>
      <c r="BM16" s="522"/>
      <c r="BN16" s="522"/>
      <c r="BO16" s="522"/>
      <c r="BP16" s="522"/>
      <c r="BQ16" s="522"/>
      <c r="BR16" s="522"/>
      <c r="BS16" s="522"/>
      <c r="BT16" s="522"/>
      <c r="BU16" s="522"/>
      <c r="BV16" s="522"/>
      <c r="BW16" s="522"/>
      <c r="BX16" s="522"/>
      <c r="BY16" s="522"/>
      <c r="BZ16" s="522"/>
      <c r="CA16" s="522"/>
      <c r="CB16" s="522"/>
      <c r="CC16" s="522"/>
      <c r="CD16" s="522"/>
      <c r="CE16" s="522"/>
      <c r="CF16" s="522"/>
      <c r="CG16" s="522"/>
      <c r="CH16" s="522"/>
      <c r="CI16" s="522"/>
      <c r="CJ16" s="522"/>
      <c r="CK16" s="522"/>
      <c r="CL16" s="522"/>
      <c r="CM16" s="522"/>
      <c r="CN16" s="522"/>
      <c r="CO16" s="522"/>
      <c r="CP16" s="522"/>
      <c r="CQ16" s="522"/>
      <c r="CR16" s="522"/>
      <c r="CS16" s="522"/>
      <c r="CT16" s="522"/>
      <c r="CU16" s="522"/>
      <c r="CV16" s="522"/>
      <c r="CW16" s="522"/>
      <c r="CX16" s="522"/>
      <c r="CY16" s="522"/>
      <c r="CZ16" s="522"/>
      <c r="DA16" s="522"/>
      <c r="DB16" s="522"/>
      <c r="DC16" s="522"/>
      <c r="DD16" s="522"/>
      <c r="DE16" s="522"/>
      <c r="DF16" s="522"/>
      <c r="DG16" s="522"/>
      <c r="DH16" s="522"/>
      <c r="DI16" s="522"/>
      <c r="DJ16" s="522"/>
      <c r="DK16" s="522"/>
      <c r="DL16" s="522"/>
      <c r="DM16" s="522"/>
      <c r="DN16" s="522"/>
      <c r="DO16" s="522"/>
      <c r="DP16" s="522"/>
      <c r="DQ16" s="522"/>
      <c r="DR16" s="522"/>
      <c r="DS16" s="522"/>
      <c r="DT16" s="522"/>
      <c r="DU16" s="522"/>
      <c r="DV16" s="522"/>
      <c r="DW16" s="522"/>
      <c r="DX16" s="522"/>
      <c r="DY16" s="522"/>
      <c r="DZ16" s="522"/>
      <c r="EA16" s="522"/>
      <c r="EB16" s="522"/>
      <c r="EC16" s="522"/>
      <c r="ED16" s="522"/>
      <c r="EE16" s="522"/>
      <c r="EF16" s="522"/>
      <c r="EG16" s="522"/>
      <c r="EH16" s="522"/>
      <c r="EI16" s="522"/>
      <c r="EJ16" s="522"/>
      <c r="EK16" s="522"/>
      <c r="EL16" s="522"/>
      <c r="EM16" s="522"/>
      <c r="EN16" s="522"/>
      <c r="EO16" s="522"/>
      <c r="EP16" s="523"/>
      <c r="EQ16" s="523"/>
      <c r="ER16" s="523"/>
      <c r="ES16" s="523"/>
      <c r="ET16" s="523"/>
      <c r="EU16" s="523"/>
      <c r="EV16" s="523"/>
      <c r="EW16" s="523"/>
      <c r="EX16" s="523"/>
      <c r="EY16" s="523"/>
      <c r="EZ16" s="523"/>
      <c r="FA16" s="523"/>
      <c r="FB16" s="523"/>
      <c r="FC16" s="523"/>
      <c r="FD16" s="523"/>
      <c r="FE16" s="523"/>
      <c r="FF16" s="523"/>
      <c r="FG16" s="523"/>
      <c r="FH16" s="523"/>
      <c r="FI16" s="523"/>
    </row>
    <row r="17" spans="1:145" ht="12.75" customHeight="1" thickTop="1">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457"/>
      <c r="AQ17" s="457"/>
      <c r="AR17" s="457"/>
      <c r="AS17" s="457"/>
      <c r="AT17" s="457"/>
      <c r="AU17" s="457"/>
      <c r="AV17" s="457"/>
      <c r="AW17" s="457"/>
    </row>
    <row r="18" spans="1:145" s="465" customFormat="1" ht="22.8">
      <c r="A18" s="399" t="s">
        <v>709</v>
      </c>
      <c r="B18" s="399"/>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90"/>
      <c r="AQ18" s="90"/>
      <c r="AR18" s="90"/>
      <c r="AS18" s="90"/>
      <c r="AT18" s="90"/>
      <c r="AU18" s="90"/>
      <c r="AV18" s="90"/>
      <c r="AW18" s="90"/>
      <c r="AX18" s="464"/>
      <c r="AY18" s="464"/>
      <c r="AZ18" s="464"/>
      <c r="BA18" s="464"/>
      <c r="BB18" s="464"/>
      <c r="BC18" s="464"/>
      <c r="BD18" s="464"/>
      <c r="BE18" s="464"/>
      <c r="BF18" s="464"/>
      <c r="BG18" s="464"/>
      <c r="BH18" s="464"/>
      <c r="BI18" s="464"/>
      <c r="BJ18" s="464"/>
      <c r="BK18" s="464"/>
      <c r="BL18" s="464"/>
      <c r="BM18" s="464"/>
      <c r="BN18" s="464"/>
      <c r="BO18" s="464"/>
      <c r="BP18" s="464"/>
      <c r="BQ18" s="464"/>
      <c r="BR18" s="464"/>
      <c r="BS18" s="464"/>
      <c r="BT18" s="464"/>
      <c r="BU18" s="464"/>
      <c r="BV18" s="464"/>
      <c r="BW18" s="464"/>
      <c r="BX18" s="464"/>
      <c r="BY18" s="464"/>
      <c r="BZ18" s="464"/>
      <c r="CA18" s="464"/>
      <c r="CB18" s="464"/>
      <c r="CC18" s="464"/>
      <c r="CD18" s="464"/>
      <c r="CE18" s="464"/>
      <c r="CF18" s="464"/>
      <c r="CG18" s="464"/>
      <c r="CH18" s="464"/>
      <c r="CI18" s="464"/>
      <c r="CJ18" s="464"/>
      <c r="CK18" s="464"/>
      <c r="CL18" s="464"/>
      <c r="CM18" s="464"/>
      <c r="CN18" s="464"/>
      <c r="CO18" s="464"/>
      <c r="CP18" s="464"/>
      <c r="CQ18" s="464"/>
      <c r="CR18" s="464"/>
      <c r="CS18" s="464"/>
      <c r="CT18" s="464"/>
      <c r="CU18" s="464"/>
      <c r="CV18" s="464"/>
      <c r="CW18" s="464"/>
      <c r="CX18" s="464"/>
      <c r="CY18" s="464"/>
      <c r="CZ18" s="464"/>
      <c r="DA18" s="464" t="s">
        <v>669</v>
      </c>
      <c r="DB18" s="464"/>
      <c r="DC18" s="464"/>
      <c r="DD18" s="464"/>
      <c r="DE18" s="464"/>
      <c r="DF18" s="464"/>
      <c r="DG18" s="464"/>
      <c r="DH18" s="464"/>
      <c r="DI18" s="464"/>
      <c r="DJ18" s="464"/>
      <c r="DK18" s="464"/>
      <c r="DL18" s="464"/>
      <c r="DM18" s="464"/>
      <c r="DN18" s="464"/>
      <c r="DO18" s="464"/>
      <c r="DP18" s="464"/>
      <c r="DQ18" s="464"/>
      <c r="DR18" s="464"/>
      <c r="DS18" s="464"/>
      <c r="DT18" s="464"/>
      <c r="DU18" s="464"/>
      <c r="DV18" s="464"/>
      <c r="DW18" s="464"/>
      <c r="DX18" s="464"/>
      <c r="DY18" s="464"/>
      <c r="DZ18" s="464"/>
      <c r="EA18" s="464"/>
      <c r="EB18" s="464"/>
      <c r="EC18" s="464"/>
      <c r="ED18" s="464"/>
      <c r="EE18" s="464"/>
      <c r="EF18" s="464"/>
      <c r="EG18" s="464"/>
      <c r="EH18" s="464"/>
      <c r="EI18" s="464"/>
      <c r="EJ18" s="464"/>
      <c r="EK18" s="464"/>
      <c r="EL18" s="464"/>
      <c r="EM18" s="464"/>
      <c r="EN18" s="464"/>
      <c r="EO18" s="464"/>
    </row>
    <row r="19" spans="1:145" s="465" customFormat="1" ht="1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464"/>
      <c r="AY19" s="464"/>
      <c r="AZ19" s="464"/>
      <c r="BA19" s="464"/>
      <c r="BB19" s="464"/>
      <c r="BC19" s="464"/>
      <c r="BD19" s="464"/>
      <c r="BE19" s="464"/>
      <c r="BF19" s="464"/>
      <c r="BG19" s="464"/>
      <c r="BH19" s="464"/>
      <c r="BI19" s="464"/>
      <c r="BJ19" s="464"/>
      <c r="BK19" s="464"/>
      <c r="BL19" s="464"/>
      <c r="BM19" s="464"/>
      <c r="BN19" s="464"/>
      <c r="BO19" s="464"/>
      <c r="BP19" s="464"/>
      <c r="BQ19" s="464"/>
      <c r="BR19" s="464"/>
      <c r="BS19" s="464"/>
      <c r="BT19" s="464"/>
      <c r="BU19" s="464"/>
      <c r="BV19" s="464"/>
      <c r="BW19" s="464"/>
      <c r="BX19" s="464"/>
      <c r="BY19" s="464"/>
      <c r="BZ19" s="464"/>
      <c r="CA19" s="464"/>
      <c r="CB19" s="464"/>
      <c r="CC19" s="464"/>
      <c r="CD19" s="464"/>
      <c r="CE19" s="464"/>
      <c r="CF19" s="464"/>
      <c r="CG19" s="464"/>
      <c r="CH19" s="464"/>
      <c r="CI19" s="464"/>
      <c r="CJ19" s="464"/>
      <c r="CK19" s="464"/>
      <c r="CL19" s="464"/>
      <c r="CM19" s="464"/>
      <c r="CN19" s="464"/>
      <c r="CO19" s="464"/>
      <c r="CP19" s="464"/>
      <c r="CQ19" s="464"/>
      <c r="CR19" s="464"/>
      <c r="CS19" s="464"/>
      <c r="CT19" s="464"/>
      <c r="CU19" s="464"/>
      <c r="CV19" s="464"/>
      <c r="CW19" s="464"/>
      <c r="CX19" s="464"/>
      <c r="CY19" s="464"/>
      <c r="CZ19" s="464"/>
      <c r="DA19" s="464"/>
      <c r="DB19" s="464"/>
      <c r="DC19" s="464"/>
      <c r="DD19" s="464"/>
      <c r="DE19" s="464"/>
      <c r="DF19" s="464"/>
      <c r="DG19" s="464"/>
      <c r="DH19" s="464"/>
      <c r="DI19" s="464"/>
      <c r="DJ19" s="464"/>
      <c r="DK19" s="464"/>
      <c r="DL19" s="464"/>
      <c r="DM19" s="464"/>
      <c r="DN19" s="464"/>
      <c r="DO19" s="464"/>
      <c r="DP19" s="464"/>
      <c r="DQ19" s="464"/>
      <c r="DR19" s="464"/>
      <c r="DS19" s="464"/>
      <c r="DT19" s="464"/>
      <c r="DU19" s="464"/>
      <c r="DV19" s="464"/>
      <c r="DW19" s="464"/>
      <c r="DX19" s="464"/>
      <c r="DY19" s="464"/>
      <c r="DZ19" s="464"/>
      <c r="EA19" s="464"/>
      <c r="EB19" s="464"/>
      <c r="EC19" s="464"/>
      <c r="ED19" s="464"/>
      <c r="EE19" s="464"/>
      <c r="EF19" s="464"/>
      <c r="EG19" s="464"/>
      <c r="EH19" s="464"/>
      <c r="EI19" s="464"/>
      <c r="EJ19" s="464"/>
      <c r="EK19" s="464"/>
      <c r="EL19" s="464"/>
      <c r="EM19" s="464"/>
      <c r="EN19" s="464"/>
      <c r="EO19" s="464"/>
    </row>
    <row r="20" spans="1:145" s="465" customFormat="1" ht="15" customHeight="1">
      <c r="A20" s="524"/>
      <c r="B20" s="525"/>
      <c r="C20" s="525"/>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464"/>
      <c r="AY20" s="464"/>
      <c r="AZ20" s="464"/>
      <c r="BA20" s="464"/>
      <c r="BB20" s="464"/>
      <c r="BC20" s="464"/>
      <c r="BD20" s="464"/>
      <c r="BE20" s="464"/>
      <c r="BF20" s="464"/>
      <c r="BG20" s="464"/>
      <c r="BH20" s="464"/>
      <c r="BI20" s="464"/>
      <c r="BJ20" s="464"/>
      <c r="BK20" s="464"/>
      <c r="BL20" s="464"/>
      <c r="BM20" s="464"/>
      <c r="BN20" s="464"/>
      <c r="BO20" s="464"/>
      <c r="BP20" s="464"/>
      <c r="BQ20" s="464"/>
      <c r="BR20" s="464"/>
      <c r="BS20" s="464"/>
      <c r="BT20" s="464"/>
      <c r="BU20" s="464"/>
      <c r="BV20" s="464"/>
      <c r="BW20" s="464"/>
      <c r="BX20" s="464"/>
      <c r="BY20" s="464"/>
      <c r="BZ20" s="464"/>
      <c r="CA20" s="464"/>
      <c r="CB20" s="464"/>
      <c r="CC20" s="464"/>
      <c r="CD20" s="464"/>
      <c r="CE20" s="464"/>
      <c r="CF20" s="464"/>
      <c r="CG20" s="464"/>
      <c r="CH20" s="464"/>
      <c r="CI20" s="464"/>
      <c r="CJ20" s="464"/>
      <c r="CK20" s="464"/>
      <c r="CL20" s="464"/>
      <c r="CM20" s="464"/>
      <c r="CN20" s="464"/>
      <c r="CO20" s="464"/>
      <c r="CP20" s="464"/>
      <c r="CQ20" s="464"/>
      <c r="CR20" s="464"/>
      <c r="CS20" s="464"/>
      <c r="CT20" s="464"/>
      <c r="CU20" s="464"/>
      <c r="CV20" s="464"/>
      <c r="CW20" s="464"/>
      <c r="CX20" s="464"/>
      <c r="CY20" s="464"/>
      <c r="CZ20" s="464"/>
      <c r="DA20" s="464"/>
      <c r="DB20" s="464"/>
      <c r="DC20" s="464"/>
      <c r="DD20" s="464"/>
      <c r="DE20" s="464"/>
      <c r="DF20" s="464"/>
      <c r="DG20" s="464"/>
      <c r="DH20" s="464"/>
      <c r="DI20" s="464"/>
      <c r="DJ20" s="464"/>
      <c r="DK20" s="464"/>
      <c r="DL20" s="464"/>
      <c r="DM20" s="464"/>
      <c r="DN20" s="464"/>
      <c r="DO20" s="464"/>
      <c r="DP20" s="464"/>
      <c r="DQ20" s="464"/>
      <c r="DR20" s="464"/>
      <c r="DS20" s="464"/>
      <c r="DT20" s="464"/>
      <c r="DU20" s="464"/>
      <c r="DV20" s="464"/>
      <c r="DW20" s="464"/>
      <c r="DX20" s="464"/>
      <c r="DY20" s="464"/>
      <c r="DZ20" s="464"/>
      <c r="EA20" s="464"/>
      <c r="EB20" s="464"/>
      <c r="EC20" s="464"/>
      <c r="ED20" s="464"/>
      <c r="EE20" s="464"/>
      <c r="EF20" s="464"/>
      <c r="EG20" s="464"/>
      <c r="EH20" s="464"/>
      <c r="EI20" s="464"/>
      <c r="EJ20" s="464"/>
      <c r="EK20" s="464"/>
      <c r="EL20" s="464"/>
      <c r="EM20" s="464"/>
      <c r="EN20" s="464"/>
      <c r="EO20" s="464"/>
    </row>
    <row r="21" spans="1:145" s="465" customFormat="1" ht="15" customHeight="1">
      <c r="A21" s="414"/>
      <c r="B21" s="415"/>
      <c r="C21" s="415"/>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464"/>
      <c r="AY21" s="464"/>
      <c r="AZ21" s="464"/>
      <c r="BA21" s="464"/>
      <c r="BB21" s="464"/>
      <c r="BC21" s="464"/>
      <c r="BD21" s="464"/>
      <c r="BE21" s="464"/>
      <c r="BF21" s="464"/>
      <c r="BG21" s="464"/>
      <c r="BH21" s="464"/>
      <c r="BI21" s="464"/>
      <c r="BJ21" s="464"/>
      <c r="BK21" s="464"/>
      <c r="BL21" s="464"/>
      <c r="BM21" s="464"/>
      <c r="BN21" s="464"/>
      <c r="BO21" s="464"/>
      <c r="BP21" s="464"/>
      <c r="BQ21" s="464"/>
      <c r="BR21" s="464"/>
      <c r="BS21" s="464"/>
      <c r="BT21" s="464"/>
      <c r="BU21" s="464"/>
      <c r="BV21" s="464"/>
      <c r="BW21" s="464"/>
      <c r="BX21" s="464"/>
      <c r="BY21" s="464"/>
      <c r="BZ21" s="464"/>
      <c r="CA21" s="464"/>
      <c r="CB21" s="464"/>
      <c r="CC21" s="464"/>
      <c r="CD21" s="464"/>
      <c r="CE21" s="464"/>
      <c r="CF21" s="464"/>
      <c r="CG21" s="464"/>
      <c r="CH21" s="464"/>
      <c r="CI21" s="464"/>
      <c r="CJ21" s="464"/>
      <c r="CK21" s="464"/>
      <c r="CL21" s="464"/>
      <c r="CM21" s="464"/>
      <c r="CN21" s="464"/>
      <c r="CO21" s="464"/>
      <c r="CP21" s="464"/>
      <c r="CQ21" s="464"/>
      <c r="CR21" s="464"/>
      <c r="CS21" s="464"/>
      <c r="CT21" s="464"/>
      <c r="CU21" s="464"/>
      <c r="CV21" s="464"/>
      <c r="CW21" s="464"/>
      <c r="CX21" s="464"/>
      <c r="CY21" s="464"/>
      <c r="CZ21" s="464"/>
      <c r="DA21" s="464"/>
      <c r="DB21" s="464"/>
      <c r="DC21" s="464"/>
      <c r="DD21" s="464"/>
      <c r="DE21" s="464"/>
      <c r="DF21" s="464"/>
      <c r="DG21" s="464"/>
      <c r="DH21" s="464"/>
      <c r="DI21" s="464"/>
      <c r="DJ21" s="464"/>
      <c r="DK21" s="464"/>
      <c r="DL21" s="464"/>
      <c r="DM21" s="464"/>
      <c r="DN21" s="464"/>
      <c r="DO21" s="464"/>
      <c r="DP21" s="464"/>
      <c r="DQ21" s="464"/>
      <c r="DR21" s="464"/>
      <c r="DS21" s="464"/>
      <c r="DT21" s="464"/>
      <c r="DU21" s="464"/>
      <c r="DV21" s="464"/>
      <c r="DW21" s="464"/>
      <c r="DX21" s="464"/>
      <c r="DY21" s="464"/>
      <c r="DZ21" s="464"/>
      <c r="EA21" s="464"/>
      <c r="EB21" s="464"/>
      <c r="EC21" s="464"/>
      <c r="ED21" s="464"/>
      <c r="EE21" s="464"/>
      <c r="EF21" s="464"/>
      <c r="EG21" s="464"/>
      <c r="EH21" s="464"/>
      <c r="EI21" s="464"/>
      <c r="EJ21" s="464"/>
      <c r="EK21" s="464"/>
      <c r="EL21" s="464"/>
      <c r="EM21" s="464"/>
      <c r="EN21" s="464"/>
      <c r="EO21" s="464"/>
    </row>
    <row r="22" spans="1:145" s="465" customFormat="1" ht="15" customHeight="1">
      <c r="A22" s="39"/>
      <c r="B22" s="39"/>
      <c r="C22" s="39"/>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464"/>
      <c r="AY22" s="464"/>
      <c r="AZ22" s="464"/>
      <c r="BA22" s="464"/>
      <c r="BB22" s="464"/>
      <c r="BC22" s="464"/>
      <c r="BD22" s="464"/>
      <c r="BE22" s="464"/>
      <c r="BF22" s="464"/>
      <c r="BG22" s="464"/>
      <c r="BH22" s="464"/>
      <c r="BI22" s="464"/>
      <c r="BJ22" s="464"/>
      <c r="BK22" s="464"/>
      <c r="BL22" s="464"/>
      <c r="BM22" s="464"/>
      <c r="BN22" s="464"/>
      <c r="BO22" s="464"/>
      <c r="BP22" s="464"/>
      <c r="BQ22" s="464"/>
      <c r="BR22" s="464"/>
      <c r="BS22" s="464"/>
      <c r="BT22" s="464"/>
      <c r="BU22" s="464"/>
      <c r="BV22" s="464"/>
      <c r="BW22" s="464"/>
      <c r="BX22" s="464"/>
      <c r="BY22" s="464"/>
      <c r="BZ22" s="464"/>
      <c r="CA22" s="464"/>
      <c r="CB22" s="464"/>
      <c r="CC22" s="464"/>
      <c r="CD22" s="464"/>
      <c r="CE22" s="464"/>
      <c r="CF22" s="464"/>
      <c r="CG22" s="464"/>
      <c r="CH22" s="464"/>
      <c r="CI22" s="464"/>
      <c r="CJ22" s="464"/>
      <c r="CK22" s="464"/>
      <c r="CL22" s="464"/>
      <c r="CM22" s="464"/>
      <c r="CN22" s="464"/>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4"/>
      <c r="DL22" s="464"/>
      <c r="DM22" s="464"/>
      <c r="DN22" s="464"/>
      <c r="DO22" s="464"/>
      <c r="DP22" s="464"/>
      <c r="DQ22" s="464"/>
      <c r="DR22" s="464"/>
      <c r="DS22" s="464"/>
      <c r="DT22" s="464"/>
      <c r="DU22" s="464"/>
      <c r="DV22" s="464"/>
      <c r="DW22" s="464"/>
      <c r="DX22" s="464"/>
      <c r="DY22" s="464"/>
      <c r="DZ22" s="464"/>
      <c r="EA22" s="464"/>
      <c r="EB22" s="464"/>
      <c r="EC22" s="464"/>
      <c r="ED22" s="464"/>
      <c r="EE22" s="464"/>
      <c r="EF22" s="464"/>
      <c r="EG22" s="464"/>
      <c r="EH22" s="464"/>
      <c r="EI22" s="464"/>
      <c r="EJ22" s="464"/>
      <c r="EK22" s="464"/>
      <c r="EL22" s="464"/>
      <c r="EM22" s="464"/>
      <c r="EN22" s="464"/>
      <c r="EO22" s="464"/>
    </row>
    <row r="23" spans="1:145" s="465" customFormat="1" ht="15" customHeight="1">
      <c r="A23" s="48"/>
      <c r="B23" s="74"/>
      <c r="C23" s="526"/>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464"/>
      <c r="AY23" s="464"/>
      <c r="AZ23" s="464"/>
      <c r="BA23" s="464"/>
      <c r="BB23" s="464"/>
      <c r="BC23" s="464"/>
      <c r="BD23" s="464"/>
      <c r="BE23" s="464"/>
      <c r="BF23" s="464"/>
      <c r="BG23" s="464"/>
      <c r="BH23" s="464"/>
      <c r="BI23" s="464"/>
      <c r="BJ23" s="464"/>
      <c r="BK23" s="464"/>
      <c r="BL23" s="464"/>
      <c r="BM23" s="464"/>
      <c r="BN23" s="464"/>
      <c r="BO23" s="464"/>
      <c r="BP23" s="464"/>
      <c r="BQ23" s="464"/>
      <c r="BR23" s="464"/>
      <c r="BS23" s="464"/>
      <c r="BT23" s="464"/>
      <c r="BU23" s="464"/>
      <c r="BV23" s="464"/>
      <c r="BW23" s="464"/>
      <c r="BX23" s="464"/>
      <c r="BY23" s="464"/>
      <c r="BZ23" s="464"/>
      <c r="CA23" s="464"/>
      <c r="CB23" s="464"/>
      <c r="CC23" s="464"/>
      <c r="CD23" s="464"/>
      <c r="CE23" s="464"/>
      <c r="CF23" s="464"/>
      <c r="CG23" s="464"/>
      <c r="CH23" s="464"/>
      <c r="CI23" s="464"/>
      <c r="CJ23" s="464"/>
      <c r="CK23" s="464"/>
      <c r="CL23" s="464"/>
      <c r="CM23" s="464"/>
      <c r="CN23" s="464"/>
      <c r="CO23" s="464"/>
      <c r="CP23" s="464"/>
      <c r="CQ23" s="464"/>
      <c r="CR23" s="464"/>
      <c r="CS23" s="464"/>
      <c r="CT23" s="464"/>
      <c r="CU23" s="464"/>
      <c r="CV23" s="464"/>
      <c r="CW23" s="464"/>
      <c r="CX23" s="464"/>
      <c r="CY23" s="464"/>
      <c r="CZ23" s="464"/>
      <c r="DA23" s="464"/>
      <c r="DB23" s="464"/>
      <c r="DC23" s="464"/>
      <c r="DD23" s="464"/>
      <c r="DE23" s="464"/>
      <c r="DF23" s="464"/>
      <c r="DG23" s="464"/>
      <c r="DH23" s="464"/>
      <c r="DI23" s="464"/>
      <c r="DJ23" s="464"/>
      <c r="DK23" s="464"/>
      <c r="DL23" s="464"/>
      <c r="DM23" s="464"/>
      <c r="DN23" s="464"/>
      <c r="DO23" s="464"/>
      <c r="DP23" s="464"/>
      <c r="DQ23" s="464"/>
      <c r="DR23" s="464"/>
      <c r="DS23" s="464"/>
      <c r="DT23" s="464"/>
      <c r="DU23" s="464"/>
      <c r="DV23" s="464"/>
      <c r="DW23" s="464"/>
      <c r="DX23" s="464"/>
      <c r="DY23" s="464"/>
      <c r="DZ23" s="464"/>
      <c r="EA23" s="464"/>
      <c r="EB23" s="464"/>
      <c r="EC23" s="464"/>
      <c r="ED23" s="464"/>
      <c r="EE23" s="464"/>
      <c r="EF23" s="464"/>
      <c r="EG23" s="464"/>
      <c r="EH23" s="464"/>
      <c r="EI23" s="464"/>
      <c r="EJ23" s="464"/>
      <c r="EK23" s="464"/>
      <c r="EL23" s="464"/>
      <c r="EM23" s="464"/>
      <c r="EN23" s="464"/>
      <c r="EO23" s="464"/>
    </row>
    <row r="24" spans="1:145" s="465" customFormat="1" ht="15" customHeight="1">
      <c r="A24" s="48"/>
      <c r="B24" s="74"/>
      <c r="C24" s="526"/>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464"/>
      <c r="AY24" s="464"/>
      <c r="AZ24" s="464"/>
      <c r="BA24" s="464"/>
      <c r="BB24" s="464"/>
      <c r="BC24" s="464"/>
      <c r="BD24" s="464"/>
      <c r="BE24" s="464"/>
      <c r="BF24" s="464"/>
      <c r="BG24" s="464"/>
      <c r="BH24" s="464"/>
      <c r="BI24" s="464"/>
      <c r="BJ24" s="464"/>
      <c r="BK24" s="464"/>
      <c r="BL24" s="464"/>
      <c r="BM24" s="464"/>
      <c r="BN24" s="464"/>
      <c r="BO24" s="464"/>
      <c r="BP24" s="464"/>
      <c r="BQ24" s="464"/>
      <c r="BR24" s="464"/>
      <c r="BS24" s="464"/>
      <c r="BT24" s="464"/>
      <c r="BU24" s="464"/>
      <c r="BV24" s="464"/>
      <c r="BW24" s="464"/>
      <c r="BX24" s="464"/>
      <c r="BY24" s="464"/>
      <c r="BZ24" s="464"/>
      <c r="CA24" s="464"/>
      <c r="CB24" s="464"/>
      <c r="CC24" s="464"/>
      <c r="CD24" s="464"/>
      <c r="CE24" s="464"/>
      <c r="CF24" s="464"/>
      <c r="CG24" s="464"/>
      <c r="CH24" s="464"/>
      <c r="CI24" s="464"/>
      <c r="CJ24" s="464"/>
      <c r="CK24" s="464"/>
      <c r="CL24" s="464"/>
      <c r="CM24" s="464"/>
      <c r="CN24" s="464"/>
      <c r="CO24" s="464"/>
      <c r="CP24" s="464"/>
      <c r="CQ24" s="464"/>
      <c r="CR24" s="464"/>
      <c r="CS24" s="464"/>
      <c r="CT24" s="464"/>
      <c r="CU24" s="464"/>
      <c r="CV24" s="464"/>
      <c r="CW24" s="464"/>
      <c r="CX24" s="464"/>
      <c r="CY24" s="464"/>
      <c r="CZ24" s="464"/>
      <c r="DA24" s="464"/>
      <c r="DB24" s="464"/>
      <c r="DC24" s="464"/>
      <c r="DD24" s="464"/>
      <c r="DE24" s="464"/>
      <c r="DF24" s="464"/>
      <c r="DG24" s="464"/>
      <c r="DH24" s="464"/>
      <c r="DI24" s="464"/>
      <c r="DJ24" s="464"/>
      <c r="DK24" s="464"/>
      <c r="DL24" s="464"/>
      <c r="DM24" s="464"/>
      <c r="DN24" s="464"/>
      <c r="DO24" s="464"/>
      <c r="DP24" s="464"/>
      <c r="DQ24" s="464"/>
      <c r="DR24" s="464"/>
      <c r="DS24" s="464"/>
      <c r="DT24" s="464"/>
      <c r="DU24" s="464"/>
      <c r="DV24" s="464"/>
      <c r="DW24" s="464"/>
      <c r="DX24" s="464"/>
      <c r="DY24" s="464"/>
      <c r="DZ24" s="464"/>
      <c r="EA24" s="464"/>
      <c r="EB24" s="464"/>
      <c r="EC24" s="464"/>
      <c r="ED24" s="464"/>
      <c r="EE24" s="464"/>
      <c r="EF24" s="464"/>
      <c r="EG24" s="464"/>
      <c r="EH24" s="464"/>
      <c r="EI24" s="464"/>
      <c r="EJ24" s="464"/>
      <c r="EK24" s="464"/>
      <c r="EL24" s="464"/>
      <c r="EM24" s="464"/>
      <c r="EN24" s="464"/>
      <c r="EO24" s="464"/>
    </row>
    <row r="25" spans="1:145" s="465" customFormat="1" ht="15" customHeight="1">
      <c r="A25" s="48"/>
      <c r="B25" s="74"/>
      <c r="C25" s="526"/>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464"/>
      <c r="AY25" s="464"/>
      <c r="AZ25" s="464"/>
      <c r="BA25" s="464"/>
      <c r="BB25" s="464"/>
      <c r="BC25" s="464"/>
      <c r="BD25" s="464"/>
      <c r="BE25" s="464"/>
      <c r="BF25" s="464"/>
      <c r="BG25" s="464"/>
      <c r="BH25" s="464"/>
      <c r="BI25" s="464"/>
      <c r="BJ25" s="464"/>
      <c r="BK25" s="464"/>
      <c r="BL25" s="464"/>
      <c r="BM25" s="464"/>
      <c r="BN25" s="464"/>
      <c r="BO25" s="464"/>
      <c r="BP25" s="464"/>
      <c r="BQ25" s="464"/>
      <c r="BR25" s="464"/>
      <c r="BS25" s="464"/>
      <c r="BT25" s="464"/>
      <c r="BU25" s="464"/>
      <c r="BV25" s="464"/>
      <c r="BW25" s="464"/>
      <c r="BX25" s="464"/>
      <c r="BY25" s="464"/>
      <c r="BZ25" s="464"/>
      <c r="CA25" s="464"/>
      <c r="CB25" s="464"/>
      <c r="CC25" s="464"/>
      <c r="CD25" s="464"/>
      <c r="CE25" s="464"/>
      <c r="CF25" s="464"/>
      <c r="CG25" s="464"/>
      <c r="CH25" s="464"/>
      <c r="CI25" s="464"/>
      <c r="CJ25" s="464"/>
      <c r="CK25" s="464"/>
      <c r="CL25" s="464"/>
      <c r="CM25" s="464"/>
      <c r="CN25" s="464"/>
      <c r="CO25" s="464"/>
      <c r="CP25" s="464"/>
      <c r="CQ25" s="464"/>
      <c r="CR25" s="464"/>
      <c r="CS25" s="464"/>
      <c r="CT25" s="464"/>
      <c r="CU25" s="464"/>
      <c r="CV25" s="464"/>
      <c r="CW25" s="464"/>
      <c r="CX25" s="464"/>
      <c r="CY25" s="464"/>
      <c r="CZ25" s="464"/>
      <c r="DA25" s="464"/>
      <c r="DB25" s="464"/>
      <c r="DC25" s="464"/>
      <c r="DD25" s="464"/>
      <c r="DE25" s="464"/>
      <c r="DF25" s="464"/>
      <c r="DG25" s="464"/>
      <c r="DH25" s="464"/>
      <c r="DI25" s="464"/>
      <c r="DJ25" s="464"/>
      <c r="DK25" s="464"/>
      <c r="DL25" s="464"/>
      <c r="DM25" s="464"/>
      <c r="DN25" s="464"/>
      <c r="DO25" s="464"/>
      <c r="DP25" s="464"/>
      <c r="DQ25" s="464"/>
      <c r="DR25" s="464"/>
      <c r="DS25" s="464"/>
      <c r="DT25" s="464"/>
      <c r="DU25" s="464"/>
      <c r="DV25" s="464"/>
      <c r="DW25" s="464"/>
      <c r="DX25" s="464"/>
      <c r="DY25" s="464"/>
      <c r="DZ25" s="464"/>
      <c r="EA25" s="464"/>
      <c r="EB25" s="464"/>
      <c r="EC25" s="464"/>
      <c r="ED25" s="464"/>
      <c r="EE25" s="464"/>
      <c r="EF25" s="464"/>
      <c r="EG25" s="464"/>
      <c r="EH25" s="464"/>
      <c r="EI25" s="464"/>
      <c r="EJ25" s="464"/>
      <c r="EK25" s="464"/>
      <c r="EL25" s="464"/>
      <c r="EM25" s="464"/>
      <c r="EN25" s="464"/>
      <c r="EO25" s="464"/>
    </row>
    <row r="26" spans="1:145" s="465" customFormat="1" ht="15" customHeight="1">
      <c r="A26" s="48"/>
      <c r="B26" s="74"/>
      <c r="C26" s="526"/>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464"/>
      <c r="AY26" s="464"/>
      <c r="AZ26" s="464"/>
      <c r="BA26" s="464"/>
      <c r="BB26" s="464"/>
      <c r="BC26" s="464"/>
      <c r="BD26" s="464"/>
      <c r="BE26" s="464"/>
      <c r="BF26" s="464"/>
      <c r="BG26" s="464"/>
      <c r="BH26" s="464"/>
      <c r="BI26" s="464"/>
      <c r="BJ26" s="464"/>
      <c r="BK26" s="464"/>
      <c r="BL26" s="464"/>
      <c r="BM26" s="464"/>
      <c r="BN26" s="464"/>
      <c r="BO26" s="464"/>
      <c r="BP26" s="464"/>
      <c r="BQ26" s="464"/>
      <c r="BR26" s="464"/>
      <c r="BS26" s="464"/>
      <c r="BT26" s="464"/>
      <c r="BU26" s="464"/>
      <c r="BV26" s="464"/>
      <c r="BW26" s="464"/>
      <c r="BX26" s="464"/>
      <c r="BY26" s="464"/>
      <c r="BZ26" s="464"/>
      <c r="CA26" s="464"/>
      <c r="CB26" s="464"/>
      <c r="CC26" s="464"/>
      <c r="CD26" s="464"/>
      <c r="CE26" s="464"/>
      <c r="CF26" s="464"/>
      <c r="CG26" s="464"/>
      <c r="CH26" s="464"/>
      <c r="CI26" s="464"/>
      <c r="CJ26" s="464"/>
      <c r="CK26" s="464"/>
      <c r="CL26" s="464"/>
      <c r="CM26" s="464"/>
      <c r="CN26" s="464"/>
      <c r="CO26" s="464"/>
      <c r="CP26" s="464"/>
      <c r="CQ26" s="464"/>
      <c r="CR26" s="464"/>
      <c r="CS26" s="464"/>
      <c r="CT26" s="464"/>
      <c r="CU26" s="464"/>
      <c r="CV26" s="464"/>
      <c r="CW26" s="464"/>
      <c r="CX26" s="464"/>
      <c r="CY26" s="464"/>
      <c r="CZ26" s="464"/>
      <c r="DA26" s="464"/>
      <c r="DB26" s="464"/>
      <c r="DC26" s="464"/>
      <c r="DD26" s="464"/>
      <c r="DE26" s="464"/>
      <c r="DF26" s="464"/>
      <c r="DG26" s="464"/>
      <c r="DH26" s="464"/>
      <c r="DI26" s="464"/>
      <c r="DJ26" s="464"/>
      <c r="DK26" s="464"/>
      <c r="DL26" s="464"/>
      <c r="DM26" s="464"/>
      <c r="DN26" s="464"/>
      <c r="DO26" s="464"/>
      <c r="DP26" s="464"/>
      <c r="DQ26" s="464"/>
      <c r="DR26" s="464"/>
      <c r="DS26" s="464"/>
      <c r="DT26" s="464"/>
      <c r="DU26" s="464"/>
      <c r="DV26" s="464"/>
      <c r="DW26" s="464"/>
      <c r="DX26" s="464"/>
      <c r="DY26" s="464"/>
      <c r="DZ26" s="464"/>
      <c r="EA26" s="464"/>
      <c r="EB26" s="464"/>
      <c r="EC26" s="464"/>
      <c r="ED26" s="464"/>
      <c r="EE26" s="464"/>
      <c r="EF26" s="464"/>
      <c r="EG26" s="464"/>
      <c r="EH26" s="464"/>
      <c r="EI26" s="464"/>
      <c r="EJ26" s="464"/>
      <c r="EK26" s="464"/>
      <c r="EL26" s="464"/>
      <c r="EM26" s="464"/>
      <c r="EN26" s="464"/>
      <c r="EO26" s="464"/>
    </row>
    <row r="27" spans="1:145" s="465" customFormat="1" ht="15" customHeight="1">
      <c r="A27" s="48"/>
      <c r="B27" s="74"/>
      <c r="C27" s="526"/>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464"/>
      <c r="AY27" s="464"/>
      <c r="AZ27" s="464"/>
      <c r="BA27" s="464"/>
      <c r="BB27" s="464"/>
      <c r="BC27" s="464"/>
      <c r="BD27" s="464"/>
      <c r="BE27" s="464"/>
      <c r="BF27" s="464"/>
      <c r="BG27" s="464"/>
      <c r="BH27" s="464"/>
      <c r="BI27" s="464"/>
      <c r="BJ27" s="464"/>
      <c r="BK27" s="464"/>
      <c r="BL27" s="464"/>
      <c r="BM27" s="464"/>
      <c r="BN27" s="464"/>
      <c r="BO27" s="464"/>
      <c r="BP27" s="464"/>
      <c r="BQ27" s="464"/>
      <c r="BR27" s="464"/>
      <c r="BS27" s="464"/>
      <c r="BT27" s="464"/>
      <c r="BU27" s="464"/>
      <c r="BV27" s="464"/>
      <c r="BW27" s="464"/>
      <c r="BX27" s="464"/>
      <c r="BY27" s="464"/>
      <c r="BZ27" s="464"/>
      <c r="CA27" s="464"/>
      <c r="CB27" s="464"/>
      <c r="CC27" s="464"/>
      <c r="CD27" s="464"/>
      <c r="CE27" s="464"/>
      <c r="CF27" s="464"/>
      <c r="CG27" s="464"/>
      <c r="CH27" s="464"/>
      <c r="CI27" s="464"/>
      <c r="CJ27" s="464"/>
      <c r="CK27" s="464"/>
      <c r="CL27" s="464"/>
      <c r="CM27" s="464"/>
      <c r="CN27" s="464"/>
      <c r="CO27" s="464"/>
      <c r="CP27" s="464"/>
      <c r="CQ27" s="464"/>
      <c r="CR27" s="464"/>
      <c r="CS27" s="464"/>
      <c r="CT27" s="464"/>
      <c r="CU27" s="464"/>
      <c r="CV27" s="464"/>
      <c r="CW27" s="464"/>
      <c r="CX27" s="464"/>
      <c r="CY27" s="464"/>
      <c r="CZ27" s="464"/>
      <c r="DA27" s="464"/>
      <c r="DB27" s="464"/>
      <c r="DC27" s="464"/>
      <c r="DD27" s="464"/>
      <c r="DE27" s="464"/>
      <c r="DF27" s="464"/>
      <c r="DG27" s="464"/>
      <c r="DH27" s="464"/>
      <c r="DI27" s="464"/>
      <c r="DJ27" s="464"/>
      <c r="DK27" s="464"/>
      <c r="DL27" s="464"/>
      <c r="DM27" s="464"/>
      <c r="DN27" s="464"/>
      <c r="DO27" s="464"/>
      <c r="DP27" s="464"/>
      <c r="DQ27" s="464"/>
      <c r="DR27" s="464"/>
      <c r="DS27" s="464"/>
      <c r="DT27" s="464"/>
      <c r="DU27" s="464"/>
      <c r="DV27" s="464"/>
      <c r="DW27" s="464"/>
      <c r="DX27" s="464"/>
      <c r="DY27" s="464"/>
      <c r="DZ27" s="464"/>
      <c r="EA27" s="464"/>
      <c r="EB27" s="464"/>
      <c r="EC27" s="464"/>
      <c r="ED27" s="464"/>
      <c r="EE27" s="464"/>
      <c r="EF27" s="464"/>
      <c r="EG27" s="464"/>
      <c r="EH27" s="464"/>
      <c r="EI27" s="464"/>
      <c r="EJ27" s="464"/>
      <c r="EK27" s="464"/>
      <c r="EL27" s="464"/>
      <c r="EM27" s="464"/>
      <c r="EN27" s="464"/>
      <c r="EO27" s="464"/>
    </row>
    <row r="28" spans="1:145" s="465" customFormat="1" ht="1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464"/>
      <c r="AY28" s="464"/>
      <c r="AZ28" s="464"/>
      <c r="BA28" s="464"/>
      <c r="BB28" s="464"/>
      <c r="BC28" s="464"/>
      <c r="BD28" s="464"/>
      <c r="BE28" s="464"/>
      <c r="BF28" s="464"/>
      <c r="BG28" s="464"/>
      <c r="BH28" s="464"/>
      <c r="BI28" s="464"/>
      <c r="BJ28" s="464"/>
      <c r="BK28" s="464"/>
      <c r="BL28" s="464"/>
      <c r="BM28" s="464"/>
      <c r="BN28" s="464"/>
      <c r="BO28" s="464"/>
      <c r="BP28" s="464"/>
      <c r="BQ28" s="464"/>
      <c r="BR28" s="464"/>
      <c r="BS28" s="464"/>
      <c r="BT28" s="464"/>
      <c r="BU28" s="464"/>
      <c r="BV28" s="464"/>
      <c r="BW28" s="464"/>
      <c r="BX28" s="464"/>
      <c r="BY28" s="464"/>
      <c r="BZ28" s="464"/>
      <c r="CA28" s="464"/>
      <c r="CB28" s="464"/>
      <c r="CC28" s="464"/>
      <c r="CD28" s="464"/>
      <c r="CE28" s="464"/>
      <c r="CF28" s="464"/>
      <c r="CG28" s="464"/>
      <c r="CH28" s="464"/>
      <c r="CI28" s="464"/>
      <c r="CJ28" s="464"/>
      <c r="CK28" s="464"/>
      <c r="CL28" s="464"/>
      <c r="CM28" s="464"/>
      <c r="CN28" s="464"/>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4"/>
      <c r="DL28" s="464"/>
      <c r="DM28" s="464"/>
      <c r="DN28" s="464"/>
      <c r="DO28" s="464"/>
      <c r="DP28" s="464"/>
      <c r="DQ28" s="464"/>
      <c r="DR28" s="464"/>
      <c r="DS28" s="464"/>
      <c r="DT28" s="464"/>
      <c r="DU28" s="464"/>
      <c r="DV28" s="464"/>
      <c r="DW28" s="464"/>
      <c r="DX28" s="464"/>
      <c r="DY28" s="464"/>
      <c r="DZ28" s="464"/>
      <c r="EA28" s="464"/>
      <c r="EB28" s="464"/>
      <c r="EC28" s="464"/>
      <c r="ED28" s="464"/>
      <c r="EE28" s="464"/>
      <c r="EF28" s="464"/>
      <c r="EG28" s="464"/>
      <c r="EH28" s="464"/>
      <c r="EI28" s="464"/>
      <c r="EJ28" s="464"/>
      <c r="EK28" s="464"/>
      <c r="EL28" s="464"/>
      <c r="EM28" s="464"/>
      <c r="EN28" s="464"/>
      <c r="EO28" s="464"/>
    </row>
    <row r="29" spans="1:145" s="465" customFormat="1" ht="1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464"/>
      <c r="AY29" s="464"/>
      <c r="AZ29" s="464"/>
      <c r="BA29" s="464"/>
      <c r="BB29" s="464"/>
      <c r="BC29" s="464"/>
      <c r="BD29" s="464"/>
      <c r="BE29" s="464"/>
      <c r="BF29" s="464"/>
      <c r="BG29" s="464"/>
      <c r="BH29" s="464"/>
      <c r="BI29" s="464"/>
      <c r="BJ29" s="464"/>
      <c r="BK29" s="464"/>
      <c r="BL29" s="464"/>
      <c r="BM29" s="464"/>
      <c r="BN29" s="464"/>
      <c r="BO29" s="464"/>
      <c r="BP29" s="464"/>
      <c r="BQ29" s="464"/>
      <c r="BR29" s="464"/>
      <c r="BS29" s="464"/>
      <c r="BT29" s="464"/>
      <c r="BU29" s="464"/>
      <c r="BV29" s="464"/>
      <c r="BW29" s="464"/>
      <c r="BX29" s="464"/>
      <c r="BY29" s="464"/>
      <c r="BZ29" s="464"/>
      <c r="CA29" s="464"/>
      <c r="CB29" s="464"/>
      <c r="CC29" s="464"/>
      <c r="CD29" s="464"/>
      <c r="CE29" s="464"/>
      <c r="CF29" s="464"/>
      <c r="CG29" s="464"/>
      <c r="CH29" s="464"/>
      <c r="CI29" s="464"/>
      <c r="CJ29" s="464"/>
      <c r="CK29" s="464"/>
      <c r="CL29" s="464"/>
      <c r="CM29" s="464"/>
      <c r="CN29" s="464"/>
      <c r="CO29" s="464"/>
      <c r="CP29" s="464"/>
      <c r="CQ29" s="464"/>
      <c r="CR29" s="464"/>
      <c r="CS29" s="464"/>
      <c r="CT29" s="464"/>
      <c r="CU29" s="464"/>
      <c r="CV29" s="464"/>
      <c r="CW29" s="464"/>
      <c r="CX29" s="464"/>
      <c r="CY29" s="464"/>
      <c r="CZ29" s="464"/>
      <c r="DA29" s="464"/>
      <c r="DB29" s="464"/>
      <c r="DC29" s="464"/>
      <c r="DD29" s="464"/>
      <c r="DE29" s="464"/>
      <c r="DF29" s="464"/>
      <c r="DG29" s="464"/>
      <c r="DH29" s="464"/>
      <c r="DI29" s="464"/>
      <c r="DJ29" s="464"/>
      <c r="DK29" s="464"/>
      <c r="DL29" s="464"/>
      <c r="DM29" s="464"/>
      <c r="DN29" s="464"/>
      <c r="DO29" s="464"/>
      <c r="DP29" s="464"/>
      <c r="DQ29" s="464"/>
      <c r="DR29" s="464"/>
      <c r="DS29" s="464"/>
      <c r="DT29" s="464"/>
      <c r="DU29" s="464"/>
      <c r="DV29" s="464"/>
      <c r="DW29" s="464"/>
      <c r="DX29" s="464"/>
      <c r="DY29" s="464"/>
      <c r="DZ29" s="464"/>
      <c r="EA29" s="464"/>
      <c r="EB29" s="464"/>
      <c r="EC29" s="464"/>
      <c r="ED29" s="464"/>
      <c r="EE29" s="464"/>
      <c r="EF29" s="464"/>
      <c r="EG29" s="464"/>
      <c r="EH29" s="464"/>
      <c r="EI29" s="464"/>
      <c r="EJ29" s="464"/>
      <c r="EK29" s="464"/>
      <c r="EL29" s="464"/>
      <c r="EM29" s="464"/>
      <c r="EN29" s="464"/>
      <c r="EO29" s="464"/>
    </row>
    <row r="30" spans="1:145" s="465" customFormat="1" ht="1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464"/>
      <c r="AY30" s="464"/>
      <c r="AZ30" s="464"/>
      <c r="BA30" s="464"/>
      <c r="BB30" s="464"/>
      <c r="BC30" s="464"/>
      <c r="BD30" s="464"/>
      <c r="BE30" s="464"/>
      <c r="BF30" s="464"/>
      <c r="BG30" s="464"/>
      <c r="BH30" s="464"/>
      <c r="BI30" s="464"/>
      <c r="BJ30" s="464"/>
      <c r="BK30" s="464"/>
      <c r="BL30" s="464"/>
      <c r="BM30" s="464"/>
      <c r="BN30" s="464"/>
      <c r="BO30" s="464"/>
      <c r="BP30" s="464"/>
      <c r="BQ30" s="464"/>
      <c r="BR30" s="464"/>
      <c r="BS30" s="464"/>
      <c r="BT30" s="464"/>
      <c r="BU30" s="464"/>
      <c r="BV30" s="464"/>
      <c r="BW30" s="464"/>
      <c r="BX30" s="464"/>
      <c r="BY30" s="464"/>
      <c r="BZ30" s="464"/>
      <c r="CA30" s="464"/>
      <c r="CB30" s="464"/>
      <c r="CC30" s="464"/>
      <c r="CD30" s="464"/>
      <c r="CE30" s="464"/>
      <c r="CF30" s="464"/>
      <c r="CG30" s="464"/>
      <c r="CH30" s="464"/>
      <c r="CI30" s="464"/>
      <c r="CJ30" s="464"/>
      <c r="CK30" s="464"/>
      <c r="CL30" s="464"/>
      <c r="CM30" s="464"/>
      <c r="CN30" s="464"/>
      <c r="CO30" s="464"/>
      <c r="CP30" s="464"/>
      <c r="CQ30" s="464"/>
      <c r="CR30" s="464"/>
      <c r="CS30" s="464"/>
      <c r="CT30" s="464"/>
      <c r="CU30" s="464"/>
      <c r="CV30" s="464"/>
      <c r="CW30" s="464"/>
      <c r="CX30" s="464"/>
      <c r="CY30" s="464"/>
      <c r="CZ30" s="464"/>
      <c r="DA30" s="464"/>
      <c r="DB30" s="464"/>
      <c r="DC30" s="464"/>
      <c r="DD30" s="464"/>
      <c r="DE30" s="464"/>
      <c r="DF30" s="464"/>
      <c r="DG30" s="464"/>
      <c r="DH30" s="464"/>
      <c r="DI30" s="464"/>
      <c r="DJ30" s="464"/>
      <c r="DK30" s="464"/>
      <c r="DL30" s="464"/>
      <c r="DM30" s="464"/>
      <c r="DN30" s="464"/>
      <c r="DO30" s="464"/>
      <c r="DP30" s="464"/>
      <c r="DQ30" s="464"/>
      <c r="DR30" s="464"/>
      <c r="DS30" s="464"/>
      <c r="DT30" s="464"/>
      <c r="DU30" s="464"/>
      <c r="DV30" s="464"/>
      <c r="DW30" s="464"/>
      <c r="DX30" s="464"/>
      <c r="DY30" s="464"/>
      <c r="DZ30" s="464"/>
      <c r="EA30" s="464"/>
      <c r="EB30" s="464"/>
      <c r="EC30" s="464"/>
      <c r="ED30" s="464"/>
      <c r="EE30" s="464"/>
      <c r="EF30" s="464"/>
      <c r="EG30" s="464"/>
      <c r="EH30" s="464"/>
      <c r="EI30" s="464"/>
      <c r="EJ30" s="464"/>
      <c r="EK30" s="464"/>
      <c r="EL30" s="464"/>
      <c r="EM30" s="464"/>
      <c r="EN30" s="464"/>
      <c r="EO30" s="464"/>
    </row>
    <row r="31" spans="1:145" s="465" customFormat="1" ht="1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464"/>
      <c r="AY31" s="464"/>
      <c r="AZ31" s="464"/>
      <c r="BA31" s="464"/>
      <c r="BB31" s="464"/>
      <c r="BC31" s="464"/>
      <c r="BD31" s="464"/>
      <c r="BE31" s="464"/>
      <c r="BF31" s="464"/>
      <c r="BG31" s="464"/>
      <c r="BH31" s="464"/>
      <c r="BI31" s="464"/>
      <c r="BJ31" s="464"/>
      <c r="BK31" s="464"/>
      <c r="BL31" s="464"/>
      <c r="BM31" s="464"/>
      <c r="BN31" s="464"/>
      <c r="BO31" s="464"/>
      <c r="BP31" s="464"/>
      <c r="BQ31" s="464"/>
      <c r="BR31" s="464"/>
      <c r="BS31" s="464"/>
      <c r="BT31" s="464"/>
      <c r="BU31" s="464"/>
      <c r="BV31" s="464"/>
      <c r="BW31" s="464"/>
      <c r="BX31" s="464"/>
      <c r="BY31" s="464"/>
      <c r="BZ31" s="464"/>
      <c r="CA31" s="464"/>
      <c r="CB31" s="464"/>
      <c r="CC31" s="464"/>
      <c r="CD31" s="464"/>
      <c r="CE31" s="464"/>
      <c r="CF31" s="464"/>
      <c r="CG31" s="464"/>
      <c r="CH31" s="464"/>
      <c r="CI31" s="464"/>
      <c r="CJ31" s="464"/>
      <c r="CK31" s="464"/>
      <c r="CL31" s="464"/>
      <c r="CM31" s="464"/>
      <c r="CN31" s="464"/>
      <c r="CO31" s="464"/>
      <c r="CP31" s="464"/>
      <c r="CQ31" s="464"/>
      <c r="CR31" s="464"/>
      <c r="CS31" s="464"/>
      <c r="CT31" s="464"/>
      <c r="CU31" s="464"/>
      <c r="CV31" s="464"/>
      <c r="CW31" s="464"/>
      <c r="CX31" s="464"/>
      <c r="CY31" s="464"/>
      <c r="CZ31" s="464"/>
      <c r="DA31" s="464"/>
      <c r="DB31" s="464"/>
      <c r="DC31" s="464"/>
      <c r="DD31" s="464"/>
      <c r="DE31" s="464"/>
      <c r="DF31" s="464"/>
      <c r="DG31" s="464"/>
      <c r="DH31" s="464"/>
      <c r="DI31" s="464"/>
      <c r="DJ31" s="464"/>
      <c r="DK31" s="464"/>
      <c r="DL31" s="464"/>
      <c r="DM31" s="464"/>
      <c r="DN31" s="464"/>
      <c r="DO31" s="464"/>
      <c r="DP31" s="464"/>
      <c r="DQ31" s="464"/>
      <c r="DR31" s="464"/>
      <c r="DS31" s="464"/>
      <c r="DT31" s="464"/>
      <c r="DU31" s="464"/>
      <c r="DV31" s="464"/>
      <c r="DW31" s="464"/>
      <c r="DX31" s="464"/>
      <c r="DY31" s="464"/>
      <c r="DZ31" s="464"/>
      <c r="EA31" s="464"/>
      <c r="EB31" s="464"/>
      <c r="EC31" s="464"/>
      <c r="ED31" s="464"/>
      <c r="EE31" s="464"/>
      <c r="EF31" s="464"/>
      <c r="EG31" s="464"/>
      <c r="EH31" s="464"/>
      <c r="EI31" s="464"/>
      <c r="EJ31" s="464"/>
      <c r="EK31" s="464"/>
      <c r="EL31" s="464"/>
      <c r="EM31" s="464"/>
      <c r="EN31" s="464"/>
      <c r="EO31" s="464"/>
    </row>
    <row r="32" spans="1:145" s="465" customFormat="1" ht="1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464"/>
      <c r="AY32" s="464"/>
      <c r="AZ32" s="464"/>
      <c r="BA32" s="464"/>
      <c r="BB32" s="464"/>
      <c r="BC32" s="464"/>
      <c r="BD32" s="464"/>
      <c r="BE32" s="464"/>
      <c r="BF32" s="464"/>
      <c r="BG32" s="464"/>
      <c r="BH32" s="464"/>
      <c r="BI32" s="464"/>
      <c r="BJ32" s="464"/>
      <c r="BK32" s="464"/>
      <c r="BL32" s="464"/>
      <c r="BM32" s="464"/>
      <c r="BN32" s="464"/>
      <c r="BO32" s="464"/>
      <c r="BP32" s="464"/>
      <c r="BQ32" s="464"/>
      <c r="BR32" s="464"/>
      <c r="BS32" s="464"/>
      <c r="BT32" s="464"/>
      <c r="BU32" s="464"/>
      <c r="BV32" s="464"/>
      <c r="BW32" s="464"/>
      <c r="BX32" s="464"/>
      <c r="BY32" s="464"/>
      <c r="BZ32" s="464"/>
      <c r="CA32" s="464"/>
      <c r="CB32" s="464"/>
      <c r="CC32" s="464"/>
      <c r="CD32" s="464"/>
      <c r="CE32" s="464"/>
      <c r="CF32" s="464"/>
      <c r="CG32" s="464"/>
      <c r="CH32" s="464"/>
      <c r="CI32" s="464"/>
      <c r="CJ32" s="464"/>
      <c r="CK32" s="464"/>
      <c r="CL32" s="464"/>
      <c r="CM32" s="464"/>
      <c r="CN32" s="464"/>
      <c r="CO32" s="464"/>
      <c r="CP32" s="464"/>
      <c r="CQ32" s="464"/>
      <c r="CR32" s="464"/>
      <c r="CS32" s="464"/>
      <c r="CT32" s="464"/>
      <c r="CU32" s="464"/>
      <c r="CV32" s="464"/>
      <c r="CW32" s="464"/>
      <c r="CX32" s="464"/>
      <c r="CY32" s="464"/>
      <c r="CZ32" s="464"/>
      <c r="DA32" s="464"/>
      <c r="DB32" s="464"/>
      <c r="DC32" s="464"/>
      <c r="DD32" s="464"/>
      <c r="DE32" s="464"/>
      <c r="DF32" s="464"/>
      <c r="DG32" s="464"/>
      <c r="DH32" s="464"/>
      <c r="DI32" s="464"/>
      <c r="DJ32" s="464"/>
      <c r="DK32" s="464"/>
      <c r="DL32" s="464"/>
      <c r="DM32" s="464"/>
      <c r="DN32" s="464"/>
      <c r="DO32" s="464"/>
      <c r="DP32" s="464"/>
      <c r="DQ32" s="464"/>
      <c r="DR32" s="464"/>
      <c r="DS32" s="464"/>
      <c r="DT32" s="464"/>
      <c r="DU32" s="464"/>
      <c r="DV32" s="464"/>
      <c r="DW32" s="464"/>
      <c r="DX32" s="464"/>
      <c r="DY32" s="464"/>
      <c r="DZ32" s="464"/>
      <c r="EA32" s="464"/>
      <c r="EB32" s="464"/>
      <c r="EC32" s="464"/>
      <c r="ED32" s="464"/>
      <c r="EE32" s="464"/>
      <c r="EF32" s="464"/>
      <c r="EG32" s="464"/>
      <c r="EH32" s="464"/>
      <c r="EI32" s="464"/>
      <c r="EJ32" s="464"/>
      <c r="EK32" s="464"/>
      <c r="EL32" s="464"/>
      <c r="EM32" s="464"/>
      <c r="EN32" s="464"/>
      <c r="EO32" s="464"/>
    </row>
    <row r="33" spans="1:145" s="465" customFormat="1" ht="1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464"/>
      <c r="AY33" s="464"/>
      <c r="AZ33" s="464"/>
      <c r="BA33" s="464"/>
      <c r="BB33" s="464"/>
      <c r="BC33" s="464"/>
      <c r="BD33" s="464"/>
      <c r="BE33" s="464"/>
      <c r="BF33" s="464"/>
      <c r="BG33" s="464"/>
      <c r="BH33" s="464"/>
      <c r="BI33" s="464"/>
      <c r="BJ33" s="464"/>
      <c r="BK33" s="464"/>
      <c r="BL33" s="464"/>
      <c r="BM33" s="464"/>
      <c r="BN33" s="464"/>
      <c r="BO33" s="464"/>
      <c r="BP33" s="464"/>
      <c r="BQ33" s="464"/>
      <c r="BR33" s="464"/>
      <c r="BS33" s="464"/>
      <c r="BT33" s="464"/>
      <c r="BU33" s="464"/>
      <c r="BV33" s="464"/>
      <c r="BW33" s="464"/>
      <c r="BX33" s="464"/>
      <c r="BY33" s="464"/>
      <c r="BZ33" s="464"/>
      <c r="CA33" s="464"/>
      <c r="CB33" s="464"/>
      <c r="CC33" s="464"/>
      <c r="CD33" s="464"/>
      <c r="CE33" s="464"/>
      <c r="CF33" s="464"/>
      <c r="CG33" s="464"/>
      <c r="CH33" s="464"/>
      <c r="CI33" s="464"/>
      <c r="CJ33" s="464"/>
      <c r="CK33" s="464"/>
      <c r="CL33" s="464"/>
      <c r="CM33" s="464"/>
      <c r="CN33" s="464"/>
      <c r="CO33" s="464"/>
      <c r="CP33" s="464"/>
      <c r="CQ33" s="464"/>
      <c r="CR33" s="464"/>
      <c r="CS33" s="464"/>
      <c r="CT33" s="464"/>
      <c r="CU33" s="464"/>
      <c r="CV33" s="464"/>
      <c r="CW33" s="464"/>
      <c r="CX33" s="464"/>
      <c r="CY33" s="464"/>
      <c r="CZ33" s="464"/>
      <c r="DA33" s="464"/>
      <c r="DB33" s="464"/>
      <c r="DC33" s="464"/>
      <c r="DD33" s="464"/>
      <c r="DE33" s="464"/>
      <c r="DF33" s="464"/>
      <c r="DG33" s="464"/>
      <c r="DH33" s="464"/>
      <c r="DI33" s="464"/>
      <c r="DJ33" s="464"/>
      <c r="DK33" s="464"/>
      <c r="DL33" s="464"/>
      <c r="DM33" s="464"/>
      <c r="DN33" s="464"/>
      <c r="DO33" s="464"/>
      <c r="DP33" s="464"/>
      <c r="DQ33" s="464"/>
      <c r="DR33" s="464"/>
      <c r="DS33" s="464"/>
      <c r="DT33" s="464"/>
      <c r="DU33" s="464"/>
      <c r="DV33" s="464"/>
      <c r="DW33" s="464"/>
      <c r="DX33" s="464"/>
      <c r="DY33" s="464"/>
      <c r="DZ33" s="464"/>
      <c r="EA33" s="464"/>
      <c r="EB33" s="464"/>
      <c r="EC33" s="464"/>
      <c r="ED33" s="464"/>
      <c r="EE33" s="464"/>
      <c r="EF33" s="464"/>
      <c r="EG33" s="464"/>
      <c r="EH33" s="464"/>
      <c r="EI33" s="464"/>
      <c r="EJ33" s="464"/>
      <c r="EK33" s="464"/>
      <c r="EL33" s="464"/>
      <c r="EM33" s="464"/>
      <c r="EN33" s="464"/>
      <c r="EO33" s="464"/>
    </row>
    <row r="34" spans="1:145" s="465" customFormat="1" ht="1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464"/>
      <c r="AY34" s="464"/>
      <c r="AZ34" s="464"/>
      <c r="BA34" s="464"/>
      <c r="BB34" s="464"/>
      <c r="BC34" s="464"/>
      <c r="BD34" s="464"/>
      <c r="BE34" s="464"/>
      <c r="BF34" s="464"/>
      <c r="BG34" s="464"/>
      <c r="BH34" s="464"/>
      <c r="BI34" s="464"/>
      <c r="BJ34" s="464"/>
      <c r="BK34" s="464"/>
      <c r="BL34" s="464"/>
      <c r="BM34" s="464"/>
      <c r="BN34" s="464"/>
      <c r="BO34" s="464"/>
      <c r="BP34" s="464"/>
      <c r="BQ34" s="464"/>
      <c r="BR34" s="464"/>
      <c r="BS34" s="464"/>
      <c r="BT34" s="464"/>
      <c r="BU34" s="464"/>
      <c r="BV34" s="464"/>
      <c r="BW34" s="464"/>
      <c r="BX34" s="464"/>
      <c r="BY34" s="464"/>
      <c r="BZ34" s="464"/>
      <c r="CA34" s="464"/>
      <c r="CB34" s="464"/>
      <c r="CC34" s="464"/>
      <c r="CD34" s="464"/>
      <c r="CE34" s="464"/>
      <c r="CF34" s="464"/>
      <c r="CG34" s="464"/>
      <c r="CH34" s="464"/>
      <c r="CI34" s="464"/>
      <c r="CJ34" s="464"/>
      <c r="CK34" s="464"/>
      <c r="CL34" s="464"/>
      <c r="CM34" s="464"/>
      <c r="CN34" s="464"/>
      <c r="CO34" s="464"/>
      <c r="CP34" s="464"/>
      <c r="CQ34" s="464"/>
      <c r="CR34" s="464"/>
      <c r="CS34" s="464"/>
      <c r="CT34" s="464"/>
      <c r="CU34" s="464"/>
      <c r="CV34" s="464"/>
      <c r="CW34" s="464"/>
      <c r="CX34" s="464"/>
      <c r="CY34" s="464"/>
      <c r="CZ34" s="464"/>
      <c r="DA34" s="464"/>
      <c r="DB34" s="464"/>
      <c r="DC34" s="464"/>
      <c r="DD34" s="464"/>
      <c r="DE34" s="464"/>
      <c r="DF34" s="464"/>
      <c r="DG34" s="464"/>
      <c r="DH34" s="464"/>
      <c r="DI34" s="464"/>
      <c r="DJ34" s="464"/>
      <c r="DK34" s="464"/>
      <c r="DL34" s="464"/>
      <c r="DM34" s="464"/>
      <c r="DN34" s="464"/>
      <c r="DO34" s="464"/>
      <c r="DP34" s="464"/>
      <c r="DQ34" s="464"/>
      <c r="DR34" s="464"/>
      <c r="DS34" s="464"/>
      <c r="DT34" s="464"/>
      <c r="DU34" s="464"/>
      <c r="DV34" s="464"/>
      <c r="DW34" s="464"/>
      <c r="DX34" s="464"/>
      <c r="DY34" s="464"/>
      <c r="DZ34" s="464"/>
      <c r="EA34" s="464"/>
      <c r="EB34" s="464"/>
      <c r="EC34" s="464"/>
      <c r="ED34" s="464"/>
      <c r="EE34" s="464"/>
      <c r="EF34" s="464"/>
      <c r="EG34" s="464"/>
      <c r="EH34" s="464"/>
      <c r="EI34" s="464"/>
      <c r="EJ34" s="464"/>
      <c r="EK34" s="464"/>
      <c r="EL34" s="464"/>
      <c r="EM34" s="464"/>
      <c r="EN34" s="464"/>
      <c r="EO34" s="464"/>
    </row>
    <row r="35" spans="1:145" s="465" customFormat="1" ht="1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464"/>
      <c r="AY35" s="464"/>
      <c r="AZ35" s="464"/>
      <c r="BA35" s="464"/>
      <c r="BB35" s="464"/>
      <c r="BC35" s="464"/>
      <c r="BD35" s="464"/>
      <c r="BE35" s="464"/>
      <c r="BF35" s="464"/>
      <c r="BG35" s="464"/>
      <c r="BH35" s="464"/>
      <c r="BI35" s="464"/>
      <c r="BJ35" s="464"/>
      <c r="BK35" s="464"/>
      <c r="BL35" s="464"/>
      <c r="BM35" s="464"/>
      <c r="BN35" s="464"/>
      <c r="BO35" s="464"/>
      <c r="BP35" s="464"/>
      <c r="BQ35" s="464"/>
      <c r="BR35" s="464"/>
      <c r="BS35" s="464"/>
      <c r="BT35" s="464"/>
      <c r="BU35" s="464"/>
      <c r="BV35" s="464"/>
      <c r="BW35" s="464"/>
      <c r="BX35" s="464"/>
      <c r="BY35" s="464"/>
      <c r="BZ35" s="464"/>
      <c r="CA35" s="464"/>
      <c r="CB35" s="464"/>
      <c r="CC35" s="464"/>
      <c r="CD35" s="464"/>
      <c r="CE35" s="464"/>
      <c r="CF35" s="464"/>
      <c r="CG35" s="464"/>
      <c r="CH35" s="464"/>
      <c r="CI35" s="464"/>
      <c r="CJ35" s="464"/>
      <c r="CK35" s="464"/>
      <c r="CL35" s="464"/>
      <c r="CM35" s="464"/>
      <c r="CN35" s="464"/>
      <c r="CO35" s="464"/>
      <c r="CP35" s="464"/>
      <c r="CQ35" s="464"/>
      <c r="CR35" s="464"/>
      <c r="CS35" s="464"/>
      <c r="CT35" s="464"/>
      <c r="CU35" s="464"/>
      <c r="CV35" s="464"/>
      <c r="CW35" s="464"/>
      <c r="CX35" s="464"/>
      <c r="CY35" s="464"/>
      <c r="CZ35" s="464"/>
      <c r="DA35" s="464"/>
      <c r="DB35" s="464"/>
      <c r="DC35" s="464"/>
      <c r="DD35" s="464"/>
      <c r="DE35" s="464"/>
      <c r="DF35" s="464"/>
      <c r="DG35" s="464"/>
      <c r="DH35" s="464"/>
      <c r="DI35" s="464"/>
      <c r="DJ35" s="464"/>
      <c r="DK35" s="464"/>
      <c r="DL35" s="464"/>
      <c r="DM35" s="464"/>
      <c r="DN35" s="464"/>
      <c r="DO35" s="464"/>
      <c r="DP35" s="464"/>
      <c r="DQ35" s="464"/>
      <c r="DR35" s="464"/>
      <c r="DS35" s="464"/>
      <c r="DT35" s="464"/>
      <c r="DU35" s="464"/>
      <c r="DV35" s="464"/>
      <c r="DW35" s="464"/>
      <c r="DX35" s="464"/>
      <c r="DY35" s="464"/>
      <c r="DZ35" s="464"/>
      <c r="EA35" s="464"/>
      <c r="EB35" s="464"/>
      <c r="EC35" s="464"/>
      <c r="ED35" s="464"/>
      <c r="EE35" s="464"/>
      <c r="EF35" s="464"/>
      <c r="EG35" s="464"/>
      <c r="EH35" s="464"/>
      <c r="EI35" s="464"/>
      <c r="EJ35" s="464"/>
      <c r="EK35" s="464"/>
      <c r="EL35" s="464"/>
      <c r="EM35" s="464"/>
      <c r="EN35" s="464"/>
      <c r="EO35" s="464"/>
    </row>
    <row r="36" spans="1:145" s="465" customFormat="1" ht="1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464"/>
      <c r="AY36" s="464"/>
      <c r="AZ36" s="464"/>
      <c r="BA36" s="464"/>
      <c r="BB36" s="464"/>
      <c r="BC36" s="464"/>
      <c r="BD36" s="464"/>
      <c r="BE36" s="464"/>
      <c r="BF36" s="464"/>
      <c r="BG36" s="464"/>
      <c r="BH36" s="464"/>
      <c r="BI36" s="464"/>
      <c r="BJ36" s="464"/>
      <c r="BK36" s="464"/>
      <c r="BL36" s="464"/>
      <c r="BM36" s="464"/>
      <c r="BN36" s="464"/>
      <c r="BO36" s="464"/>
      <c r="BP36" s="464"/>
      <c r="BQ36" s="464"/>
      <c r="BR36" s="464"/>
      <c r="BS36" s="464"/>
      <c r="BT36" s="464"/>
      <c r="BU36" s="464"/>
      <c r="BV36" s="464"/>
      <c r="BW36" s="464"/>
      <c r="BX36" s="464"/>
      <c r="BY36" s="464"/>
      <c r="BZ36" s="464"/>
      <c r="CA36" s="464"/>
      <c r="CB36" s="464"/>
      <c r="CC36" s="464"/>
      <c r="CD36" s="464"/>
      <c r="CE36" s="464"/>
      <c r="CF36" s="464"/>
      <c r="CG36" s="464"/>
      <c r="CH36" s="464"/>
      <c r="CI36" s="464"/>
      <c r="CJ36" s="464"/>
      <c r="CK36" s="464"/>
      <c r="CL36" s="464"/>
      <c r="CM36" s="464"/>
      <c r="CN36" s="464"/>
      <c r="CO36" s="464"/>
      <c r="CP36" s="464"/>
      <c r="CQ36" s="464"/>
      <c r="CR36" s="464"/>
      <c r="CS36" s="464"/>
      <c r="CT36" s="464"/>
      <c r="CU36" s="464"/>
      <c r="CV36" s="464"/>
      <c r="CW36" s="464"/>
      <c r="CX36" s="464"/>
      <c r="CY36" s="464"/>
      <c r="CZ36" s="464"/>
      <c r="DA36" s="464"/>
      <c r="DB36" s="464"/>
      <c r="DC36" s="464"/>
      <c r="DD36" s="464"/>
      <c r="DE36" s="464"/>
      <c r="DF36" s="464"/>
      <c r="DG36" s="464"/>
      <c r="DH36" s="464"/>
      <c r="DI36" s="464"/>
      <c r="DJ36" s="464"/>
      <c r="DK36" s="464"/>
      <c r="DL36" s="464"/>
      <c r="DM36" s="464"/>
      <c r="DN36" s="464"/>
      <c r="DO36" s="464"/>
      <c r="DP36" s="464"/>
      <c r="DQ36" s="464"/>
      <c r="DR36" s="464"/>
      <c r="DS36" s="464"/>
      <c r="DT36" s="464"/>
      <c r="DU36" s="464"/>
      <c r="DV36" s="464"/>
      <c r="DW36" s="464"/>
      <c r="DX36" s="464"/>
      <c r="DY36" s="464"/>
      <c r="DZ36" s="464"/>
      <c r="EA36" s="464"/>
      <c r="EB36" s="464"/>
      <c r="EC36" s="464"/>
      <c r="ED36" s="464"/>
      <c r="EE36" s="464"/>
      <c r="EF36" s="464"/>
      <c r="EG36" s="464"/>
      <c r="EH36" s="464"/>
      <c r="EI36" s="464"/>
      <c r="EJ36" s="464"/>
      <c r="EK36" s="464"/>
      <c r="EL36" s="464"/>
      <c r="EM36" s="464"/>
      <c r="EN36" s="464"/>
      <c r="EO36" s="464"/>
    </row>
    <row r="37" spans="1:145" s="465" customFormat="1" ht="1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464"/>
      <c r="AY37" s="464"/>
      <c r="AZ37" s="464"/>
      <c r="BA37" s="464"/>
      <c r="BB37" s="464"/>
      <c r="BC37" s="464"/>
      <c r="BD37" s="464"/>
      <c r="BE37" s="464"/>
      <c r="BF37" s="464"/>
      <c r="BG37" s="464"/>
      <c r="BH37" s="464"/>
      <c r="BI37" s="464"/>
      <c r="BJ37" s="464"/>
      <c r="BK37" s="464"/>
      <c r="BL37" s="464"/>
      <c r="BM37" s="464"/>
      <c r="BN37" s="464"/>
      <c r="BO37" s="464"/>
      <c r="BP37" s="464"/>
      <c r="BQ37" s="464"/>
      <c r="BR37" s="464"/>
      <c r="BS37" s="464"/>
      <c r="BT37" s="464"/>
      <c r="BU37" s="464"/>
      <c r="BV37" s="464"/>
      <c r="BW37" s="464"/>
      <c r="BX37" s="464"/>
      <c r="BY37" s="464"/>
      <c r="BZ37" s="464"/>
      <c r="CA37" s="464"/>
      <c r="CB37" s="464"/>
      <c r="CC37" s="464"/>
      <c r="CD37" s="464"/>
      <c r="CE37" s="464"/>
      <c r="CF37" s="464"/>
      <c r="CG37" s="464"/>
      <c r="CH37" s="464"/>
      <c r="CI37" s="464"/>
      <c r="CJ37" s="464"/>
      <c r="CK37" s="464"/>
      <c r="CL37" s="464"/>
      <c r="CM37" s="464"/>
      <c r="CN37" s="464"/>
      <c r="CO37" s="464"/>
      <c r="CP37" s="464"/>
      <c r="CQ37" s="464"/>
      <c r="CR37" s="464"/>
      <c r="CS37" s="464"/>
      <c r="CT37" s="464"/>
      <c r="CU37" s="464"/>
      <c r="CV37" s="464"/>
      <c r="CW37" s="464"/>
      <c r="CX37" s="464"/>
      <c r="CY37" s="464"/>
      <c r="CZ37" s="464"/>
      <c r="DA37" s="464"/>
      <c r="DB37" s="464"/>
      <c r="DC37" s="464"/>
      <c r="DD37" s="464"/>
      <c r="DE37" s="464"/>
      <c r="DF37" s="464"/>
      <c r="DG37" s="464"/>
      <c r="DH37" s="464"/>
      <c r="DI37" s="464"/>
      <c r="DJ37" s="464"/>
      <c r="DK37" s="464"/>
      <c r="DL37" s="464"/>
      <c r="DM37" s="464"/>
      <c r="DN37" s="464"/>
      <c r="DO37" s="464"/>
      <c r="DP37" s="464"/>
      <c r="DQ37" s="464"/>
      <c r="DR37" s="464"/>
      <c r="DS37" s="464"/>
      <c r="DT37" s="464"/>
      <c r="DU37" s="464"/>
      <c r="DV37" s="464"/>
      <c r="DW37" s="464"/>
      <c r="DX37" s="464"/>
      <c r="DY37" s="464"/>
      <c r="DZ37" s="464"/>
      <c r="EA37" s="464"/>
      <c r="EB37" s="464"/>
      <c r="EC37" s="464"/>
      <c r="ED37" s="464"/>
      <c r="EE37" s="464"/>
      <c r="EF37" s="464"/>
      <c r="EG37" s="464"/>
      <c r="EH37" s="464"/>
      <c r="EI37" s="464"/>
      <c r="EJ37" s="464"/>
      <c r="EK37" s="464"/>
      <c r="EL37" s="464"/>
      <c r="EM37" s="464"/>
      <c r="EN37" s="464"/>
      <c r="EO37" s="464"/>
    </row>
    <row r="38" spans="1:145" s="465" customFormat="1" ht="1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464"/>
      <c r="AY38" s="464"/>
      <c r="AZ38" s="464"/>
      <c r="BA38" s="464"/>
      <c r="BB38" s="464"/>
      <c r="BC38" s="464"/>
      <c r="BD38" s="464"/>
      <c r="BE38" s="464"/>
      <c r="BF38" s="464"/>
      <c r="BG38" s="464"/>
      <c r="BH38" s="464"/>
      <c r="BI38" s="464"/>
      <c r="BJ38" s="464"/>
      <c r="BK38" s="464"/>
      <c r="BL38" s="464"/>
      <c r="BM38" s="464"/>
      <c r="BN38" s="464"/>
      <c r="BO38" s="464"/>
      <c r="BP38" s="464"/>
      <c r="BQ38" s="464"/>
      <c r="BR38" s="464"/>
      <c r="BS38" s="464"/>
      <c r="BT38" s="464"/>
      <c r="BU38" s="464"/>
      <c r="BV38" s="464"/>
      <c r="BW38" s="464"/>
      <c r="BX38" s="464"/>
      <c r="BY38" s="464"/>
      <c r="BZ38" s="464"/>
      <c r="CA38" s="464"/>
      <c r="CB38" s="464"/>
      <c r="CC38" s="464"/>
      <c r="CD38" s="464"/>
      <c r="CE38" s="464"/>
      <c r="CF38" s="464"/>
      <c r="CG38" s="464"/>
      <c r="CH38" s="464"/>
      <c r="CI38" s="464"/>
      <c r="CJ38" s="464"/>
      <c r="CK38" s="464"/>
      <c r="CL38" s="464"/>
      <c r="CM38" s="464"/>
      <c r="CN38" s="464"/>
      <c r="CO38" s="464"/>
      <c r="CP38" s="464"/>
      <c r="CQ38" s="464"/>
      <c r="CR38" s="464"/>
      <c r="CS38" s="464"/>
      <c r="CT38" s="464"/>
      <c r="CU38" s="464"/>
      <c r="CV38" s="464"/>
      <c r="CW38" s="464"/>
      <c r="CX38" s="464"/>
      <c r="CY38" s="464"/>
      <c r="CZ38" s="464"/>
      <c r="DA38" s="464"/>
      <c r="DB38" s="464"/>
      <c r="DC38" s="464"/>
      <c r="DD38" s="464"/>
      <c r="DE38" s="464"/>
      <c r="DF38" s="464"/>
      <c r="DG38" s="464"/>
      <c r="DH38" s="464"/>
      <c r="DI38" s="464"/>
      <c r="DJ38" s="464"/>
      <c r="DK38" s="464"/>
      <c r="DL38" s="464"/>
      <c r="DM38" s="464"/>
      <c r="DN38" s="464"/>
      <c r="DO38" s="464"/>
      <c r="DP38" s="464"/>
      <c r="DQ38" s="464"/>
      <c r="DR38" s="464"/>
      <c r="DS38" s="464"/>
      <c r="DT38" s="464"/>
      <c r="DU38" s="464"/>
      <c r="DV38" s="464"/>
      <c r="DW38" s="464"/>
      <c r="DX38" s="464"/>
      <c r="DY38" s="464"/>
      <c r="DZ38" s="464"/>
      <c r="EA38" s="464"/>
      <c r="EB38" s="464"/>
      <c r="EC38" s="464"/>
      <c r="ED38" s="464"/>
      <c r="EE38" s="464"/>
      <c r="EF38" s="464"/>
      <c r="EG38" s="464"/>
      <c r="EH38" s="464"/>
      <c r="EI38" s="464"/>
      <c r="EJ38" s="464"/>
      <c r="EK38" s="464"/>
      <c r="EL38" s="464"/>
      <c r="EM38" s="464"/>
      <c r="EN38" s="464"/>
      <c r="EO38" s="464"/>
    </row>
    <row r="39" spans="1:145" s="465" customFormat="1" ht="1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464"/>
      <c r="AY39" s="464"/>
      <c r="AZ39" s="464"/>
      <c r="BA39" s="464"/>
      <c r="BB39" s="464"/>
      <c r="BC39" s="464"/>
      <c r="BD39" s="464"/>
      <c r="BE39" s="464"/>
      <c r="BF39" s="464"/>
      <c r="BG39" s="464"/>
      <c r="BH39" s="464"/>
      <c r="BI39" s="464"/>
      <c r="BJ39" s="464"/>
      <c r="BK39" s="464"/>
      <c r="BL39" s="464"/>
      <c r="BM39" s="464"/>
      <c r="BN39" s="464"/>
      <c r="BO39" s="464"/>
      <c r="BP39" s="464"/>
      <c r="BQ39" s="464"/>
      <c r="BR39" s="464"/>
      <c r="BS39" s="464"/>
      <c r="BT39" s="464"/>
      <c r="BU39" s="464"/>
      <c r="BV39" s="464"/>
      <c r="BW39" s="464"/>
      <c r="BX39" s="464"/>
      <c r="BY39" s="464"/>
      <c r="BZ39" s="464"/>
      <c r="CA39" s="464"/>
      <c r="CB39" s="464"/>
      <c r="CC39" s="464"/>
      <c r="CD39" s="464"/>
      <c r="CE39" s="464"/>
      <c r="CF39" s="464"/>
      <c r="CG39" s="464"/>
      <c r="CH39" s="464"/>
      <c r="CI39" s="464"/>
      <c r="CJ39" s="464"/>
      <c r="CK39" s="464"/>
      <c r="CL39" s="464"/>
      <c r="CM39" s="464"/>
      <c r="CN39" s="464"/>
      <c r="CO39" s="464"/>
      <c r="CP39" s="464"/>
      <c r="CQ39" s="464"/>
      <c r="CR39" s="464"/>
      <c r="CS39" s="464"/>
      <c r="CT39" s="464"/>
      <c r="CU39" s="464"/>
      <c r="CV39" s="464"/>
      <c r="CW39" s="464"/>
      <c r="CX39" s="464"/>
      <c r="CY39" s="464"/>
      <c r="CZ39" s="464"/>
      <c r="DA39" s="464"/>
      <c r="DB39" s="464"/>
      <c r="DC39" s="464"/>
      <c r="DD39" s="464"/>
      <c r="DE39" s="464"/>
      <c r="DF39" s="464"/>
      <c r="DG39" s="464"/>
      <c r="DH39" s="464"/>
      <c r="DI39" s="464"/>
      <c r="DJ39" s="464"/>
      <c r="DK39" s="464"/>
      <c r="DL39" s="464"/>
      <c r="DM39" s="464"/>
      <c r="DN39" s="464"/>
      <c r="DO39" s="464"/>
      <c r="DP39" s="464"/>
      <c r="DQ39" s="464"/>
      <c r="DR39" s="464"/>
      <c r="DS39" s="464"/>
      <c r="DT39" s="464"/>
      <c r="DU39" s="464"/>
      <c r="DV39" s="464"/>
      <c r="DW39" s="464"/>
      <c r="DX39" s="464"/>
      <c r="DY39" s="464"/>
      <c r="DZ39" s="464"/>
      <c r="EA39" s="464"/>
      <c r="EB39" s="464"/>
      <c r="EC39" s="464"/>
      <c r="ED39" s="464"/>
      <c r="EE39" s="464"/>
      <c r="EF39" s="464"/>
      <c r="EG39" s="464"/>
      <c r="EH39" s="464"/>
      <c r="EI39" s="464"/>
      <c r="EJ39" s="464"/>
      <c r="EK39" s="464"/>
      <c r="EL39" s="464"/>
      <c r="EM39" s="464"/>
      <c r="EN39" s="464"/>
      <c r="EO39" s="464"/>
    </row>
    <row r="40" spans="1:145" s="465" customFormat="1" ht="1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row>
    <row r="41" spans="1:145" s="465" customFormat="1" ht="1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row>
    <row r="42" spans="1:145" s="465" customFormat="1" ht="10.199999999999999">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row>
    <row r="43" spans="1:145" s="465" customFormat="1" ht="10.199999999999999">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row>
    <row r="44" spans="1:145" s="465" customFormat="1" ht="10.199999999999999">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row>
    <row r="45" spans="1:145" s="465" customFormat="1" ht="10.199999999999999">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row>
    <row r="46" spans="1:145" s="465" customFormat="1" ht="10.199999999999999">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row>
    <row r="47" spans="1:145" s="465" customFormat="1" ht="10.199999999999999">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row>
    <row r="48" spans="1:145" s="465" customFormat="1" ht="10.199999999999999">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row>
    <row r="49" spans="1:145" s="465" customFormat="1" ht="10.199999999999999">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row>
    <row r="50" spans="1:145" s="465" customFormat="1" ht="10.199999999999999">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row>
    <row r="51" spans="1:145" s="465" customFormat="1" ht="10.199999999999999">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row>
    <row r="52" spans="1:145" s="465" customFormat="1" ht="10.199999999999999">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row>
    <row r="53" spans="1:145" s="465" customFormat="1" ht="10.199999999999999">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row>
    <row r="54" spans="1:145" s="465" customFormat="1" ht="10.199999999999999">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row>
    <row r="55" spans="1:145" s="465" customFormat="1" ht="10.199999999999999">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row>
    <row r="56" spans="1:145" s="465" customFormat="1" ht="10.199999999999999">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row>
    <row r="57" spans="1:145" s="465" customFormat="1" ht="10.199999999999999">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row>
    <row r="58" spans="1:145" s="465" customFormat="1" ht="10.199999999999999">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row>
    <row r="59" spans="1:145" s="465" customFormat="1" ht="10.199999999999999">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row>
    <row r="60" spans="1:145" s="465" customFormat="1" ht="10.199999999999999">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row>
    <row r="61" spans="1:145" s="465" customFormat="1" ht="10.199999999999999">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row>
    <row r="62" spans="1:145" s="465" customFormat="1" ht="10.199999999999999">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row>
    <row r="63" spans="1:145" s="465" customFormat="1" ht="10.199999999999999">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row>
    <row r="64" spans="1:145" s="465" customFormat="1" ht="10.199999999999999">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row>
    <row r="65" spans="1:145" s="465" customFormat="1" ht="10.199999999999999">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row>
    <row r="66" spans="1:145" s="465" customFormat="1" ht="10.199999999999999">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row>
    <row r="67" spans="1:145" s="465" customFormat="1" ht="10.199999999999999">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row>
    <row r="68" spans="1:145" s="465" customFormat="1" ht="10.199999999999999">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row>
    <row r="69" spans="1:145" s="465" customFormat="1" ht="10.19999999999999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row>
    <row r="70" spans="1:145" s="465" customFormat="1" ht="10.199999999999999">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464"/>
      <c r="AY70" s="464"/>
      <c r="AZ70" s="464"/>
      <c r="BA70" s="464"/>
      <c r="BB70" s="464"/>
      <c r="BC70" s="464"/>
      <c r="BD70" s="464"/>
      <c r="BE70" s="464"/>
      <c r="BF70" s="464"/>
      <c r="BG70" s="464"/>
      <c r="BH70" s="464"/>
      <c r="BI70" s="464"/>
      <c r="BJ70" s="464"/>
      <c r="BK70" s="464"/>
      <c r="BL70" s="464"/>
      <c r="BM70" s="464"/>
      <c r="BN70" s="464"/>
      <c r="BO70" s="464"/>
      <c r="BP70" s="464"/>
      <c r="BQ70" s="464"/>
      <c r="BR70" s="464"/>
      <c r="BS70" s="464"/>
      <c r="BT70" s="464"/>
      <c r="BU70" s="464"/>
      <c r="BV70" s="464"/>
      <c r="BW70" s="464"/>
      <c r="BX70" s="464"/>
      <c r="BY70" s="464"/>
      <c r="BZ70" s="464"/>
      <c r="CA70" s="464"/>
      <c r="CB70" s="464"/>
      <c r="CC70" s="464"/>
      <c r="CD70" s="464"/>
      <c r="CE70" s="464"/>
      <c r="CF70" s="464"/>
      <c r="CG70" s="464"/>
      <c r="CH70" s="464"/>
      <c r="CI70" s="464"/>
      <c r="CJ70" s="464"/>
      <c r="CK70" s="464"/>
      <c r="CL70" s="464"/>
      <c r="CM70" s="464"/>
      <c r="CN70" s="464"/>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4"/>
      <c r="DL70" s="464"/>
      <c r="DM70" s="464"/>
      <c r="DN70" s="464"/>
      <c r="DO70" s="464"/>
      <c r="DP70" s="464"/>
      <c r="DQ70" s="464"/>
      <c r="DR70" s="464"/>
      <c r="DS70" s="464"/>
      <c r="DT70" s="464"/>
      <c r="DU70" s="464"/>
      <c r="DV70" s="464"/>
      <c r="DW70" s="464"/>
      <c r="DX70" s="464"/>
      <c r="DY70" s="464"/>
      <c r="DZ70" s="464"/>
      <c r="EA70" s="464"/>
      <c r="EB70" s="464"/>
      <c r="EC70" s="464"/>
      <c r="ED70" s="464"/>
      <c r="EE70" s="464"/>
      <c r="EF70" s="464"/>
      <c r="EG70" s="464"/>
      <c r="EH70" s="464"/>
      <c r="EI70" s="464"/>
      <c r="EJ70" s="464"/>
      <c r="EK70" s="464"/>
      <c r="EL70" s="464"/>
      <c r="EM70" s="464"/>
      <c r="EN70" s="464"/>
      <c r="EO70" s="464"/>
    </row>
    <row r="71" spans="1:145" s="465" customFormat="1" ht="10.199999999999999">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464"/>
      <c r="AY71" s="464"/>
      <c r="AZ71" s="464"/>
      <c r="BA71" s="464"/>
      <c r="BB71" s="464"/>
      <c r="BC71" s="464"/>
      <c r="BD71" s="464"/>
      <c r="BE71" s="464"/>
      <c r="BF71" s="464"/>
      <c r="BG71" s="464"/>
      <c r="BH71" s="464"/>
      <c r="BI71" s="464"/>
      <c r="BJ71" s="464"/>
      <c r="BK71" s="464"/>
      <c r="BL71" s="464"/>
      <c r="BM71" s="464"/>
      <c r="BN71" s="464"/>
      <c r="BO71" s="464"/>
      <c r="BP71" s="464"/>
      <c r="BQ71" s="464"/>
      <c r="BR71" s="464"/>
      <c r="BS71" s="464"/>
      <c r="BT71" s="464"/>
      <c r="BU71" s="464"/>
      <c r="BV71" s="464"/>
      <c r="BW71" s="464"/>
      <c r="BX71" s="464"/>
      <c r="BY71" s="464"/>
      <c r="BZ71" s="464"/>
      <c r="CA71" s="464"/>
      <c r="CB71" s="464"/>
      <c r="CC71" s="464"/>
      <c r="CD71" s="464"/>
      <c r="CE71" s="464"/>
      <c r="CF71" s="464"/>
      <c r="CG71" s="464"/>
      <c r="CH71" s="464"/>
      <c r="CI71" s="464"/>
      <c r="CJ71" s="464"/>
      <c r="CK71" s="464"/>
      <c r="CL71" s="464"/>
      <c r="CM71" s="464"/>
      <c r="CN71" s="464"/>
      <c r="CO71" s="464"/>
      <c r="CP71" s="464"/>
      <c r="CQ71" s="464"/>
      <c r="CR71" s="464"/>
      <c r="CS71" s="464"/>
      <c r="CT71" s="464"/>
      <c r="CU71" s="464"/>
      <c r="CV71" s="464"/>
      <c r="CW71" s="464"/>
      <c r="CX71" s="464"/>
      <c r="CY71" s="464"/>
      <c r="CZ71" s="464"/>
      <c r="DA71" s="464"/>
      <c r="DB71" s="464"/>
      <c r="DC71" s="464"/>
      <c r="DD71" s="464"/>
      <c r="DE71" s="464"/>
      <c r="DF71" s="464"/>
      <c r="DG71" s="464"/>
      <c r="DH71" s="464"/>
      <c r="DI71" s="464"/>
      <c r="DJ71" s="464"/>
      <c r="DK71" s="464"/>
      <c r="DL71" s="464"/>
      <c r="DM71" s="464"/>
      <c r="DN71" s="464"/>
      <c r="DO71" s="464"/>
      <c r="DP71" s="464"/>
      <c r="DQ71" s="464"/>
      <c r="DR71" s="464"/>
      <c r="DS71" s="464"/>
      <c r="DT71" s="464"/>
      <c r="DU71" s="464"/>
      <c r="DV71" s="464"/>
      <c r="DW71" s="464"/>
      <c r="DX71" s="464"/>
      <c r="DY71" s="464"/>
      <c r="DZ71" s="464"/>
      <c r="EA71" s="464"/>
      <c r="EB71" s="464"/>
      <c r="EC71" s="464"/>
      <c r="ED71" s="464"/>
      <c r="EE71" s="464"/>
      <c r="EF71" s="464"/>
      <c r="EG71" s="464"/>
      <c r="EH71" s="464"/>
      <c r="EI71" s="464"/>
      <c r="EJ71" s="464"/>
      <c r="EK71" s="464"/>
      <c r="EL71" s="464"/>
      <c r="EM71" s="464"/>
      <c r="EN71" s="464"/>
      <c r="EO71" s="464"/>
    </row>
    <row r="72" spans="1:145" s="465" customFormat="1" ht="10.199999999999999">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464"/>
      <c r="AY72" s="464"/>
      <c r="AZ72" s="464"/>
      <c r="BA72" s="464"/>
      <c r="BB72" s="464"/>
      <c r="BC72" s="464"/>
      <c r="BD72" s="464"/>
      <c r="BE72" s="464"/>
      <c r="BF72" s="464"/>
      <c r="BG72" s="464"/>
      <c r="BH72" s="464"/>
      <c r="BI72" s="464"/>
      <c r="BJ72" s="464"/>
      <c r="BK72" s="464"/>
      <c r="BL72" s="464"/>
      <c r="BM72" s="464"/>
      <c r="BN72" s="464"/>
      <c r="BO72" s="464"/>
      <c r="BP72" s="464"/>
      <c r="BQ72" s="464"/>
      <c r="BR72" s="464"/>
      <c r="BS72" s="464"/>
      <c r="BT72" s="464"/>
      <c r="BU72" s="464"/>
      <c r="BV72" s="464"/>
      <c r="BW72" s="464"/>
      <c r="BX72" s="464"/>
      <c r="BY72" s="464"/>
      <c r="BZ72" s="464"/>
      <c r="CA72" s="464"/>
      <c r="CB72" s="464"/>
      <c r="CC72" s="464"/>
      <c r="CD72" s="464"/>
      <c r="CE72" s="464"/>
      <c r="CF72" s="464"/>
      <c r="CG72" s="464"/>
      <c r="CH72" s="464"/>
      <c r="CI72" s="464"/>
      <c r="CJ72" s="464"/>
      <c r="CK72" s="464"/>
      <c r="CL72" s="464"/>
      <c r="CM72" s="464"/>
      <c r="CN72" s="464"/>
      <c r="CO72" s="464"/>
      <c r="CP72" s="464"/>
      <c r="CQ72" s="464"/>
      <c r="CR72" s="464"/>
      <c r="CS72" s="464"/>
      <c r="CT72" s="464"/>
      <c r="CU72" s="464"/>
      <c r="CV72" s="464"/>
      <c r="CW72" s="464"/>
      <c r="CX72" s="464"/>
      <c r="CY72" s="464"/>
      <c r="CZ72" s="464"/>
      <c r="DA72" s="464"/>
      <c r="DB72" s="464"/>
      <c r="DC72" s="464"/>
      <c r="DD72" s="464"/>
      <c r="DE72" s="464"/>
      <c r="DF72" s="464"/>
      <c r="DG72" s="464"/>
      <c r="DH72" s="464"/>
      <c r="DI72" s="464"/>
      <c r="DJ72" s="464"/>
      <c r="DK72" s="464"/>
      <c r="DL72" s="464"/>
      <c r="DM72" s="464"/>
      <c r="DN72" s="464"/>
      <c r="DO72" s="464"/>
      <c r="DP72" s="464"/>
      <c r="DQ72" s="464"/>
      <c r="DR72" s="464"/>
      <c r="DS72" s="464"/>
      <c r="DT72" s="464"/>
      <c r="DU72" s="464"/>
      <c r="DV72" s="464"/>
      <c r="DW72" s="464"/>
      <c r="DX72" s="464"/>
      <c r="DY72" s="464"/>
      <c r="DZ72" s="464"/>
      <c r="EA72" s="464"/>
      <c r="EB72" s="464"/>
      <c r="EC72" s="464"/>
      <c r="ED72" s="464"/>
      <c r="EE72" s="464"/>
      <c r="EF72" s="464"/>
      <c r="EG72" s="464"/>
      <c r="EH72" s="464"/>
      <c r="EI72" s="464"/>
      <c r="EJ72" s="464"/>
      <c r="EK72" s="464"/>
      <c r="EL72" s="464"/>
      <c r="EM72" s="464"/>
      <c r="EN72" s="464"/>
      <c r="EO72" s="464"/>
    </row>
    <row r="73" spans="1:145" s="465" customFormat="1" ht="10.199999999999999">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464"/>
      <c r="AY73" s="464"/>
      <c r="AZ73" s="464"/>
      <c r="BA73" s="464"/>
      <c r="BB73" s="464"/>
      <c r="BC73" s="464"/>
      <c r="BD73" s="464"/>
      <c r="BE73" s="464"/>
      <c r="BF73" s="464"/>
      <c r="BG73" s="464"/>
      <c r="BH73" s="464"/>
      <c r="BI73" s="464"/>
      <c r="BJ73" s="464"/>
      <c r="BK73" s="464"/>
      <c r="BL73" s="464"/>
      <c r="BM73" s="464"/>
      <c r="BN73" s="464"/>
      <c r="BO73" s="464"/>
      <c r="BP73" s="464"/>
      <c r="BQ73" s="464"/>
      <c r="BR73" s="464"/>
      <c r="BS73" s="464"/>
      <c r="BT73" s="464"/>
      <c r="BU73" s="464"/>
      <c r="BV73" s="464"/>
      <c r="BW73" s="464"/>
      <c r="BX73" s="464"/>
      <c r="BY73" s="464"/>
      <c r="BZ73" s="464"/>
      <c r="CA73" s="464"/>
      <c r="CB73" s="464"/>
      <c r="CC73" s="464"/>
      <c r="CD73" s="464"/>
      <c r="CE73" s="464"/>
      <c r="CF73" s="464"/>
      <c r="CG73" s="464"/>
      <c r="CH73" s="464"/>
      <c r="CI73" s="464"/>
      <c r="CJ73" s="464"/>
      <c r="CK73" s="464"/>
      <c r="CL73" s="464"/>
      <c r="CM73" s="464"/>
      <c r="CN73" s="464"/>
      <c r="CO73" s="464"/>
      <c r="CP73" s="464"/>
      <c r="CQ73" s="464"/>
      <c r="CR73" s="464"/>
      <c r="CS73" s="464"/>
      <c r="CT73" s="464"/>
      <c r="CU73" s="464"/>
      <c r="CV73" s="464"/>
      <c r="CW73" s="464"/>
      <c r="CX73" s="464"/>
      <c r="CY73" s="464"/>
      <c r="CZ73" s="464"/>
      <c r="DA73" s="464"/>
      <c r="DB73" s="464"/>
      <c r="DC73" s="464"/>
      <c r="DD73" s="464"/>
      <c r="DE73" s="464"/>
      <c r="DF73" s="464"/>
      <c r="DG73" s="464"/>
      <c r="DH73" s="464"/>
      <c r="DI73" s="464"/>
      <c r="DJ73" s="464"/>
      <c r="DK73" s="464"/>
      <c r="DL73" s="464"/>
      <c r="DM73" s="464"/>
      <c r="DN73" s="464"/>
      <c r="DO73" s="464"/>
      <c r="DP73" s="464"/>
      <c r="DQ73" s="464"/>
      <c r="DR73" s="464"/>
      <c r="DS73" s="464"/>
      <c r="DT73" s="464"/>
      <c r="DU73" s="464"/>
      <c r="DV73" s="464"/>
      <c r="DW73" s="464"/>
      <c r="DX73" s="464"/>
      <c r="DY73" s="464"/>
      <c r="DZ73" s="464"/>
      <c r="EA73" s="464"/>
      <c r="EB73" s="464"/>
      <c r="EC73" s="464"/>
      <c r="ED73" s="464"/>
      <c r="EE73" s="464"/>
      <c r="EF73" s="464"/>
      <c r="EG73" s="464"/>
      <c r="EH73" s="464"/>
      <c r="EI73" s="464"/>
      <c r="EJ73" s="464"/>
      <c r="EK73" s="464"/>
      <c r="EL73" s="464"/>
      <c r="EM73" s="464"/>
      <c r="EN73" s="464"/>
      <c r="EO73" s="464"/>
    </row>
    <row r="74" spans="1:145" s="465" customFormat="1" ht="10.199999999999999">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464"/>
      <c r="AY74" s="464"/>
      <c r="AZ74" s="464"/>
      <c r="BA74" s="464"/>
      <c r="BB74" s="464"/>
      <c r="BC74" s="464"/>
      <c r="BD74" s="464"/>
      <c r="BE74" s="464"/>
      <c r="BF74" s="464"/>
      <c r="BG74" s="464"/>
      <c r="BH74" s="464"/>
      <c r="BI74" s="464"/>
      <c r="BJ74" s="464"/>
      <c r="BK74" s="464"/>
      <c r="BL74" s="464"/>
      <c r="BM74" s="464"/>
      <c r="BN74" s="464"/>
      <c r="BO74" s="464"/>
      <c r="BP74" s="464"/>
      <c r="BQ74" s="464"/>
      <c r="BR74" s="464"/>
      <c r="BS74" s="464"/>
      <c r="BT74" s="464"/>
      <c r="BU74" s="464"/>
      <c r="BV74" s="464"/>
      <c r="BW74" s="464"/>
      <c r="BX74" s="464"/>
      <c r="BY74" s="464"/>
      <c r="BZ74" s="464"/>
      <c r="CA74" s="464"/>
      <c r="CB74" s="464"/>
      <c r="CC74" s="464"/>
      <c r="CD74" s="464"/>
      <c r="CE74" s="464"/>
      <c r="CF74" s="464"/>
      <c r="CG74" s="464"/>
      <c r="CH74" s="464"/>
      <c r="CI74" s="464"/>
      <c r="CJ74" s="464"/>
      <c r="CK74" s="464"/>
      <c r="CL74" s="464"/>
      <c r="CM74" s="464"/>
      <c r="CN74" s="464"/>
      <c r="CO74" s="464"/>
      <c r="CP74" s="464"/>
      <c r="CQ74" s="464"/>
      <c r="CR74" s="464"/>
      <c r="CS74" s="464"/>
      <c r="CT74" s="464"/>
      <c r="CU74" s="464"/>
      <c r="CV74" s="464"/>
      <c r="CW74" s="464"/>
      <c r="CX74" s="464"/>
      <c r="CY74" s="464"/>
      <c r="CZ74" s="464"/>
      <c r="DA74" s="464"/>
      <c r="DB74" s="464"/>
      <c r="DC74" s="464"/>
      <c r="DD74" s="464"/>
      <c r="DE74" s="464"/>
      <c r="DF74" s="464"/>
      <c r="DG74" s="464"/>
      <c r="DH74" s="464"/>
      <c r="DI74" s="464"/>
      <c r="DJ74" s="464"/>
      <c r="DK74" s="464"/>
      <c r="DL74" s="464"/>
      <c r="DM74" s="464"/>
      <c r="DN74" s="464"/>
      <c r="DO74" s="464"/>
      <c r="DP74" s="464"/>
      <c r="DQ74" s="464"/>
      <c r="DR74" s="464"/>
      <c r="DS74" s="464"/>
      <c r="DT74" s="464"/>
      <c r="DU74" s="464"/>
      <c r="DV74" s="464"/>
      <c r="DW74" s="464"/>
      <c r="DX74" s="464"/>
      <c r="DY74" s="464"/>
      <c r="DZ74" s="464"/>
      <c r="EA74" s="464"/>
      <c r="EB74" s="464"/>
      <c r="EC74" s="464"/>
      <c r="ED74" s="464"/>
      <c r="EE74" s="464"/>
      <c r="EF74" s="464"/>
      <c r="EG74" s="464"/>
      <c r="EH74" s="464"/>
      <c r="EI74" s="464"/>
      <c r="EJ74" s="464"/>
      <c r="EK74" s="464"/>
      <c r="EL74" s="464"/>
      <c r="EM74" s="464"/>
      <c r="EN74" s="464"/>
      <c r="EO74" s="464"/>
    </row>
    <row r="75" spans="1:145" s="465" customFormat="1" ht="10.199999999999999">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464"/>
      <c r="AY75" s="464"/>
      <c r="AZ75" s="464"/>
      <c r="BA75" s="464"/>
      <c r="BB75" s="464"/>
      <c r="BC75" s="464"/>
      <c r="BD75" s="464"/>
      <c r="BE75" s="464"/>
      <c r="BF75" s="464"/>
      <c r="BG75" s="464"/>
      <c r="BH75" s="464"/>
      <c r="BI75" s="464"/>
      <c r="BJ75" s="464"/>
      <c r="BK75" s="464"/>
      <c r="BL75" s="464"/>
      <c r="BM75" s="464"/>
      <c r="BN75" s="464"/>
      <c r="BO75" s="464"/>
      <c r="BP75" s="464"/>
      <c r="BQ75" s="464"/>
      <c r="BR75" s="464"/>
      <c r="BS75" s="464"/>
      <c r="BT75" s="464"/>
      <c r="BU75" s="464"/>
      <c r="BV75" s="464"/>
      <c r="BW75" s="464"/>
      <c r="BX75" s="464"/>
      <c r="BY75" s="464"/>
      <c r="BZ75" s="464"/>
      <c r="CA75" s="464"/>
      <c r="CB75" s="464"/>
      <c r="CC75" s="464"/>
      <c r="CD75" s="464"/>
      <c r="CE75" s="464"/>
      <c r="CF75" s="464"/>
      <c r="CG75" s="464"/>
      <c r="CH75" s="464"/>
      <c r="CI75" s="464"/>
      <c r="CJ75" s="464"/>
      <c r="CK75" s="464"/>
      <c r="CL75" s="464"/>
      <c r="CM75" s="464"/>
      <c r="CN75" s="464"/>
      <c r="CO75" s="464"/>
      <c r="CP75" s="464"/>
      <c r="CQ75" s="464"/>
      <c r="CR75" s="464"/>
      <c r="CS75" s="464"/>
      <c r="CT75" s="464"/>
      <c r="CU75" s="464"/>
      <c r="CV75" s="464"/>
      <c r="CW75" s="464"/>
      <c r="CX75" s="464"/>
      <c r="CY75" s="464"/>
      <c r="CZ75" s="464"/>
      <c r="DA75" s="464"/>
      <c r="DB75" s="464"/>
      <c r="DC75" s="464"/>
      <c r="DD75" s="464"/>
      <c r="DE75" s="464"/>
      <c r="DF75" s="464"/>
      <c r="DG75" s="464"/>
      <c r="DH75" s="464"/>
      <c r="DI75" s="464"/>
      <c r="DJ75" s="464"/>
      <c r="DK75" s="464"/>
      <c r="DL75" s="464"/>
      <c r="DM75" s="464"/>
      <c r="DN75" s="464"/>
      <c r="DO75" s="464"/>
      <c r="DP75" s="464"/>
      <c r="DQ75" s="464"/>
      <c r="DR75" s="464"/>
      <c r="DS75" s="464"/>
      <c r="DT75" s="464"/>
      <c r="DU75" s="464"/>
      <c r="DV75" s="464"/>
      <c r="DW75" s="464"/>
      <c r="DX75" s="464"/>
      <c r="DY75" s="464"/>
      <c r="DZ75" s="464"/>
      <c r="EA75" s="464"/>
      <c r="EB75" s="464"/>
      <c r="EC75" s="464"/>
      <c r="ED75" s="464"/>
      <c r="EE75" s="464"/>
      <c r="EF75" s="464"/>
      <c r="EG75" s="464"/>
      <c r="EH75" s="464"/>
      <c r="EI75" s="464"/>
      <c r="EJ75" s="464"/>
      <c r="EK75" s="464"/>
      <c r="EL75" s="464"/>
      <c r="EM75" s="464"/>
      <c r="EN75" s="464"/>
      <c r="EO75" s="464"/>
    </row>
    <row r="76" spans="1:145" s="465" customFormat="1" ht="10.199999999999999">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464"/>
      <c r="AY76" s="464"/>
      <c r="AZ76" s="464"/>
      <c r="BA76" s="464"/>
      <c r="BB76" s="464"/>
      <c r="BC76" s="464"/>
      <c r="BD76" s="464"/>
      <c r="BE76" s="464"/>
      <c r="BF76" s="464"/>
      <c r="BG76" s="464"/>
      <c r="BH76" s="464"/>
      <c r="BI76" s="464"/>
      <c r="BJ76" s="464"/>
      <c r="BK76" s="464"/>
      <c r="BL76" s="464"/>
      <c r="BM76" s="464"/>
      <c r="BN76" s="464"/>
      <c r="BO76" s="464"/>
      <c r="BP76" s="464"/>
      <c r="BQ76" s="464"/>
      <c r="BR76" s="464"/>
      <c r="BS76" s="464"/>
      <c r="BT76" s="464"/>
      <c r="BU76" s="464"/>
      <c r="BV76" s="464"/>
      <c r="BW76" s="464"/>
      <c r="BX76" s="464"/>
      <c r="BY76" s="464"/>
      <c r="BZ76" s="464"/>
      <c r="CA76" s="464"/>
      <c r="CB76" s="464"/>
      <c r="CC76" s="464"/>
      <c r="CD76" s="464"/>
      <c r="CE76" s="464"/>
      <c r="CF76" s="464"/>
      <c r="CG76" s="464"/>
      <c r="CH76" s="464"/>
      <c r="CI76" s="464"/>
      <c r="CJ76" s="464"/>
      <c r="CK76" s="464"/>
      <c r="CL76" s="464"/>
      <c r="CM76" s="464"/>
      <c r="CN76" s="464"/>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4"/>
      <c r="DL76" s="464"/>
      <c r="DM76" s="464"/>
      <c r="DN76" s="464"/>
      <c r="DO76" s="464"/>
      <c r="DP76" s="464"/>
      <c r="DQ76" s="464"/>
      <c r="DR76" s="464"/>
      <c r="DS76" s="464"/>
      <c r="DT76" s="464"/>
      <c r="DU76" s="464"/>
      <c r="DV76" s="464"/>
      <c r="DW76" s="464"/>
      <c r="DX76" s="464"/>
      <c r="DY76" s="464"/>
      <c r="DZ76" s="464"/>
      <c r="EA76" s="464"/>
      <c r="EB76" s="464"/>
      <c r="EC76" s="464"/>
      <c r="ED76" s="464"/>
      <c r="EE76" s="464"/>
      <c r="EF76" s="464"/>
      <c r="EG76" s="464"/>
      <c r="EH76" s="464"/>
      <c r="EI76" s="464"/>
      <c r="EJ76" s="464"/>
      <c r="EK76" s="464"/>
      <c r="EL76" s="464"/>
      <c r="EM76" s="464"/>
      <c r="EN76" s="464"/>
      <c r="EO76" s="464"/>
    </row>
    <row r="77" spans="1:145" s="465" customFormat="1" ht="10.199999999999999">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464"/>
      <c r="AY77" s="464"/>
      <c r="AZ77" s="464"/>
      <c r="BA77" s="464"/>
      <c r="BB77" s="464"/>
      <c r="BC77" s="464"/>
      <c r="BD77" s="464"/>
      <c r="BE77" s="464"/>
      <c r="BF77" s="464"/>
      <c r="BG77" s="464"/>
      <c r="BH77" s="464"/>
      <c r="BI77" s="464"/>
      <c r="BJ77" s="464"/>
      <c r="BK77" s="464"/>
      <c r="BL77" s="464"/>
      <c r="BM77" s="464"/>
      <c r="BN77" s="464"/>
      <c r="BO77" s="464"/>
      <c r="BP77" s="464"/>
      <c r="BQ77" s="464"/>
      <c r="BR77" s="464"/>
      <c r="BS77" s="464"/>
      <c r="BT77" s="464"/>
      <c r="BU77" s="464"/>
      <c r="BV77" s="464"/>
      <c r="BW77" s="464"/>
      <c r="BX77" s="464"/>
      <c r="BY77" s="464"/>
      <c r="BZ77" s="464"/>
      <c r="CA77" s="464"/>
      <c r="CB77" s="464"/>
      <c r="CC77" s="464"/>
      <c r="CD77" s="464"/>
      <c r="CE77" s="464"/>
      <c r="CF77" s="464"/>
      <c r="CG77" s="464"/>
      <c r="CH77" s="464"/>
      <c r="CI77" s="464"/>
      <c r="CJ77" s="464"/>
      <c r="CK77" s="464"/>
      <c r="CL77" s="464"/>
      <c r="CM77" s="464"/>
      <c r="CN77" s="464"/>
      <c r="CO77" s="464"/>
      <c r="CP77" s="464"/>
      <c r="CQ77" s="464"/>
      <c r="CR77" s="464"/>
      <c r="CS77" s="464"/>
      <c r="CT77" s="464"/>
      <c r="CU77" s="464"/>
      <c r="CV77" s="464"/>
      <c r="CW77" s="464"/>
      <c r="CX77" s="464"/>
      <c r="CY77" s="464"/>
      <c r="CZ77" s="464"/>
      <c r="DA77" s="464"/>
      <c r="DB77" s="464"/>
      <c r="DC77" s="464"/>
      <c r="DD77" s="464"/>
      <c r="DE77" s="464"/>
      <c r="DF77" s="464"/>
      <c r="DG77" s="464"/>
      <c r="DH77" s="464"/>
      <c r="DI77" s="464"/>
      <c r="DJ77" s="464"/>
      <c r="DK77" s="464"/>
      <c r="DL77" s="464"/>
      <c r="DM77" s="464"/>
      <c r="DN77" s="464"/>
      <c r="DO77" s="464"/>
      <c r="DP77" s="464"/>
      <c r="DQ77" s="464"/>
      <c r="DR77" s="464"/>
      <c r="DS77" s="464"/>
      <c r="DT77" s="464"/>
      <c r="DU77" s="464"/>
      <c r="DV77" s="464"/>
      <c r="DW77" s="464"/>
      <c r="DX77" s="464"/>
      <c r="DY77" s="464"/>
      <c r="DZ77" s="464"/>
      <c r="EA77" s="464"/>
      <c r="EB77" s="464"/>
      <c r="EC77" s="464"/>
      <c r="ED77" s="464"/>
      <c r="EE77" s="464"/>
      <c r="EF77" s="464"/>
      <c r="EG77" s="464"/>
      <c r="EH77" s="464"/>
      <c r="EI77" s="464"/>
      <c r="EJ77" s="464"/>
      <c r="EK77" s="464"/>
      <c r="EL77" s="464"/>
      <c r="EM77" s="464"/>
      <c r="EN77" s="464"/>
      <c r="EO77" s="464"/>
    </row>
    <row r="78" spans="1:145" s="465" customFormat="1" ht="10.199999999999999">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464"/>
      <c r="AY78" s="464"/>
      <c r="AZ78" s="464"/>
      <c r="BA78" s="464"/>
      <c r="BB78" s="464"/>
      <c r="BC78" s="464"/>
      <c r="BD78" s="464"/>
      <c r="BE78" s="464"/>
      <c r="BF78" s="464"/>
      <c r="BG78" s="464"/>
      <c r="BH78" s="464"/>
      <c r="BI78" s="464"/>
      <c r="BJ78" s="464"/>
      <c r="BK78" s="464"/>
      <c r="BL78" s="464"/>
      <c r="BM78" s="464"/>
      <c r="BN78" s="464"/>
      <c r="BO78" s="464"/>
      <c r="BP78" s="464"/>
      <c r="BQ78" s="464"/>
      <c r="BR78" s="464"/>
      <c r="BS78" s="464"/>
      <c r="BT78" s="464"/>
      <c r="BU78" s="464"/>
      <c r="BV78" s="464"/>
      <c r="BW78" s="464"/>
      <c r="BX78" s="464"/>
      <c r="BY78" s="464"/>
      <c r="BZ78" s="464"/>
      <c r="CA78" s="464"/>
      <c r="CB78" s="464"/>
      <c r="CC78" s="464"/>
      <c r="CD78" s="464"/>
      <c r="CE78" s="464"/>
      <c r="CF78" s="464"/>
      <c r="CG78" s="464"/>
      <c r="CH78" s="464"/>
      <c r="CI78" s="464"/>
      <c r="CJ78" s="464"/>
      <c r="CK78" s="464"/>
      <c r="CL78" s="464"/>
      <c r="CM78" s="464"/>
      <c r="CN78" s="464"/>
      <c r="CO78" s="464"/>
      <c r="CP78" s="464"/>
      <c r="CQ78" s="464"/>
      <c r="CR78" s="464"/>
      <c r="CS78" s="464"/>
      <c r="CT78" s="464"/>
      <c r="CU78" s="464"/>
      <c r="CV78" s="464"/>
      <c r="CW78" s="464"/>
      <c r="CX78" s="464"/>
      <c r="CY78" s="464"/>
      <c r="CZ78" s="464"/>
      <c r="DA78" s="464"/>
      <c r="DB78" s="464"/>
      <c r="DC78" s="464"/>
      <c r="DD78" s="464"/>
      <c r="DE78" s="464"/>
      <c r="DF78" s="464"/>
      <c r="DG78" s="464"/>
      <c r="DH78" s="464"/>
      <c r="DI78" s="464"/>
      <c r="DJ78" s="464"/>
      <c r="DK78" s="464"/>
      <c r="DL78" s="464"/>
      <c r="DM78" s="464"/>
      <c r="DN78" s="464"/>
      <c r="DO78" s="464"/>
      <c r="DP78" s="464"/>
      <c r="DQ78" s="464"/>
      <c r="DR78" s="464"/>
      <c r="DS78" s="464"/>
      <c r="DT78" s="464"/>
      <c r="DU78" s="464"/>
      <c r="DV78" s="464"/>
      <c r="DW78" s="464"/>
      <c r="DX78" s="464"/>
      <c r="DY78" s="464"/>
      <c r="DZ78" s="464"/>
      <c r="EA78" s="464"/>
      <c r="EB78" s="464"/>
      <c r="EC78" s="464"/>
      <c r="ED78" s="464"/>
      <c r="EE78" s="464"/>
      <c r="EF78" s="464"/>
      <c r="EG78" s="464"/>
      <c r="EH78" s="464"/>
      <c r="EI78" s="464"/>
      <c r="EJ78" s="464"/>
      <c r="EK78" s="464"/>
      <c r="EL78" s="464"/>
      <c r="EM78" s="464"/>
      <c r="EN78" s="464"/>
      <c r="EO78" s="464"/>
    </row>
    <row r="79" spans="1:145" s="465" customFormat="1" ht="10.199999999999999">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464"/>
      <c r="AY79" s="464"/>
      <c r="AZ79" s="464"/>
      <c r="BA79" s="464"/>
      <c r="BB79" s="464"/>
      <c r="BC79" s="464"/>
      <c r="BD79" s="464"/>
      <c r="BE79" s="464"/>
      <c r="BF79" s="464"/>
      <c r="BG79" s="464"/>
      <c r="BH79" s="464"/>
      <c r="BI79" s="464"/>
      <c r="BJ79" s="464"/>
      <c r="BK79" s="464"/>
      <c r="BL79" s="464"/>
      <c r="BM79" s="464"/>
      <c r="BN79" s="464"/>
      <c r="BO79" s="464"/>
      <c r="BP79" s="464"/>
      <c r="BQ79" s="464"/>
      <c r="BR79" s="464"/>
      <c r="BS79" s="464"/>
      <c r="BT79" s="464"/>
      <c r="BU79" s="464"/>
      <c r="BV79" s="464"/>
      <c r="BW79" s="464"/>
      <c r="BX79" s="464"/>
      <c r="BY79" s="464"/>
      <c r="BZ79" s="464"/>
      <c r="CA79" s="464"/>
      <c r="CB79" s="464"/>
      <c r="CC79" s="464"/>
      <c r="CD79" s="464"/>
      <c r="CE79" s="464"/>
      <c r="CF79" s="464"/>
      <c r="CG79" s="464"/>
      <c r="CH79" s="464"/>
      <c r="CI79" s="464"/>
      <c r="CJ79" s="464"/>
      <c r="CK79" s="464"/>
      <c r="CL79" s="464"/>
      <c r="CM79" s="464"/>
      <c r="CN79" s="464"/>
      <c r="CO79" s="464"/>
      <c r="CP79" s="464"/>
      <c r="CQ79" s="464"/>
      <c r="CR79" s="464"/>
      <c r="CS79" s="464"/>
      <c r="CT79" s="464"/>
      <c r="CU79" s="464"/>
      <c r="CV79" s="464"/>
      <c r="CW79" s="464"/>
      <c r="CX79" s="464"/>
      <c r="CY79" s="464"/>
      <c r="CZ79" s="464"/>
      <c r="DA79" s="464"/>
      <c r="DB79" s="464"/>
      <c r="DC79" s="464"/>
      <c r="DD79" s="464"/>
      <c r="DE79" s="464"/>
      <c r="DF79" s="464"/>
      <c r="DG79" s="464"/>
      <c r="DH79" s="464"/>
      <c r="DI79" s="464"/>
      <c r="DJ79" s="464"/>
      <c r="DK79" s="464"/>
      <c r="DL79" s="464"/>
      <c r="DM79" s="464"/>
      <c r="DN79" s="464"/>
      <c r="DO79" s="464"/>
      <c r="DP79" s="464"/>
      <c r="DQ79" s="464"/>
      <c r="DR79" s="464"/>
      <c r="DS79" s="464"/>
      <c r="DT79" s="464"/>
      <c r="DU79" s="464"/>
      <c r="DV79" s="464"/>
      <c r="DW79" s="464"/>
      <c r="DX79" s="464"/>
      <c r="DY79" s="464"/>
      <c r="DZ79" s="464"/>
      <c r="EA79" s="464"/>
      <c r="EB79" s="464"/>
      <c r="EC79" s="464"/>
      <c r="ED79" s="464"/>
      <c r="EE79" s="464"/>
      <c r="EF79" s="464"/>
      <c r="EG79" s="464"/>
      <c r="EH79" s="464"/>
      <c r="EI79" s="464"/>
      <c r="EJ79" s="464"/>
      <c r="EK79" s="464"/>
      <c r="EL79" s="464"/>
      <c r="EM79" s="464"/>
      <c r="EN79" s="464"/>
      <c r="EO79" s="464"/>
    </row>
    <row r="80" spans="1:145" s="465" customFormat="1" ht="10.199999999999999">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464"/>
      <c r="AY80" s="464"/>
      <c r="AZ80" s="464"/>
      <c r="BA80" s="464"/>
      <c r="BB80" s="464"/>
      <c r="BC80" s="464"/>
      <c r="BD80" s="464"/>
      <c r="BE80" s="464"/>
      <c r="BF80" s="464"/>
      <c r="BG80" s="464"/>
      <c r="BH80" s="464"/>
      <c r="BI80" s="464"/>
      <c r="BJ80" s="464"/>
      <c r="BK80" s="464"/>
      <c r="BL80" s="464"/>
      <c r="BM80" s="464"/>
      <c r="BN80" s="464"/>
      <c r="BO80" s="464"/>
      <c r="BP80" s="464"/>
      <c r="BQ80" s="464"/>
      <c r="BR80" s="464"/>
      <c r="BS80" s="464"/>
      <c r="BT80" s="464"/>
      <c r="BU80" s="464"/>
      <c r="BV80" s="464"/>
      <c r="BW80" s="464"/>
      <c r="BX80" s="464"/>
      <c r="BY80" s="464"/>
      <c r="BZ80" s="464"/>
      <c r="CA80" s="464"/>
      <c r="CB80" s="464"/>
      <c r="CC80" s="464"/>
      <c r="CD80" s="464"/>
      <c r="CE80" s="464"/>
      <c r="CF80" s="464"/>
      <c r="CG80" s="464"/>
      <c r="CH80" s="464"/>
      <c r="CI80" s="464"/>
      <c r="CJ80" s="464"/>
      <c r="CK80" s="464"/>
      <c r="CL80" s="464"/>
      <c r="CM80" s="464"/>
      <c r="CN80" s="464"/>
      <c r="CO80" s="464"/>
      <c r="CP80" s="464"/>
      <c r="CQ80" s="464"/>
      <c r="CR80" s="464"/>
      <c r="CS80" s="464"/>
      <c r="CT80" s="464"/>
      <c r="CU80" s="464"/>
      <c r="CV80" s="464"/>
      <c r="CW80" s="464"/>
      <c r="CX80" s="464"/>
      <c r="CY80" s="464"/>
      <c r="CZ80" s="464"/>
      <c r="DA80" s="464"/>
      <c r="DB80" s="464"/>
      <c r="DC80" s="464"/>
      <c r="DD80" s="464"/>
      <c r="DE80" s="464"/>
      <c r="DF80" s="464"/>
      <c r="DG80" s="464"/>
      <c r="DH80" s="464"/>
      <c r="DI80" s="464"/>
      <c r="DJ80" s="464"/>
      <c r="DK80" s="464"/>
      <c r="DL80" s="464"/>
      <c r="DM80" s="464"/>
      <c r="DN80" s="464"/>
      <c r="DO80" s="464"/>
      <c r="DP80" s="464"/>
      <c r="DQ80" s="464"/>
      <c r="DR80" s="464"/>
      <c r="DS80" s="464"/>
      <c r="DT80" s="464"/>
      <c r="DU80" s="464"/>
      <c r="DV80" s="464"/>
      <c r="DW80" s="464"/>
      <c r="DX80" s="464"/>
      <c r="DY80" s="464"/>
      <c r="DZ80" s="464"/>
      <c r="EA80" s="464"/>
      <c r="EB80" s="464"/>
      <c r="EC80" s="464"/>
      <c r="ED80" s="464"/>
      <c r="EE80" s="464"/>
      <c r="EF80" s="464"/>
      <c r="EG80" s="464"/>
      <c r="EH80" s="464"/>
      <c r="EI80" s="464"/>
      <c r="EJ80" s="464"/>
      <c r="EK80" s="464"/>
      <c r="EL80" s="464"/>
      <c r="EM80" s="464"/>
      <c r="EN80" s="464"/>
      <c r="EO80" s="464"/>
    </row>
    <row r="81" spans="1:145" s="465" customFormat="1" ht="10.199999999999999">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464"/>
      <c r="AY81" s="464"/>
      <c r="AZ81" s="464"/>
      <c r="BA81" s="464"/>
      <c r="BB81" s="464"/>
      <c r="BC81" s="464"/>
      <c r="BD81" s="464"/>
      <c r="BE81" s="464"/>
      <c r="BF81" s="464"/>
      <c r="BG81" s="464"/>
      <c r="BH81" s="464"/>
      <c r="BI81" s="464"/>
      <c r="BJ81" s="464"/>
      <c r="BK81" s="464"/>
      <c r="BL81" s="464"/>
      <c r="BM81" s="464"/>
      <c r="BN81" s="464"/>
      <c r="BO81" s="464"/>
      <c r="BP81" s="464"/>
      <c r="BQ81" s="464"/>
      <c r="BR81" s="464"/>
      <c r="BS81" s="464"/>
      <c r="BT81" s="464"/>
      <c r="BU81" s="464"/>
      <c r="BV81" s="464"/>
      <c r="BW81" s="464"/>
      <c r="BX81" s="464"/>
      <c r="BY81" s="464"/>
      <c r="BZ81" s="464"/>
      <c r="CA81" s="464"/>
      <c r="CB81" s="464"/>
      <c r="CC81" s="464"/>
      <c r="CD81" s="464"/>
      <c r="CE81" s="464"/>
      <c r="CF81" s="464"/>
      <c r="CG81" s="464"/>
      <c r="CH81" s="464"/>
      <c r="CI81" s="464"/>
      <c r="CJ81" s="464"/>
      <c r="CK81" s="464"/>
      <c r="CL81" s="464"/>
      <c r="CM81" s="464"/>
      <c r="CN81" s="464"/>
      <c r="CO81" s="464"/>
      <c r="CP81" s="464"/>
      <c r="CQ81" s="464"/>
      <c r="CR81" s="464"/>
      <c r="CS81" s="464"/>
      <c r="CT81" s="464"/>
      <c r="CU81" s="464"/>
      <c r="CV81" s="464"/>
      <c r="CW81" s="464"/>
      <c r="CX81" s="464"/>
      <c r="CY81" s="464"/>
      <c r="CZ81" s="464"/>
      <c r="DA81" s="464"/>
      <c r="DB81" s="464"/>
      <c r="DC81" s="464"/>
      <c r="DD81" s="464"/>
      <c r="DE81" s="464"/>
      <c r="DF81" s="464"/>
      <c r="DG81" s="464"/>
      <c r="DH81" s="464"/>
      <c r="DI81" s="464"/>
      <c r="DJ81" s="464"/>
      <c r="DK81" s="464"/>
      <c r="DL81" s="464"/>
      <c r="DM81" s="464"/>
      <c r="DN81" s="464"/>
      <c r="DO81" s="464"/>
      <c r="DP81" s="464"/>
      <c r="DQ81" s="464"/>
      <c r="DR81" s="464"/>
      <c r="DS81" s="464"/>
      <c r="DT81" s="464"/>
      <c r="DU81" s="464"/>
      <c r="DV81" s="464"/>
      <c r="DW81" s="464"/>
      <c r="DX81" s="464"/>
      <c r="DY81" s="464"/>
      <c r="DZ81" s="464"/>
      <c r="EA81" s="464"/>
      <c r="EB81" s="464"/>
      <c r="EC81" s="464"/>
      <c r="ED81" s="464"/>
      <c r="EE81" s="464"/>
      <c r="EF81" s="464"/>
      <c r="EG81" s="464"/>
      <c r="EH81" s="464"/>
      <c r="EI81" s="464"/>
      <c r="EJ81" s="464"/>
      <c r="EK81" s="464"/>
      <c r="EL81" s="464"/>
      <c r="EM81" s="464"/>
      <c r="EN81" s="464"/>
      <c r="EO81" s="464"/>
    </row>
    <row r="82" spans="1:145" s="465" customFormat="1" ht="10.199999999999999">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464"/>
      <c r="AY82" s="464"/>
      <c r="AZ82" s="464"/>
      <c r="BA82" s="464"/>
      <c r="BB82" s="464"/>
      <c r="BC82" s="464"/>
      <c r="BD82" s="464"/>
      <c r="BE82" s="464"/>
      <c r="BF82" s="464"/>
      <c r="BG82" s="464"/>
      <c r="BH82" s="464"/>
      <c r="BI82" s="464"/>
      <c r="BJ82" s="464"/>
      <c r="BK82" s="464"/>
      <c r="BL82" s="464"/>
      <c r="BM82" s="464"/>
      <c r="BN82" s="464"/>
      <c r="BO82" s="464"/>
      <c r="BP82" s="464"/>
      <c r="BQ82" s="464"/>
      <c r="BR82" s="464"/>
      <c r="BS82" s="464"/>
      <c r="BT82" s="464"/>
      <c r="BU82" s="464"/>
      <c r="BV82" s="464"/>
      <c r="BW82" s="464"/>
      <c r="BX82" s="464"/>
      <c r="BY82" s="464"/>
      <c r="BZ82" s="464"/>
      <c r="CA82" s="464"/>
      <c r="CB82" s="464"/>
      <c r="CC82" s="464"/>
      <c r="CD82" s="464"/>
      <c r="CE82" s="464"/>
      <c r="CF82" s="464"/>
      <c r="CG82" s="464"/>
      <c r="CH82" s="464"/>
      <c r="CI82" s="464"/>
      <c r="CJ82" s="464"/>
      <c r="CK82" s="464"/>
      <c r="CL82" s="464"/>
      <c r="CM82" s="464"/>
      <c r="CN82" s="464"/>
      <c r="CO82" s="464"/>
      <c r="CP82" s="464"/>
      <c r="CQ82" s="464"/>
      <c r="CR82" s="464"/>
      <c r="CS82" s="464"/>
      <c r="CT82" s="464"/>
      <c r="CU82" s="464"/>
      <c r="CV82" s="464"/>
      <c r="CW82" s="464"/>
      <c r="CX82" s="464"/>
      <c r="CY82" s="464"/>
      <c r="CZ82" s="464"/>
      <c r="DA82" s="464"/>
      <c r="DB82" s="464"/>
      <c r="DC82" s="464"/>
      <c r="DD82" s="464"/>
      <c r="DE82" s="464"/>
      <c r="DF82" s="464"/>
      <c r="DG82" s="464"/>
      <c r="DH82" s="464"/>
      <c r="DI82" s="464"/>
      <c r="DJ82" s="464"/>
      <c r="DK82" s="464"/>
      <c r="DL82" s="464"/>
      <c r="DM82" s="464"/>
      <c r="DN82" s="464"/>
      <c r="DO82" s="464"/>
      <c r="DP82" s="464"/>
      <c r="DQ82" s="464"/>
      <c r="DR82" s="464"/>
      <c r="DS82" s="464"/>
      <c r="DT82" s="464"/>
      <c r="DU82" s="464"/>
      <c r="DV82" s="464"/>
      <c r="DW82" s="464"/>
      <c r="DX82" s="464"/>
      <c r="DY82" s="464"/>
      <c r="DZ82" s="464"/>
      <c r="EA82" s="464"/>
      <c r="EB82" s="464"/>
      <c r="EC82" s="464"/>
      <c r="ED82" s="464"/>
      <c r="EE82" s="464"/>
      <c r="EF82" s="464"/>
      <c r="EG82" s="464"/>
      <c r="EH82" s="464"/>
      <c r="EI82" s="464"/>
      <c r="EJ82" s="464"/>
      <c r="EK82" s="464"/>
      <c r="EL82" s="464"/>
      <c r="EM82" s="464"/>
      <c r="EN82" s="464"/>
      <c r="EO82" s="464"/>
    </row>
    <row r="83" spans="1:145" s="465" customFormat="1" ht="10.199999999999999">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464"/>
      <c r="AY83" s="464"/>
      <c r="AZ83" s="464"/>
      <c r="BA83" s="464"/>
      <c r="BB83" s="464"/>
      <c r="BC83" s="464"/>
      <c r="BD83" s="464"/>
      <c r="BE83" s="464"/>
      <c r="BF83" s="464"/>
      <c r="BG83" s="464"/>
      <c r="BH83" s="464"/>
      <c r="BI83" s="464"/>
      <c r="BJ83" s="464"/>
      <c r="BK83" s="464"/>
      <c r="BL83" s="464"/>
      <c r="BM83" s="464"/>
      <c r="BN83" s="464"/>
      <c r="BO83" s="464"/>
      <c r="BP83" s="464"/>
      <c r="BQ83" s="464"/>
      <c r="BR83" s="464"/>
      <c r="BS83" s="464"/>
      <c r="BT83" s="464"/>
      <c r="BU83" s="464"/>
      <c r="BV83" s="464"/>
      <c r="BW83" s="464"/>
      <c r="BX83" s="464"/>
      <c r="BY83" s="464"/>
      <c r="BZ83" s="464"/>
      <c r="CA83" s="464"/>
      <c r="CB83" s="464"/>
      <c r="CC83" s="464"/>
      <c r="CD83" s="464"/>
      <c r="CE83" s="464"/>
      <c r="CF83" s="464"/>
      <c r="CG83" s="464"/>
      <c r="CH83" s="464"/>
      <c r="CI83" s="464"/>
      <c r="CJ83" s="464"/>
      <c r="CK83" s="464"/>
      <c r="CL83" s="464"/>
      <c r="CM83" s="464"/>
      <c r="CN83" s="464"/>
      <c r="CO83" s="464"/>
      <c r="CP83" s="464"/>
      <c r="CQ83" s="464"/>
      <c r="CR83" s="464"/>
      <c r="CS83" s="464"/>
      <c r="CT83" s="464"/>
      <c r="CU83" s="464"/>
      <c r="CV83" s="464"/>
      <c r="CW83" s="464"/>
      <c r="CX83" s="464"/>
      <c r="CY83" s="464"/>
      <c r="CZ83" s="464"/>
      <c r="DA83" s="464"/>
      <c r="DB83" s="464"/>
      <c r="DC83" s="464"/>
      <c r="DD83" s="464"/>
      <c r="DE83" s="464"/>
      <c r="DF83" s="464"/>
      <c r="DG83" s="464"/>
      <c r="DH83" s="464"/>
      <c r="DI83" s="464"/>
      <c r="DJ83" s="464"/>
      <c r="DK83" s="464"/>
      <c r="DL83" s="464"/>
      <c r="DM83" s="464"/>
      <c r="DN83" s="464"/>
      <c r="DO83" s="464"/>
      <c r="DP83" s="464"/>
      <c r="DQ83" s="464"/>
      <c r="DR83" s="464"/>
      <c r="DS83" s="464"/>
      <c r="DT83" s="464"/>
      <c r="DU83" s="464"/>
      <c r="DV83" s="464"/>
      <c r="DW83" s="464"/>
      <c r="DX83" s="464"/>
      <c r="DY83" s="464"/>
      <c r="DZ83" s="464"/>
      <c r="EA83" s="464"/>
      <c r="EB83" s="464"/>
      <c r="EC83" s="464"/>
      <c r="ED83" s="464"/>
      <c r="EE83" s="464"/>
      <c r="EF83" s="464"/>
      <c r="EG83" s="464"/>
      <c r="EH83" s="464"/>
      <c r="EI83" s="464"/>
      <c r="EJ83" s="464"/>
      <c r="EK83" s="464"/>
      <c r="EL83" s="464"/>
      <c r="EM83" s="464"/>
      <c r="EN83" s="464"/>
      <c r="EO83" s="464"/>
    </row>
  </sheetData>
  <hyperlinks>
    <hyperlink ref="EO6" location="'Index - Descontinued'!A1" display="Index" xr:uid="{9F04AF0B-202B-466A-8DB4-B150D9E0B269}"/>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556F-6633-487D-894D-24BAD14327F1}">
  <sheetPr>
    <tabColor rgb="FFC00000"/>
  </sheetPr>
  <dimension ref="A1:JB79"/>
  <sheetViews>
    <sheetView showGridLines="0" zoomScaleNormal="100" workbookViewId="0">
      <pane xSplit="2" ySplit="8" topLeftCell="EH9" activePane="bottomRight" state="frozen"/>
      <selection pane="topRight"/>
      <selection pane="bottomLeft"/>
      <selection pane="bottomRight" activeCell="EN25" sqref="EN25"/>
    </sheetView>
  </sheetViews>
  <sheetFormatPr defaultColWidth="11" defaultRowHeight="13.2"/>
  <cols>
    <col min="1" max="1" width="28.33203125" style="63" customWidth="1"/>
    <col min="2" max="2" width="13.6640625" style="63" customWidth="1"/>
    <col min="3" max="3" width="9.33203125" style="63" customWidth="1"/>
    <col min="4" max="4" width="5.88671875" style="91" customWidth="1"/>
    <col min="5" max="5" width="9.33203125" style="63" customWidth="1"/>
    <col min="6" max="6" width="5.88671875" style="91" customWidth="1"/>
    <col min="7" max="7" width="9.33203125" style="63" customWidth="1"/>
    <col min="8" max="8" width="5.88671875" style="91" customWidth="1"/>
    <col min="9" max="9" width="9.33203125" style="63" customWidth="1"/>
    <col min="10" max="10" width="5.88671875" style="91" customWidth="1"/>
    <col min="11" max="11" width="9.33203125" style="63" customWidth="1"/>
    <col min="12" max="12" width="5.88671875" style="91" customWidth="1"/>
    <col min="13" max="13" width="9.33203125" style="63" customWidth="1"/>
    <col min="14" max="14" width="5.88671875" style="91" customWidth="1"/>
    <col min="15" max="15" width="9.33203125" style="63" customWidth="1"/>
    <col min="16" max="16" width="5.88671875" style="91" customWidth="1"/>
    <col min="17" max="17" width="9.33203125" style="63" customWidth="1"/>
    <col min="18" max="18" width="5.88671875" style="91" customWidth="1"/>
    <col min="19" max="19" width="9.33203125" style="63" customWidth="1"/>
    <col min="20" max="20" width="5.88671875" style="91" customWidth="1"/>
    <col min="21" max="21" width="9.33203125" style="63" customWidth="1"/>
    <col min="22" max="22" width="5.88671875" style="91" customWidth="1"/>
    <col min="23" max="23" width="9.33203125" style="63" customWidth="1"/>
    <col min="24" max="24" width="5.88671875" style="91" customWidth="1"/>
    <col min="25" max="25" width="9.33203125" style="63" customWidth="1"/>
    <col min="26" max="26" width="5.88671875" style="91" customWidth="1"/>
    <col min="27" max="27" width="9.33203125" style="63" customWidth="1"/>
    <col min="28" max="28" width="5.88671875" style="91" customWidth="1"/>
    <col min="29" max="29" width="9.33203125" style="63" customWidth="1"/>
    <col min="30" max="30" width="5.88671875" style="91" customWidth="1"/>
    <col min="31" max="31" width="9.33203125" style="63" customWidth="1"/>
    <col min="32" max="32" width="5.88671875" style="91" customWidth="1"/>
    <col min="33" max="33" width="9.33203125" style="63" customWidth="1"/>
    <col min="34" max="34" width="5.88671875" style="91" customWidth="1"/>
    <col min="35" max="35" width="9.33203125" style="63" customWidth="1"/>
    <col min="36" max="36" width="5.88671875" style="91" customWidth="1"/>
    <col min="37" max="37" width="9.33203125" style="63" customWidth="1"/>
    <col min="38" max="38" width="5.88671875" style="91" customWidth="1"/>
    <col min="39" max="39" width="9.33203125" style="63" customWidth="1"/>
    <col min="40" max="40" width="5.88671875" style="91" customWidth="1"/>
    <col min="41" max="41" width="9.33203125" style="63" customWidth="1"/>
    <col min="42" max="42" width="5.88671875" style="91" customWidth="1"/>
    <col min="43" max="43" width="9.33203125" style="63" customWidth="1"/>
    <col min="44" max="44" width="5.88671875" style="91" customWidth="1"/>
    <col min="45" max="45" width="9.33203125" style="63" customWidth="1"/>
    <col min="46" max="46" width="5.88671875" style="91" customWidth="1"/>
    <col min="47" max="47" width="9.33203125" style="63" customWidth="1"/>
    <col min="48" max="48" width="5.88671875" style="91" customWidth="1"/>
    <col min="49" max="49" width="9.33203125" style="63" customWidth="1"/>
    <col min="50" max="50" width="5.88671875" style="91" customWidth="1"/>
    <col min="51" max="51" width="9.33203125" style="63" customWidth="1"/>
    <col min="52" max="52" width="5.88671875" style="91" customWidth="1"/>
    <col min="53" max="53" width="9.33203125" style="63" customWidth="1"/>
    <col min="54" max="54" width="5.88671875" style="91" customWidth="1"/>
    <col min="55" max="55" width="9.33203125" style="63" customWidth="1"/>
    <col min="56" max="56" width="5.88671875" style="91" customWidth="1"/>
    <col min="57" max="57" width="9.33203125" style="63" customWidth="1"/>
    <col min="58" max="58" width="5.88671875" style="91" customWidth="1"/>
    <col min="59" max="59" width="9.33203125" style="63" customWidth="1"/>
    <col min="60" max="60" width="5.88671875" style="91" customWidth="1"/>
    <col min="61" max="61" width="9.33203125" style="63" customWidth="1"/>
    <col min="62" max="62" width="5.88671875" style="63" customWidth="1"/>
    <col min="63" max="63" width="9.33203125" style="63" customWidth="1"/>
    <col min="64" max="64" width="5.88671875" style="91" customWidth="1"/>
    <col min="65" max="65" width="9.33203125" style="63" customWidth="1"/>
    <col min="66" max="66" width="5.88671875" style="91" customWidth="1"/>
    <col min="67" max="67" width="9.33203125" style="63" customWidth="1"/>
    <col min="68" max="68" width="5.88671875" style="91" customWidth="1"/>
    <col min="69" max="69" width="9.33203125" style="63" customWidth="1"/>
    <col min="70" max="70" width="5.88671875" style="91" customWidth="1"/>
    <col min="71" max="71" width="9.33203125" style="63" customWidth="1"/>
    <col min="72" max="72" width="5.88671875" style="91" customWidth="1"/>
    <col min="73" max="73" width="9.33203125" style="63" customWidth="1"/>
    <col min="74" max="74" width="5.88671875" style="91" customWidth="1"/>
    <col min="75" max="75" width="9.33203125" style="57" customWidth="1"/>
    <col min="76" max="76" width="5.88671875" style="280" customWidth="1"/>
    <col min="77" max="77" width="9.33203125" style="57" customWidth="1"/>
    <col min="78" max="78" width="5.88671875" style="280" customWidth="1"/>
    <col min="79" max="79" width="9.33203125" style="57" customWidth="1"/>
    <col min="80" max="80" width="5.88671875" style="280" customWidth="1"/>
    <col min="81" max="81" width="9.33203125" style="57" customWidth="1"/>
    <col min="82" max="82" width="5.88671875" style="280" customWidth="1"/>
    <col min="83" max="83" width="9.33203125" style="57" customWidth="1"/>
    <col min="84" max="84" width="5.88671875" style="280" customWidth="1"/>
    <col min="85" max="85" width="9.33203125" style="57" customWidth="1"/>
    <col min="86" max="86" width="5.88671875" style="280" customWidth="1"/>
    <col min="87" max="87" width="9.33203125" style="57" customWidth="1"/>
    <col min="88" max="88" width="5.88671875" style="280" customWidth="1"/>
    <col min="89" max="89" width="9.33203125" style="57" customWidth="1"/>
    <col min="90" max="90" width="5.88671875" style="280" customWidth="1"/>
    <col min="91" max="91" width="9.33203125" style="57" customWidth="1"/>
    <col min="92" max="92" width="5.88671875" style="280" customWidth="1"/>
    <col min="93" max="93" width="9.33203125" style="57" customWidth="1"/>
    <col min="94" max="94" width="5.88671875" style="280" customWidth="1"/>
    <col min="95" max="95" width="9.33203125" style="57" customWidth="1"/>
    <col min="96" max="96" width="5.88671875" style="280" customWidth="1"/>
    <col min="97" max="97" width="9.33203125" style="57" customWidth="1"/>
    <col min="98" max="98" width="5.88671875" style="280" customWidth="1"/>
    <col min="99" max="99" width="9.33203125" style="57" customWidth="1"/>
    <col min="100" max="100" width="5.88671875" style="280" customWidth="1"/>
    <col min="101" max="101" width="9.33203125" style="57" customWidth="1"/>
    <col min="102" max="102" width="5.88671875" style="280" customWidth="1"/>
    <col min="103" max="103" width="9.33203125" style="57" customWidth="1"/>
    <col min="104" max="104" width="5.88671875" style="57" customWidth="1"/>
    <col min="105" max="105" width="7.6640625" style="57" bestFit="1" customWidth="1"/>
    <col min="106" max="106" width="6.6640625" style="57" bestFit="1" customWidth="1"/>
    <col min="107" max="107" width="7.6640625" style="57" bestFit="1" customWidth="1"/>
    <col min="108" max="108" width="6.6640625" style="57" bestFit="1" customWidth="1"/>
    <col min="109" max="109" width="7.6640625" style="57" bestFit="1" customWidth="1"/>
    <col min="110" max="110" width="6.6640625" style="57" bestFit="1" customWidth="1"/>
    <col min="111" max="111" width="7.6640625" style="57" bestFit="1" customWidth="1"/>
    <col min="112" max="112" width="6.6640625" style="57" bestFit="1" customWidth="1"/>
    <col min="113" max="113" width="7.6640625" style="57" bestFit="1" customWidth="1"/>
    <col min="114" max="114" width="6.6640625" style="57" bestFit="1" customWidth="1"/>
    <col min="115" max="115" width="7.6640625" style="57" bestFit="1" customWidth="1"/>
    <col min="116" max="116" width="6.6640625" style="57" bestFit="1" customWidth="1"/>
    <col min="117" max="117" width="7.6640625" style="57" bestFit="1" customWidth="1"/>
    <col min="118" max="118" width="6.6640625" style="57" bestFit="1" customWidth="1"/>
    <col min="119" max="119" width="7.6640625" style="57" bestFit="1" customWidth="1"/>
    <col min="120" max="120" width="6.6640625" style="57" bestFit="1" customWidth="1"/>
    <col min="121" max="121" width="7.6640625" style="57" bestFit="1" customWidth="1"/>
    <col min="122" max="122" width="6.6640625" style="57" bestFit="1" customWidth="1"/>
    <col min="123" max="123" width="7.6640625" style="57" bestFit="1" customWidth="1"/>
    <col min="124" max="124" width="6.6640625" style="57" bestFit="1" customWidth="1"/>
    <col min="125" max="125" width="7.6640625" style="57" bestFit="1" customWidth="1"/>
    <col min="126" max="126" width="6.6640625" style="57" bestFit="1" customWidth="1"/>
    <col min="127" max="127" width="7.6640625" style="57" bestFit="1" customWidth="1"/>
    <col min="128" max="128" width="6.6640625" style="57" bestFit="1" customWidth="1"/>
    <col min="129" max="129" width="7.6640625" style="57" bestFit="1" customWidth="1"/>
    <col min="130" max="130" width="6.6640625" style="57" bestFit="1" customWidth="1"/>
    <col min="131" max="131" width="7.6640625" style="57" bestFit="1" customWidth="1"/>
    <col min="132" max="132" width="6.6640625" style="57" bestFit="1" customWidth="1"/>
    <col min="133" max="133" width="7.6640625" style="57" bestFit="1" customWidth="1"/>
    <col min="134" max="134" width="6.6640625" style="57" bestFit="1" customWidth="1"/>
    <col min="135" max="135" width="7.6640625" style="57" bestFit="1" customWidth="1"/>
    <col min="136" max="136" width="6.6640625" style="57" bestFit="1" customWidth="1"/>
    <col min="137" max="137" width="7.6640625" style="57" bestFit="1" customWidth="1"/>
    <col min="138" max="138" width="6.6640625" style="57" bestFit="1" customWidth="1"/>
    <col min="139" max="139" width="7.6640625" style="57" bestFit="1" customWidth="1"/>
    <col min="140" max="140" width="6.6640625" style="57" bestFit="1" customWidth="1"/>
    <col min="141" max="141" width="7.6640625" style="57" bestFit="1" customWidth="1"/>
    <col min="142" max="142" width="6.6640625" style="57" bestFit="1" customWidth="1"/>
    <col min="143" max="143" width="7.6640625" style="57" bestFit="1" customWidth="1"/>
    <col min="144" max="144" width="6.6640625" style="57" bestFit="1" customWidth="1"/>
    <col min="145" max="145" width="9.33203125" style="57" customWidth="1"/>
    <col min="146" max="146" width="5.88671875" style="57" customWidth="1"/>
    <col min="147" max="16384" width="11" style="47"/>
  </cols>
  <sheetData>
    <row r="1" spans="1:262"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279"/>
      <c r="AT1" s="19"/>
      <c r="AU1" s="279"/>
      <c r="AV1" s="19"/>
      <c r="AW1" s="279"/>
      <c r="AX1" s="19"/>
      <c r="AY1" s="279"/>
      <c r="AZ1" s="19"/>
      <c r="BA1" s="279"/>
      <c r="BB1" s="19"/>
      <c r="BC1" s="279"/>
      <c r="BD1" s="19"/>
      <c r="BE1" s="279"/>
      <c r="BF1" s="19"/>
      <c r="BG1" s="279"/>
      <c r="BH1" s="19"/>
      <c r="BI1" s="279"/>
      <c r="BJ1" s="19"/>
      <c r="BK1" s="279"/>
      <c r="BL1" s="19"/>
      <c r="BM1" s="279"/>
      <c r="BN1" s="19"/>
      <c r="BO1" s="279"/>
      <c r="BP1" s="19"/>
      <c r="BQ1" s="279"/>
      <c r="BR1" s="19"/>
      <c r="BS1" s="279"/>
      <c r="BT1" s="19"/>
      <c r="BU1" s="279"/>
      <c r="BV1" s="19"/>
      <c r="BW1" s="279"/>
      <c r="BX1" s="19"/>
      <c r="BY1" s="279"/>
      <c r="BZ1" s="65"/>
      <c r="CA1" s="65"/>
      <c r="CB1" s="19"/>
      <c r="CC1" s="279"/>
      <c r="CD1" s="64"/>
      <c r="CE1" s="64"/>
      <c r="CF1" s="64"/>
      <c r="CG1" s="64"/>
      <c r="CH1" s="64"/>
      <c r="CI1" s="279"/>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279"/>
      <c r="EP1" s="64"/>
      <c r="EQ1" s="20"/>
      <c r="ER1" s="21"/>
      <c r="ES1" s="20"/>
      <c r="ET1" s="21"/>
      <c r="EU1" s="20"/>
      <c r="EV1" s="21"/>
      <c r="EW1" s="20"/>
      <c r="EX1" s="21"/>
      <c r="EY1" s="20"/>
      <c r="EZ1" s="21"/>
      <c r="FA1" s="20"/>
      <c r="FB1" s="21"/>
      <c r="FC1" s="20"/>
      <c r="FD1" s="21"/>
      <c r="FE1" s="20"/>
      <c r="FF1" s="21"/>
      <c r="FG1" s="20"/>
      <c r="FH1" s="21"/>
      <c r="FI1" s="20"/>
      <c r="FJ1" s="21"/>
      <c r="FK1" s="20"/>
      <c r="FL1" s="21"/>
      <c r="FM1" s="20"/>
      <c r="FN1" s="21"/>
      <c r="FO1" s="20"/>
      <c r="FP1" s="21"/>
      <c r="FQ1" s="20"/>
      <c r="FR1" s="21"/>
      <c r="FS1" s="20"/>
      <c r="FT1" s="21"/>
      <c r="FU1" s="20"/>
      <c r="FV1" s="21"/>
      <c r="FW1" s="22"/>
      <c r="FX1" s="22"/>
      <c r="FY1" s="20"/>
      <c r="FZ1" s="21"/>
      <c r="GA1" s="23"/>
      <c r="GB1" s="23"/>
      <c r="GC1" s="23"/>
      <c r="GD1" s="23"/>
      <c r="GE1" s="23"/>
      <c r="GF1" s="21"/>
      <c r="GG1" s="23"/>
      <c r="GH1" s="21"/>
      <c r="GI1" s="23"/>
      <c r="GJ1" s="23"/>
      <c r="GK1" s="23"/>
      <c r="GL1" s="24"/>
      <c r="GM1" s="24"/>
      <c r="GN1" s="20"/>
      <c r="GO1" s="21"/>
      <c r="GP1" s="20"/>
      <c r="GQ1" s="21"/>
      <c r="GR1" s="20"/>
      <c r="GS1" s="21"/>
      <c r="GT1" s="20"/>
      <c r="GU1" s="21"/>
      <c r="GV1" s="20"/>
      <c r="GW1" s="21"/>
      <c r="GX1" s="20"/>
      <c r="GY1" s="21"/>
      <c r="GZ1" s="20"/>
      <c r="HA1" s="21"/>
      <c r="HB1" s="20"/>
      <c r="HC1" s="21"/>
      <c r="HD1" s="20"/>
      <c r="HE1" s="21"/>
      <c r="HF1" s="20"/>
      <c r="HG1" s="21"/>
      <c r="HH1" s="20"/>
      <c r="HI1" s="21"/>
      <c r="HJ1" s="20"/>
      <c r="HK1" s="21"/>
      <c r="HL1" s="20"/>
      <c r="HM1" s="21"/>
      <c r="HN1" s="20"/>
      <c r="HO1" s="21"/>
      <c r="HP1" s="20"/>
      <c r="HQ1" s="21"/>
      <c r="HR1" s="20"/>
      <c r="HS1" s="21"/>
      <c r="HT1" s="20"/>
      <c r="HU1" s="21"/>
      <c r="HV1" s="20"/>
      <c r="HW1" s="21"/>
      <c r="HX1" s="20"/>
      <c r="HY1" s="21"/>
      <c r="HZ1" s="20"/>
      <c r="IA1" s="21"/>
      <c r="IB1" s="22"/>
      <c r="IC1" s="22"/>
      <c r="ID1" s="20"/>
      <c r="IE1" s="21"/>
      <c r="IF1" s="23"/>
      <c r="IG1" s="23"/>
      <c r="IH1" s="23"/>
      <c r="II1" s="23"/>
      <c r="IJ1" s="23"/>
      <c r="IK1" s="21"/>
      <c r="IL1" s="23"/>
      <c r="IM1" s="21"/>
      <c r="IN1" s="23"/>
      <c r="IO1" s="23"/>
      <c r="IP1" s="23"/>
      <c r="IQ1" s="24"/>
      <c r="IR1" s="24"/>
      <c r="IS1" s="20"/>
      <c r="IT1" s="21"/>
      <c r="IU1" s="20"/>
      <c r="IV1" s="21"/>
      <c r="IW1" s="20"/>
      <c r="IX1" s="21"/>
      <c r="IY1" s="20"/>
      <c r="IZ1" s="21"/>
      <c r="JA1" s="20"/>
      <c r="JB1" s="21"/>
    </row>
    <row r="2" spans="1:262"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279"/>
      <c r="AT2" s="19"/>
      <c r="AU2" s="279"/>
      <c r="AV2" s="19"/>
      <c r="AW2" s="279"/>
      <c r="AX2" s="19"/>
      <c r="AY2" s="279"/>
      <c r="AZ2" s="19"/>
      <c r="BA2" s="279"/>
      <c r="BB2" s="19"/>
      <c r="BC2" s="279"/>
      <c r="BD2" s="19"/>
      <c r="BE2" s="279"/>
      <c r="BF2" s="19"/>
      <c r="BG2" s="279"/>
      <c r="BH2" s="19"/>
      <c r="BI2" s="279"/>
      <c r="BJ2" s="19"/>
      <c r="BK2" s="279"/>
      <c r="BL2" s="19"/>
      <c r="BM2" s="279"/>
      <c r="BN2" s="19"/>
      <c r="BO2" s="279"/>
      <c r="BP2" s="19"/>
      <c r="BQ2" s="279"/>
      <c r="BR2" s="19"/>
      <c r="BS2" s="279"/>
      <c r="BT2" s="19"/>
      <c r="BU2" s="279"/>
      <c r="BV2" s="19"/>
      <c r="BW2" s="279"/>
      <c r="BX2" s="19"/>
      <c r="BY2" s="279"/>
      <c r="BZ2" s="65"/>
      <c r="CA2" s="65"/>
      <c r="CB2" s="19"/>
      <c r="CC2" s="279"/>
      <c r="CD2" s="64"/>
      <c r="CE2" s="64"/>
      <c r="CF2" s="64"/>
      <c r="CG2" s="64"/>
      <c r="CH2" s="64"/>
      <c r="CI2" s="279"/>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279"/>
      <c r="EP2" s="64"/>
      <c r="EQ2" s="20"/>
      <c r="ER2" s="21"/>
      <c r="ES2" s="20"/>
      <c r="ET2" s="21"/>
      <c r="EU2" s="20"/>
      <c r="EV2" s="21"/>
      <c r="EW2" s="20"/>
      <c r="EX2" s="21"/>
      <c r="EY2" s="20"/>
      <c r="EZ2" s="21"/>
      <c r="FA2" s="20"/>
      <c r="FB2" s="21"/>
      <c r="FC2" s="20"/>
      <c r="FD2" s="21"/>
      <c r="FE2" s="20"/>
      <c r="FF2" s="21"/>
      <c r="FG2" s="20"/>
      <c r="FH2" s="21"/>
      <c r="FI2" s="20"/>
      <c r="FJ2" s="21"/>
      <c r="FK2" s="20"/>
      <c r="FL2" s="21"/>
      <c r="FM2" s="20"/>
      <c r="FN2" s="21"/>
      <c r="FO2" s="20"/>
      <c r="FP2" s="21"/>
      <c r="FQ2" s="20"/>
      <c r="FR2" s="21"/>
      <c r="FS2" s="20"/>
      <c r="FT2" s="21"/>
      <c r="FU2" s="20"/>
      <c r="FV2" s="21"/>
      <c r="FW2" s="22"/>
      <c r="FX2" s="22"/>
      <c r="FY2" s="20"/>
      <c r="FZ2" s="21"/>
      <c r="GA2" s="23"/>
      <c r="GB2" s="23"/>
      <c r="GC2" s="23"/>
      <c r="GD2" s="23"/>
      <c r="GE2" s="23"/>
      <c r="GF2" s="21"/>
      <c r="GG2" s="23"/>
      <c r="GH2" s="21"/>
      <c r="GI2" s="23"/>
      <c r="GJ2" s="23"/>
      <c r="GK2" s="23"/>
      <c r="GL2" s="24"/>
      <c r="GM2" s="24"/>
      <c r="GN2" s="20"/>
      <c r="GO2" s="21"/>
      <c r="GP2" s="20"/>
      <c r="GQ2" s="21"/>
      <c r="GR2" s="20"/>
      <c r="GS2" s="21"/>
      <c r="GT2" s="20"/>
      <c r="GU2" s="21"/>
      <c r="GV2" s="20"/>
      <c r="GW2" s="21"/>
      <c r="GX2" s="20"/>
      <c r="GY2" s="21"/>
      <c r="GZ2" s="20"/>
      <c r="HA2" s="21"/>
      <c r="HB2" s="20"/>
      <c r="HC2" s="21"/>
      <c r="HD2" s="20"/>
      <c r="HE2" s="21"/>
      <c r="HF2" s="20"/>
      <c r="HG2" s="21"/>
      <c r="HH2" s="20"/>
      <c r="HI2" s="21"/>
      <c r="HJ2" s="20"/>
      <c r="HK2" s="21"/>
      <c r="HL2" s="20"/>
      <c r="HM2" s="21"/>
      <c r="HN2" s="20"/>
      <c r="HO2" s="21"/>
      <c r="HP2" s="20"/>
      <c r="HQ2" s="21"/>
      <c r="HR2" s="20"/>
      <c r="HS2" s="21"/>
      <c r="HT2" s="20"/>
      <c r="HU2" s="21"/>
      <c r="HV2" s="20"/>
      <c r="HW2" s="21"/>
      <c r="HX2" s="20"/>
      <c r="HY2" s="21"/>
      <c r="HZ2" s="20"/>
      <c r="IA2" s="21"/>
      <c r="IB2" s="22"/>
      <c r="IC2" s="22"/>
      <c r="ID2" s="20"/>
      <c r="IE2" s="21"/>
      <c r="IF2" s="23"/>
      <c r="IG2" s="23"/>
      <c r="IH2" s="23"/>
      <c r="II2" s="23"/>
      <c r="IJ2" s="23"/>
      <c r="IK2" s="21"/>
      <c r="IL2" s="23"/>
      <c r="IM2" s="21"/>
      <c r="IN2" s="23"/>
      <c r="IO2" s="23"/>
      <c r="IP2" s="23"/>
      <c r="IQ2" s="24"/>
      <c r="IR2" s="24"/>
      <c r="IS2" s="20"/>
      <c r="IT2" s="21"/>
      <c r="IU2" s="20"/>
      <c r="IV2" s="21"/>
      <c r="IW2" s="20"/>
      <c r="IX2" s="21"/>
      <c r="IY2" s="20"/>
      <c r="IZ2" s="21"/>
      <c r="JA2" s="20"/>
      <c r="JB2" s="21"/>
    </row>
    <row r="3" spans="1:262"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279"/>
      <c r="AT3" s="19"/>
      <c r="AU3" s="279"/>
      <c r="AV3" s="19"/>
      <c r="AW3" s="279"/>
      <c r="AX3" s="19"/>
      <c r="AY3" s="279"/>
      <c r="AZ3" s="19"/>
      <c r="BA3" s="279"/>
      <c r="BB3" s="19"/>
      <c r="BC3" s="279"/>
      <c r="BD3" s="19"/>
      <c r="BE3" s="279"/>
      <c r="BF3" s="19"/>
      <c r="BG3" s="279"/>
      <c r="BH3" s="19"/>
      <c r="BI3" s="279"/>
      <c r="BJ3" s="19"/>
      <c r="BK3" s="279"/>
      <c r="BL3" s="19"/>
      <c r="BM3" s="279"/>
      <c r="BN3" s="19"/>
      <c r="BO3" s="279"/>
      <c r="BP3" s="19"/>
      <c r="BQ3" s="279"/>
      <c r="BR3" s="19"/>
      <c r="BS3" s="279"/>
      <c r="BT3" s="19"/>
      <c r="BU3" s="279"/>
      <c r="BV3" s="19"/>
      <c r="BW3" s="279"/>
      <c r="BX3" s="19"/>
      <c r="BY3" s="279"/>
      <c r="BZ3" s="65"/>
      <c r="CA3" s="65"/>
      <c r="CB3" s="19"/>
      <c r="CC3" s="279"/>
      <c r="CD3" s="64"/>
      <c r="CE3" s="64"/>
      <c r="CF3" s="64"/>
      <c r="CG3" s="64"/>
      <c r="CH3" s="64"/>
      <c r="CI3" s="279"/>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279"/>
      <c r="EP3" s="64"/>
      <c r="EQ3" s="20"/>
      <c r="ER3" s="21"/>
      <c r="ES3" s="20"/>
      <c r="ET3" s="21"/>
      <c r="EU3" s="20"/>
      <c r="EV3" s="21"/>
      <c r="EW3" s="20"/>
      <c r="EX3" s="21"/>
      <c r="EY3" s="20"/>
      <c r="EZ3" s="21"/>
      <c r="FA3" s="20"/>
      <c r="FB3" s="21"/>
      <c r="FC3" s="20"/>
      <c r="FD3" s="21"/>
      <c r="FE3" s="20"/>
      <c r="FF3" s="21"/>
      <c r="FG3" s="20"/>
      <c r="FH3" s="21"/>
      <c r="FI3" s="20"/>
      <c r="FJ3" s="21"/>
      <c r="FK3" s="20"/>
      <c r="FL3" s="21"/>
      <c r="FM3" s="20"/>
      <c r="FN3" s="21"/>
      <c r="FO3" s="20"/>
      <c r="FP3" s="21"/>
      <c r="FQ3" s="20"/>
      <c r="FR3" s="21"/>
      <c r="FS3" s="20"/>
      <c r="FT3" s="21"/>
      <c r="FU3" s="20"/>
      <c r="FV3" s="21"/>
      <c r="FW3" s="22"/>
      <c r="FX3" s="22"/>
      <c r="FY3" s="20"/>
      <c r="FZ3" s="21"/>
      <c r="GA3" s="23"/>
      <c r="GB3" s="23"/>
      <c r="GC3" s="23"/>
      <c r="GD3" s="23"/>
      <c r="GE3" s="23"/>
      <c r="GF3" s="21"/>
      <c r="GG3" s="23"/>
      <c r="GH3" s="21"/>
      <c r="GI3" s="23"/>
      <c r="GJ3" s="23"/>
      <c r="GK3" s="23"/>
      <c r="GL3" s="24"/>
      <c r="GM3" s="24"/>
      <c r="GN3" s="20"/>
      <c r="GO3" s="21"/>
      <c r="GP3" s="20"/>
      <c r="GQ3" s="21"/>
      <c r="GR3" s="20"/>
      <c r="GS3" s="21"/>
      <c r="GT3" s="20"/>
      <c r="GU3" s="21"/>
      <c r="GV3" s="20"/>
      <c r="GW3" s="21"/>
      <c r="GX3" s="20"/>
      <c r="GY3" s="21"/>
      <c r="GZ3" s="20"/>
      <c r="HA3" s="21"/>
      <c r="HB3" s="20"/>
      <c r="HC3" s="21"/>
      <c r="HD3" s="20"/>
      <c r="HE3" s="21"/>
      <c r="HF3" s="20"/>
      <c r="HG3" s="21"/>
      <c r="HH3" s="20"/>
      <c r="HI3" s="21"/>
      <c r="HJ3" s="20"/>
      <c r="HK3" s="21"/>
      <c r="HL3" s="20"/>
      <c r="HM3" s="21"/>
      <c r="HN3" s="20"/>
      <c r="HO3" s="21"/>
      <c r="HP3" s="20"/>
      <c r="HQ3" s="21"/>
      <c r="HR3" s="20"/>
      <c r="HS3" s="21"/>
      <c r="HT3" s="20"/>
      <c r="HU3" s="21"/>
      <c r="HV3" s="20"/>
      <c r="HW3" s="21"/>
      <c r="HX3" s="20"/>
      <c r="HY3" s="21"/>
      <c r="HZ3" s="20"/>
      <c r="IA3" s="21"/>
      <c r="IB3" s="22"/>
      <c r="IC3" s="22"/>
      <c r="ID3" s="20"/>
      <c r="IE3" s="21"/>
      <c r="IF3" s="23"/>
      <c r="IG3" s="23"/>
      <c r="IH3" s="23"/>
      <c r="II3" s="23"/>
      <c r="IJ3" s="23"/>
      <c r="IK3" s="21"/>
      <c r="IL3" s="23"/>
      <c r="IM3" s="21"/>
      <c r="IN3" s="23"/>
      <c r="IO3" s="23"/>
      <c r="IP3" s="23"/>
      <c r="IQ3" s="24"/>
      <c r="IR3" s="24"/>
      <c r="IS3" s="20"/>
      <c r="IT3" s="21"/>
      <c r="IU3" s="20"/>
      <c r="IV3" s="21"/>
      <c r="IW3" s="20"/>
      <c r="IX3" s="21"/>
      <c r="IY3" s="20"/>
      <c r="IZ3" s="21"/>
      <c r="JA3" s="20"/>
      <c r="JB3" s="21"/>
    </row>
    <row r="4" spans="1:262"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row>
    <row r="5" spans="1:262" s="79" customFormat="1" ht="15" customHeight="1" thickBot="1">
      <c r="A5" s="28" t="s">
        <v>888</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133"/>
      <c r="BR5" s="133"/>
      <c r="BS5" s="133"/>
      <c r="BT5" s="133"/>
      <c r="BU5" s="133"/>
      <c r="BV5" s="280"/>
      <c r="BW5" s="134"/>
      <c r="BX5" s="280"/>
      <c r="BY5" s="280"/>
      <c r="BZ5" s="280"/>
      <c r="CA5" s="134"/>
      <c r="CB5" s="280"/>
      <c r="CC5" s="472"/>
      <c r="CD5" s="280"/>
      <c r="CE5" s="472"/>
      <c r="CF5" s="280"/>
      <c r="CG5" s="472"/>
      <c r="CH5" s="280"/>
      <c r="CI5" s="472"/>
      <c r="CJ5" s="280"/>
      <c r="CK5" s="280"/>
      <c r="CL5" s="280"/>
      <c r="CM5" s="280"/>
      <c r="CN5" s="280"/>
      <c r="CO5" s="280"/>
      <c r="CP5" s="280"/>
      <c r="CQ5" s="280"/>
      <c r="CR5" s="280"/>
      <c r="CS5" s="280"/>
      <c r="CT5" s="280"/>
      <c r="CU5" s="280"/>
      <c r="CV5" s="280"/>
      <c r="CW5" s="280"/>
      <c r="CX5" s="280"/>
      <c r="CY5" s="280"/>
      <c r="CZ5" s="280"/>
      <c r="DA5" s="280"/>
      <c r="DB5" s="280"/>
      <c r="DC5" s="280"/>
      <c r="DD5" s="280"/>
      <c r="DE5" s="280"/>
      <c r="DF5" s="280"/>
      <c r="DG5" s="280"/>
      <c r="DH5" s="280"/>
      <c r="DI5" s="280"/>
      <c r="DJ5" s="280"/>
      <c r="DK5" s="280"/>
      <c r="DL5" s="280"/>
      <c r="DM5" s="280"/>
      <c r="DN5" s="280"/>
      <c r="DO5" s="280"/>
      <c r="DP5" s="280"/>
      <c r="DQ5" s="280"/>
      <c r="DR5" s="280"/>
      <c r="DS5" s="280"/>
      <c r="DT5" s="280"/>
      <c r="DU5" s="280"/>
      <c r="DV5" s="280"/>
      <c r="DW5" s="280"/>
      <c r="DX5" s="280"/>
      <c r="DY5" s="280"/>
      <c r="DZ5" s="280"/>
      <c r="EA5" s="280"/>
      <c r="EB5" s="280"/>
      <c r="EC5" s="280"/>
      <c r="ED5" s="280"/>
      <c r="EE5" s="280"/>
      <c r="EF5" s="280"/>
      <c r="EG5" s="280"/>
      <c r="EH5" s="280"/>
      <c r="EI5" s="280"/>
      <c r="EJ5" s="280"/>
      <c r="EK5" s="280"/>
      <c r="EL5" s="280"/>
      <c r="EM5" s="280"/>
      <c r="EN5" s="280"/>
      <c r="EO5" s="472"/>
      <c r="EP5" s="280"/>
    </row>
    <row r="6" spans="1:262" s="79" customFormat="1" ht="15" customHeight="1" thickTop="1">
      <c r="A6" s="133"/>
      <c r="B6" s="133"/>
      <c r="C6" s="91"/>
      <c r="D6" s="527"/>
      <c r="E6" s="134"/>
      <c r="F6" s="527"/>
      <c r="G6" s="134"/>
      <c r="H6" s="527"/>
      <c r="I6" s="808"/>
      <c r="J6" s="808"/>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280"/>
      <c r="BX6" s="134"/>
      <c r="BY6" s="280"/>
      <c r="BZ6" s="280"/>
      <c r="CA6" s="280"/>
      <c r="CB6" s="134"/>
      <c r="CC6" s="280"/>
      <c r="CD6" s="284"/>
      <c r="CE6" s="280"/>
      <c r="CF6" s="31"/>
      <c r="CG6" s="280"/>
      <c r="CH6" s="31"/>
      <c r="CI6" s="280"/>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280"/>
      <c r="EP6" s="31" t="s">
        <v>59</v>
      </c>
    </row>
    <row r="7" spans="1:262" s="36" customFormat="1" ht="15" customHeight="1">
      <c r="A7" s="34"/>
      <c r="B7" s="34"/>
      <c r="C7" s="804" t="s">
        <v>87</v>
      </c>
      <c r="D7" s="804"/>
      <c r="E7" s="804" t="s">
        <v>88</v>
      </c>
      <c r="F7" s="804"/>
      <c r="G7" s="804" t="s">
        <v>89</v>
      </c>
      <c r="H7" s="804"/>
      <c r="I7" s="804" t="s">
        <v>90</v>
      </c>
      <c r="J7" s="804"/>
      <c r="K7" s="804" t="s">
        <v>91</v>
      </c>
      <c r="L7" s="804"/>
      <c r="M7" s="804" t="s">
        <v>92</v>
      </c>
      <c r="N7" s="804"/>
      <c r="O7" s="804" t="s">
        <v>93</v>
      </c>
      <c r="P7" s="804"/>
      <c r="Q7" s="804" t="s">
        <v>94</v>
      </c>
      <c r="R7" s="804"/>
      <c r="S7" s="804" t="s">
        <v>95</v>
      </c>
      <c r="T7" s="804"/>
      <c r="U7" s="804" t="s">
        <v>96</v>
      </c>
      <c r="V7" s="804"/>
      <c r="W7" s="804" t="s">
        <v>97</v>
      </c>
      <c r="X7" s="804"/>
      <c r="Y7" s="804" t="s">
        <v>98</v>
      </c>
      <c r="Z7" s="804"/>
      <c r="AA7" s="804" t="s">
        <v>99</v>
      </c>
      <c r="AB7" s="804"/>
      <c r="AC7" s="804" t="s">
        <v>100</v>
      </c>
      <c r="AD7" s="804"/>
      <c r="AE7" s="804" t="s">
        <v>101</v>
      </c>
      <c r="AF7" s="804"/>
      <c r="AG7" s="804" t="s">
        <v>102</v>
      </c>
      <c r="AH7" s="804"/>
      <c r="AI7" s="804" t="s">
        <v>103</v>
      </c>
      <c r="AJ7" s="804"/>
      <c r="AK7" s="804" t="s">
        <v>104</v>
      </c>
      <c r="AL7" s="804"/>
      <c r="AM7" s="804" t="s">
        <v>105</v>
      </c>
      <c r="AN7" s="804"/>
      <c r="AO7" s="804" t="s">
        <v>106</v>
      </c>
      <c r="AP7" s="804"/>
      <c r="AQ7" s="804" t="s">
        <v>107</v>
      </c>
      <c r="AR7" s="804"/>
      <c r="AS7" s="804" t="s">
        <v>108</v>
      </c>
      <c r="AT7" s="804"/>
      <c r="AU7" s="804" t="s">
        <v>109</v>
      </c>
      <c r="AV7" s="804"/>
      <c r="AW7" s="804" t="s">
        <v>110</v>
      </c>
      <c r="AX7" s="804"/>
      <c r="AY7" s="804" t="s">
        <v>111</v>
      </c>
      <c r="AZ7" s="804"/>
      <c r="BA7" s="804" t="s">
        <v>112</v>
      </c>
      <c r="BB7" s="804"/>
      <c r="BC7" s="804" t="s">
        <v>113</v>
      </c>
      <c r="BD7" s="804"/>
      <c r="BE7" s="804" t="s">
        <v>114</v>
      </c>
      <c r="BF7" s="804"/>
      <c r="BG7" s="804" t="s">
        <v>115</v>
      </c>
      <c r="BH7" s="804"/>
      <c r="BI7" s="804" t="s">
        <v>116</v>
      </c>
      <c r="BJ7" s="804"/>
      <c r="BK7" s="804" t="s">
        <v>117</v>
      </c>
      <c r="BL7" s="804"/>
      <c r="BM7" s="804" t="s">
        <v>118</v>
      </c>
      <c r="BN7" s="804"/>
      <c r="BO7" s="804" t="s">
        <v>119</v>
      </c>
      <c r="BP7" s="804"/>
      <c r="BQ7" s="804" t="s">
        <v>120</v>
      </c>
      <c r="BR7" s="804"/>
      <c r="BS7" s="804" t="s">
        <v>121</v>
      </c>
      <c r="BT7" s="804"/>
      <c r="BU7" s="804" t="s">
        <v>122</v>
      </c>
      <c r="BV7" s="804"/>
      <c r="BW7" s="804" t="s">
        <v>123</v>
      </c>
      <c r="BX7" s="804"/>
      <c r="BY7" s="804" t="s">
        <v>124</v>
      </c>
      <c r="BZ7" s="804"/>
      <c r="CA7" s="804" t="s">
        <v>125</v>
      </c>
      <c r="CB7" s="804"/>
      <c r="CC7" s="804" t="s">
        <v>126</v>
      </c>
      <c r="CD7" s="804"/>
      <c r="CE7" s="804" t="s">
        <v>127</v>
      </c>
      <c r="CF7" s="804"/>
      <c r="CG7" s="804" t="s">
        <v>128</v>
      </c>
      <c r="CH7" s="804"/>
      <c r="CI7" s="804" t="s">
        <v>129</v>
      </c>
      <c r="CJ7" s="804"/>
      <c r="CK7" s="804" t="s">
        <v>130</v>
      </c>
      <c r="CL7" s="804"/>
      <c r="CM7" s="804" t="s">
        <v>131</v>
      </c>
      <c r="CN7" s="804"/>
      <c r="CO7" s="804" t="s">
        <v>132</v>
      </c>
      <c r="CP7" s="804"/>
      <c r="CQ7" s="804" t="s">
        <v>133</v>
      </c>
      <c r="CR7" s="804"/>
      <c r="CS7" s="804" t="s">
        <v>134</v>
      </c>
      <c r="CT7" s="804"/>
      <c r="CU7" s="804" t="s">
        <v>135</v>
      </c>
      <c r="CV7" s="804"/>
      <c r="CW7" s="804" t="s">
        <v>136</v>
      </c>
      <c r="CX7" s="804"/>
      <c r="CY7" s="804" t="s">
        <v>137</v>
      </c>
      <c r="CZ7" s="804"/>
      <c r="DA7" s="804" t="s">
        <v>138</v>
      </c>
      <c r="DB7" s="804"/>
      <c r="DC7" s="804" t="s">
        <v>139</v>
      </c>
      <c r="DD7" s="804"/>
      <c r="DE7" s="804" t="s">
        <v>140</v>
      </c>
      <c r="DF7" s="804"/>
      <c r="DG7" s="804" t="s">
        <v>141</v>
      </c>
      <c r="DH7" s="804"/>
      <c r="DI7" s="804" t="s">
        <v>142</v>
      </c>
      <c r="DJ7" s="804"/>
      <c r="DK7" s="804" t="s">
        <v>143</v>
      </c>
      <c r="DL7" s="804"/>
      <c r="DM7" s="804" t="s">
        <v>144</v>
      </c>
      <c r="DN7" s="804"/>
      <c r="DO7" s="804" t="s">
        <v>145</v>
      </c>
      <c r="DP7" s="804"/>
      <c r="DQ7" s="804" t="s">
        <v>146</v>
      </c>
      <c r="DR7" s="804"/>
      <c r="DS7" s="804" t="s">
        <v>147</v>
      </c>
      <c r="DT7" s="804"/>
      <c r="DU7" s="804" t="s">
        <v>148</v>
      </c>
      <c r="DV7" s="804"/>
      <c r="DW7" s="804" t="s">
        <v>149</v>
      </c>
      <c r="DX7" s="804"/>
      <c r="DY7" s="804" t="s">
        <v>150</v>
      </c>
      <c r="DZ7" s="804"/>
      <c r="EA7" s="804" t="s">
        <v>151</v>
      </c>
      <c r="EB7" s="804"/>
      <c r="EC7" s="804" t="s">
        <v>152</v>
      </c>
      <c r="ED7" s="804"/>
      <c r="EE7" s="804" t="s">
        <v>153</v>
      </c>
      <c r="EF7" s="804"/>
      <c r="EG7" s="804" t="s">
        <v>154</v>
      </c>
      <c r="EH7" s="804"/>
      <c r="EI7" s="804" t="s">
        <v>155</v>
      </c>
      <c r="EJ7" s="804"/>
      <c r="EK7" s="804" t="s">
        <v>156</v>
      </c>
      <c r="EL7" s="804"/>
      <c r="EM7" s="804" t="s">
        <v>157</v>
      </c>
      <c r="EN7" s="804"/>
      <c r="EO7" s="804" t="s">
        <v>158</v>
      </c>
      <c r="EP7" s="804"/>
    </row>
    <row r="8" spans="1:262" s="55" customFormat="1" ht="3.75"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row>
    <row r="9" spans="1:262" s="25" customFormat="1" ht="24" customHeight="1">
      <c r="A9" s="529" t="s">
        <v>710</v>
      </c>
      <c r="B9" s="530" t="s">
        <v>711</v>
      </c>
      <c r="C9" s="35" t="s">
        <v>204</v>
      </c>
      <c r="D9" s="531" t="s">
        <v>703</v>
      </c>
      <c r="E9" s="35" t="s">
        <v>204</v>
      </c>
      <c r="F9" s="531" t="s">
        <v>703</v>
      </c>
      <c r="G9" s="35" t="s">
        <v>204</v>
      </c>
      <c r="H9" s="531" t="s">
        <v>703</v>
      </c>
      <c r="I9" s="35" t="s">
        <v>204</v>
      </c>
      <c r="J9" s="531" t="s">
        <v>703</v>
      </c>
      <c r="K9" s="35" t="s">
        <v>204</v>
      </c>
      <c r="L9" s="531" t="s">
        <v>703</v>
      </c>
      <c r="M9" s="35" t="s">
        <v>204</v>
      </c>
      <c r="N9" s="531" t="s">
        <v>703</v>
      </c>
      <c r="O9" s="35" t="s">
        <v>204</v>
      </c>
      <c r="P9" s="531" t="s">
        <v>703</v>
      </c>
      <c r="Q9" s="35" t="s">
        <v>204</v>
      </c>
      <c r="R9" s="531" t="s">
        <v>703</v>
      </c>
      <c r="S9" s="35" t="s">
        <v>204</v>
      </c>
      <c r="T9" s="531" t="s">
        <v>703</v>
      </c>
      <c r="U9" s="35" t="s">
        <v>204</v>
      </c>
      <c r="V9" s="531" t="s">
        <v>703</v>
      </c>
      <c r="W9" s="35" t="s">
        <v>204</v>
      </c>
      <c r="X9" s="531" t="s">
        <v>703</v>
      </c>
      <c r="Y9" s="35" t="s">
        <v>204</v>
      </c>
      <c r="Z9" s="531" t="s">
        <v>703</v>
      </c>
      <c r="AA9" s="35" t="s">
        <v>204</v>
      </c>
      <c r="AB9" s="531" t="s">
        <v>703</v>
      </c>
      <c r="AC9" s="35" t="s">
        <v>204</v>
      </c>
      <c r="AD9" s="531" t="s">
        <v>703</v>
      </c>
      <c r="AE9" s="35" t="s">
        <v>204</v>
      </c>
      <c r="AF9" s="531" t="s">
        <v>703</v>
      </c>
      <c r="AG9" s="35" t="s">
        <v>204</v>
      </c>
      <c r="AH9" s="531" t="s">
        <v>703</v>
      </c>
      <c r="AI9" s="35" t="s">
        <v>204</v>
      </c>
      <c r="AJ9" s="531" t="s">
        <v>703</v>
      </c>
      <c r="AK9" s="35" t="s">
        <v>204</v>
      </c>
      <c r="AL9" s="531" t="s">
        <v>703</v>
      </c>
      <c r="AM9" s="35" t="s">
        <v>204</v>
      </c>
      <c r="AN9" s="531" t="s">
        <v>703</v>
      </c>
      <c r="AO9" s="35" t="s">
        <v>204</v>
      </c>
      <c r="AP9" s="531" t="s">
        <v>703</v>
      </c>
      <c r="AQ9" s="35" t="s">
        <v>204</v>
      </c>
      <c r="AR9" s="531" t="s">
        <v>703</v>
      </c>
      <c r="AS9" s="35" t="s">
        <v>204</v>
      </c>
      <c r="AT9" s="531" t="s">
        <v>703</v>
      </c>
      <c r="AU9" s="35" t="s">
        <v>204</v>
      </c>
      <c r="AV9" s="531" t="s">
        <v>703</v>
      </c>
      <c r="AW9" s="35" t="s">
        <v>204</v>
      </c>
      <c r="AX9" s="531" t="s">
        <v>703</v>
      </c>
      <c r="AY9" s="35" t="s">
        <v>204</v>
      </c>
      <c r="AZ9" s="531" t="s">
        <v>703</v>
      </c>
      <c r="BA9" s="35" t="s">
        <v>204</v>
      </c>
      <c r="BB9" s="531" t="s">
        <v>703</v>
      </c>
      <c r="BC9" s="35" t="s">
        <v>204</v>
      </c>
      <c r="BD9" s="531" t="s">
        <v>703</v>
      </c>
      <c r="BE9" s="35" t="s">
        <v>204</v>
      </c>
      <c r="BF9" s="531" t="s">
        <v>703</v>
      </c>
      <c r="BG9" s="35" t="s">
        <v>204</v>
      </c>
      <c r="BH9" s="531" t="s">
        <v>703</v>
      </c>
      <c r="BI9" s="35" t="s">
        <v>204</v>
      </c>
      <c r="BJ9" s="531" t="s">
        <v>703</v>
      </c>
      <c r="BK9" s="35" t="s">
        <v>204</v>
      </c>
      <c r="BL9" s="531" t="s">
        <v>703</v>
      </c>
      <c r="BM9" s="35" t="s">
        <v>204</v>
      </c>
      <c r="BN9" s="531" t="s">
        <v>703</v>
      </c>
      <c r="BO9" s="35" t="s">
        <v>204</v>
      </c>
      <c r="BP9" s="531" t="s">
        <v>703</v>
      </c>
      <c r="BQ9" s="35" t="s">
        <v>204</v>
      </c>
      <c r="BR9" s="531" t="s">
        <v>703</v>
      </c>
      <c r="BS9" s="35" t="s">
        <v>204</v>
      </c>
      <c r="BT9" s="531" t="s">
        <v>703</v>
      </c>
      <c r="BU9" s="35" t="s">
        <v>204</v>
      </c>
      <c r="BV9" s="531" t="s">
        <v>703</v>
      </c>
      <c r="BW9" s="35" t="s">
        <v>204</v>
      </c>
      <c r="BX9" s="531" t="s">
        <v>703</v>
      </c>
      <c r="BY9" s="35" t="s">
        <v>204</v>
      </c>
      <c r="BZ9" s="531" t="s">
        <v>703</v>
      </c>
      <c r="CA9" s="35" t="s">
        <v>204</v>
      </c>
      <c r="CB9" s="531" t="s">
        <v>703</v>
      </c>
      <c r="CC9" s="35" t="s">
        <v>204</v>
      </c>
      <c r="CD9" s="531" t="s">
        <v>703</v>
      </c>
      <c r="CE9" s="35" t="s">
        <v>204</v>
      </c>
      <c r="CF9" s="531" t="s">
        <v>703</v>
      </c>
      <c r="CG9" s="35" t="s">
        <v>204</v>
      </c>
      <c r="CH9" s="531" t="s">
        <v>703</v>
      </c>
      <c r="CI9" s="35" t="s">
        <v>204</v>
      </c>
      <c r="CJ9" s="531" t="s">
        <v>703</v>
      </c>
      <c r="CK9" s="35" t="s">
        <v>204</v>
      </c>
      <c r="CL9" s="531" t="s">
        <v>703</v>
      </c>
      <c r="CM9" s="35" t="s">
        <v>204</v>
      </c>
      <c r="CN9" s="531" t="s">
        <v>703</v>
      </c>
      <c r="CO9" s="35" t="s">
        <v>204</v>
      </c>
      <c r="CP9" s="531" t="s">
        <v>703</v>
      </c>
      <c r="CQ9" s="35" t="s">
        <v>204</v>
      </c>
      <c r="CR9" s="531" t="s">
        <v>703</v>
      </c>
      <c r="CS9" s="35" t="s">
        <v>204</v>
      </c>
      <c r="CT9" s="531" t="s">
        <v>703</v>
      </c>
      <c r="CU9" s="35" t="s">
        <v>204</v>
      </c>
      <c r="CV9" s="531" t="s">
        <v>703</v>
      </c>
      <c r="CW9" s="35" t="s">
        <v>204</v>
      </c>
      <c r="CX9" s="531" t="s">
        <v>703</v>
      </c>
      <c r="CY9" s="35" t="s">
        <v>204</v>
      </c>
      <c r="CZ9" s="531" t="s">
        <v>703</v>
      </c>
      <c r="DA9" s="35" t="s">
        <v>204</v>
      </c>
      <c r="DB9" s="531" t="s">
        <v>703</v>
      </c>
      <c r="DC9" s="35" t="s">
        <v>204</v>
      </c>
      <c r="DD9" s="531" t="s">
        <v>703</v>
      </c>
      <c r="DE9" s="35" t="s">
        <v>204</v>
      </c>
      <c r="DF9" s="531" t="s">
        <v>703</v>
      </c>
      <c r="DG9" s="35" t="s">
        <v>204</v>
      </c>
      <c r="DH9" s="531" t="s">
        <v>703</v>
      </c>
      <c r="DI9" s="35" t="s">
        <v>204</v>
      </c>
      <c r="DJ9" s="531" t="s">
        <v>703</v>
      </c>
      <c r="DK9" s="35" t="s">
        <v>204</v>
      </c>
      <c r="DL9" s="531" t="s">
        <v>703</v>
      </c>
      <c r="DM9" s="35" t="s">
        <v>204</v>
      </c>
      <c r="DN9" s="531" t="s">
        <v>703</v>
      </c>
      <c r="DO9" s="35" t="s">
        <v>204</v>
      </c>
      <c r="DP9" s="531" t="s">
        <v>703</v>
      </c>
      <c r="DQ9" s="35" t="s">
        <v>204</v>
      </c>
      <c r="DR9" s="531" t="s">
        <v>703</v>
      </c>
      <c r="DS9" s="35" t="s">
        <v>204</v>
      </c>
      <c r="DT9" s="531" t="s">
        <v>703</v>
      </c>
      <c r="DU9" s="35" t="s">
        <v>204</v>
      </c>
      <c r="DV9" s="531" t="s">
        <v>703</v>
      </c>
      <c r="DW9" s="35" t="s">
        <v>204</v>
      </c>
      <c r="DX9" s="531" t="s">
        <v>703</v>
      </c>
      <c r="DY9" s="35" t="s">
        <v>204</v>
      </c>
      <c r="DZ9" s="531" t="s">
        <v>703</v>
      </c>
      <c r="EA9" s="35" t="s">
        <v>204</v>
      </c>
      <c r="EB9" s="531" t="s">
        <v>703</v>
      </c>
      <c r="EC9" s="35" t="s">
        <v>204</v>
      </c>
      <c r="ED9" s="531" t="s">
        <v>703</v>
      </c>
      <c r="EE9" s="35" t="s">
        <v>204</v>
      </c>
      <c r="EF9" s="531" t="s">
        <v>703</v>
      </c>
      <c r="EG9" s="35" t="s">
        <v>204</v>
      </c>
      <c r="EH9" s="531" t="s">
        <v>703</v>
      </c>
      <c r="EI9" s="35" t="s">
        <v>204</v>
      </c>
      <c r="EJ9" s="531" t="s">
        <v>703</v>
      </c>
      <c r="EK9" s="35" t="s">
        <v>204</v>
      </c>
      <c r="EL9" s="531" t="s">
        <v>703</v>
      </c>
      <c r="EM9" s="35" t="s">
        <v>204</v>
      </c>
      <c r="EN9" s="531" t="s">
        <v>703</v>
      </c>
      <c r="EO9" s="35" t="s">
        <v>204</v>
      </c>
      <c r="EP9" s="531" t="s">
        <v>703</v>
      </c>
    </row>
    <row r="10" spans="1:262" s="166" customFormat="1" ht="5.0999999999999996" customHeight="1">
      <c r="A10" s="532"/>
      <c r="B10" s="39"/>
      <c r="C10" s="39"/>
      <c r="D10" s="533"/>
      <c r="E10" s="39"/>
      <c r="F10" s="533"/>
      <c r="G10" s="39"/>
      <c r="H10" s="533"/>
      <c r="I10" s="39"/>
      <c r="J10" s="533"/>
      <c r="K10" s="39"/>
      <c r="L10" s="533"/>
      <c r="M10" s="39"/>
      <c r="N10" s="533"/>
      <c r="O10" s="39"/>
      <c r="P10" s="533"/>
      <c r="Q10" s="39"/>
      <c r="R10" s="533"/>
      <c r="S10" s="39"/>
      <c r="T10" s="533"/>
      <c r="U10" s="39"/>
      <c r="V10" s="533"/>
      <c r="W10" s="39"/>
      <c r="X10" s="533"/>
      <c r="Y10" s="39"/>
      <c r="Z10" s="533"/>
      <c r="AA10" s="39"/>
      <c r="AB10" s="533"/>
      <c r="AC10" s="39"/>
      <c r="AD10" s="533"/>
      <c r="AE10" s="39"/>
      <c r="AF10" s="533"/>
      <c r="AG10" s="39"/>
      <c r="AH10" s="533"/>
      <c r="AI10" s="39"/>
      <c r="AJ10" s="533"/>
      <c r="AK10" s="39"/>
      <c r="AL10" s="533"/>
      <c r="AM10" s="39"/>
      <c r="AN10" s="533"/>
      <c r="AO10" s="39"/>
      <c r="AP10" s="533"/>
      <c r="AQ10" s="39"/>
      <c r="AR10" s="533"/>
      <c r="AS10" s="39"/>
      <c r="AT10" s="533"/>
      <c r="AU10" s="39"/>
      <c r="AV10" s="533"/>
      <c r="AW10" s="39"/>
      <c r="AX10" s="533"/>
      <c r="AY10" s="39"/>
      <c r="AZ10" s="533"/>
      <c r="BA10" s="39"/>
      <c r="BB10" s="533"/>
      <c r="BC10" s="39"/>
      <c r="BD10" s="533"/>
      <c r="BE10" s="39"/>
      <c r="BF10" s="533"/>
      <c r="BG10" s="39"/>
      <c r="BH10" s="533"/>
      <c r="BI10" s="39"/>
      <c r="BJ10" s="534"/>
      <c r="BK10" s="39"/>
      <c r="BL10" s="533"/>
      <c r="BM10" s="39"/>
      <c r="BN10" s="533"/>
      <c r="BO10" s="39"/>
      <c r="BP10" s="533"/>
      <c r="BQ10" s="39"/>
      <c r="BR10" s="533"/>
      <c r="BS10" s="39"/>
      <c r="BT10" s="533"/>
      <c r="BU10" s="39"/>
      <c r="BV10" s="533"/>
      <c r="BW10" s="39"/>
      <c r="BX10" s="533"/>
      <c r="BY10" s="39"/>
      <c r="BZ10" s="533"/>
      <c r="CA10" s="39"/>
      <c r="CB10" s="533"/>
      <c r="CC10" s="39"/>
      <c r="CD10" s="533"/>
      <c r="CE10" s="39"/>
      <c r="CF10" s="533"/>
      <c r="CG10" s="39"/>
      <c r="CH10" s="533"/>
      <c r="CI10" s="39"/>
      <c r="CJ10" s="533"/>
      <c r="CK10" s="39"/>
      <c r="CL10" s="533"/>
      <c r="CM10" s="39"/>
      <c r="CN10" s="533"/>
      <c r="CO10" s="39"/>
      <c r="CP10" s="533"/>
      <c r="CQ10" s="39"/>
      <c r="CR10" s="533"/>
      <c r="CS10" s="39"/>
      <c r="CT10" s="533"/>
      <c r="CU10" s="39"/>
      <c r="CV10" s="533"/>
      <c r="CW10" s="39"/>
      <c r="CX10" s="533"/>
      <c r="CY10" s="39"/>
      <c r="CZ10" s="534"/>
      <c r="DA10" s="39"/>
      <c r="DB10" s="534"/>
      <c r="DC10" s="39"/>
      <c r="DD10" s="534"/>
      <c r="DE10" s="39"/>
      <c r="DF10" s="534"/>
      <c r="DG10" s="39"/>
      <c r="DH10" s="534"/>
      <c r="DI10" s="39"/>
      <c r="DJ10" s="534"/>
      <c r="DK10" s="39"/>
      <c r="DL10" s="534"/>
      <c r="DM10" s="39"/>
      <c r="DN10" s="534"/>
      <c r="DO10" s="39"/>
      <c r="DP10" s="534"/>
      <c r="DQ10" s="39"/>
      <c r="DR10" s="534"/>
      <c r="DS10" s="39"/>
      <c r="DT10" s="534"/>
      <c r="DU10" s="39"/>
      <c r="DV10" s="534"/>
      <c r="DW10" s="39"/>
      <c r="DX10" s="534"/>
      <c r="DY10" s="39"/>
      <c r="DZ10" s="534"/>
      <c r="EA10" s="39"/>
      <c r="EB10" s="534"/>
      <c r="EC10" s="39"/>
      <c r="ED10" s="534"/>
      <c r="EE10" s="39"/>
      <c r="EF10" s="534"/>
      <c r="EG10" s="39"/>
      <c r="EH10" s="534"/>
      <c r="EI10" s="39"/>
      <c r="EJ10" s="534"/>
      <c r="EK10" s="39"/>
      <c r="EL10" s="534"/>
      <c r="EM10" s="39"/>
      <c r="EN10" s="534"/>
      <c r="EO10" s="39"/>
      <c r="EP10" s="534"/>
    </row>
    <row r="11" spans="1:262" ht="15" customHeight="1">
      <c r="A11" s="535" t="s">
        <v>640</v>
      </c>
      <c r="B11" s="536">
        <v>0</v>
      </c>
      <c r="C11" s="457">
        <v>0</v>
      </c>
      <c r="D11" s="537">
        <v>0</v>
      </c>
      <c r="E11" s="457">
        <v>0</v>
      </c>
      <c r="F11" s="537">
        <v>0</v>
      </c>
      <c r="G11" s="457">
        <v>0</v>
      </c>
      <c r="H11" s="537">
        <v>0</v>
      </c>
      <c r="I11" s="457">
        <v>0</v>
      </c>
      <c r="J11" s="537">
        <v>0</v>
      </c>
      <c r="K11" s="457">
        <v>0</v>
      </c>
      <c r="L11" s="537">
        <v>0</v>
      </c>
      <c r="M11" s="457">
        <v>0</v>
      </c>
      <c r="N11" s="537">
        <v>0</v>
      </c>
      <c r="O11" s="457">
        <v>0</v>
      </c>
      <c r="P11" s="537">
        <v>0</v>
      </c>
      <c r="Q11" s="457">
        <v>0</v>
      </c>
      <c r="R11" s="537">
        <v>0</v>
      </c>
      <c r="S11" s="538">
        <v>0</v>
      </c>
      <c r="T11" s="537">
        <v>0</v>
      </c>
      <c r="U11" s="538">
        <v>0</v>
      </c>
      <c r="V11" s="537">
        <v>0</v>
      </c>
      <c r="W11" s="538">
        <v>0</v>
      </c>
      <c r="X11" s="537">
        <v>0</v>
      </c>
      <c r="Y11" s="538">
        <v>0</v>
      </c>
      <c r="Z11" s="537">
        <v>0</v>
      </c>
      <c r="AA11" s="538">
        <v>0</v>
      </c>
      <c r="AB11" s="537">
        <v>0</v>
      </c>
      <c r="AC11" s="538">
        <v>0</v>
      </c>
      <c r="AD11" s="537">
        <v>0</v>
      </c>
      <c r="AE11" s="538">
        <v>0</v>
      </c>
      <c r="AF11" s="537">
        <v>0</v>
      </c>
      <c r="AG11" s="538">
        <v>0</v>
      </c>
      <c r="AH11" s="537">
        <v>0</v>
      </c>
      <c r="AI11" s="538">
        <v>0</v>
      </c>
      <c r="AJ11" s="537">
        <v>0</v>
      </c>
      <c r="AK11" s="538">
        <v>0</v>
      </c>
      <c r="AL11" s="537">
        <v>0</v>
      </c>
      <c r="AM11" s="538">
        <v>0</v>
      </c>
      <c r="AN11" s="537">
        <v>0</v>
      </c>
      <c r="AO11" s="538">
        <v>0</v>
      </c>
      <c r="AP11" s="537">
        <v>0</v>
      </c>
      <c r="AQ11" s="538">
        <v>0</v>
      </c>
      <c r="AR11" s="537">
        <v>0</v>
      </c>
      <c r="AS11" s="538">
        <v>0</v>
      </c>
      <c r="AT11" s="537">
        <v>0</v>
      </c>
      <c r="AU11" s="538">
        <v>0</v>
      </c>
      <c r="AV11" s="537">
        <v>0</v>
      </c>
      <c r="AW11" s="538">
        <v>0</v>
      </c>
      <c r="AX11" s="537">
        <v>0</v>
      </c>
      <c r="AY11" s="538">
        <v>0</v>
      </c>
      <c r="AZ11" s="537">
        <v>0</v>
      </c>
      <c r="BA11" s="538">
        <v>0</v>
      </c>
      <c r="BB11" s="537">
        <v>0</v>
      </c>
      <c r="BC11" s="538">
        <v>0</v>
      </c>
      <c r="BD11" s="537">
        <v>0</v>
      </c>
      <c r="BE11" s="538">
        <v>0</v>
      </c>
      <c r="BF11" s="537">
        <v>0</v>
      </c>
      <c r="BG11" s="538">
        <v>0</v>
      </c>
      <c r="BH11" s="537">
        <v>0</v>
      </c>
      <c r="BI11" s="538">
        <v>0</v>
      </c>
      <c r="BJ11" s="539">
        <v>0</v>
      </c>
      <c r="BK11" s="540">
        <v>0</v>
      </c>
      <c r="BL11" s="537">
        <v>0</v>
      </c>
      <c r="BM11" s="538">
        <v>0</v>
      </c>
      <c r="BN11" s="537">
        <v>0</v>
      </c>
      <c r="BO11" s="538">
        <v>0</v>
      </c>
      <c r="BP11" s="537">
        <v>0</v>
      </c>
      <c r="BQ11" s="538">
        <v>0</v>
      </c>
      <c r="BR11" s="537">
        <v>0</v>
      </c>
      <c r="BS11" s="538">
        <v>0</v>
      </c>
      <c r="BT11" s="537">
        <v>0</v>
      </c>
      <c r="BU11" s="538">
        <v>0</v>
      </c>
      <c r="BV11" s="537">
        <v>0</v>
      </c>
      <c r="BW11" s="538">
        <v>0</v>
      </c>
      <c r="BX11" s="537">
        <v>0</v>
      </c>
      <c r="BY11" s="538">
        <v>0</v>
      </c>
      <c r="BZ11" s="537">
        <v>0</v>
      </c>
      <c r="CA11" s="538">
        <v>0</v>
      </c>
      <c r="CB11" s="537">
        <v>0</v>
      </c>
      <c r="CC11" s="538">
        <v>0</v>
      </c>
      <c r="CD11" s="537">
        <v>0</v>
      </c>
      <c r="CE11" s="538">
        <v>0</v>
      </c>
      <c r="CF11" s="537">
        <v>0</v>
      </c>
      <c r="CG11" s="538">
        <v>0</v>
      </c>
      <c r="CH11" s="537">
        <v>0</v>
      </c>
      <c r="CI11" s="538">
        <v>0</v>
      </c>
      <c r="CJ11" s="537">
        <v>0</v>
      </c>
      <c r="CK11" s="538">
        <v>0</v>
      </c>
      <c r="CL11" s="537">
        <v>0</v>
      </c>
      <c r="CM11" s="538">
        <v>0</v>
      </c>
      <c r="CN11" s="537">
        <v>0</v>
      </c>
      <c r="CO11" s="538">
        <v>0</v>
      </c>
      <c r="CP11" s="537">
        <v>0</v>
      </c>
      <c r="CQ11" s="538">
        <v>0</v>
      </c>
      <c r="CR11" s="537">
        <v>0</v>
      </c>
      <c r="CS11" s="538">
        <v>0</v>
      </c>
      <c r="CT11" s="537">
        <v>0</v>
      </c>
      <c r="CU11" s="538">
        <v>0</v>
      </c>
      <c r="CV11" s="537">
        <v>0</v>
      </c>
      <c r="CW11" s="538">
        <v>0</v>
      </c>
      <c r="CX11" s="537">
        <v>0</v>
      </c>
      <c r="CY11" s="538">
        <v>0</v>
      </c>
      <c r="CZ11" s="539">
        <v>0</v>
      </c>
      <c r="DA11" s="538">
        <v>0</v>
      </c>
      <c r="DB11" s="539">
        <v>0</v>
      </c>
      <c r="DC11" s="538">
        <v>0</v>
      </c>
      <c r="DD11" s="539">
        <v>0</v>
      </c>
      <c r="DE11" s="538">
        <v>0</v>
      </c>
      <c r="DF11" s="539">
        <v>0</v>
      </c>
      <c r="DG11" s="538">
        <v>0</v>
      </c>
      <c r="DH11" s="539">
        <v>0</v>
      </c>
      <c r="DI11" s="538">
        <v>0</v>
      </c>
      <c r="DJ11" s="539">
        <v>0</v>
      </c>
      <c r="DK11" s="538">
        <v>0</v>
      </c>
      <c r="DL11" s="539">
        <v>0</v>
      </c>
      <c r="DM11" s="538">
        <v>0</v>
      </c>
      <c r="DN11" s="539">
        <v>0</v>
      </c>
      <c r="DO11" s="538">
        <v>0</v>
      </c>
      <c r="DP11" s="539">
        <v>0</v>
      </c>
      <c r="DQ11" s="538">
        <v>0</v>
      </c>
      <c r="DR11" s="539">
        <v>0</v>
      </c>
      <c r="DS11" s="538">
        <v>0</v>
      </c>
      <c r="DT11" s="539">
        <v>0</v>
      </c>
      <c r="DU11" s="538">
        <v>0</v>
      </c>
      <c r="DV11" s="539">
        <v>0</v>
      </c>
      <c r="DW11" s="538">
        <v>0</v>
      </c>
      <c r="DX11" s="539">
        <v>0</v>
      </c>
      <c r="DY11" s="538">
        <v>0</v>
      </c>
      <c r="DZ11" s="539">
        <v>0</v>
      </c>
      <c r="EA11" s="538">
        <v>0</v>
      </c>
      <c r="EB11" s="539">
        <v>0</v>
      </c>
      <c r="EC11" s="538">
        <v>0</v>
      </c>
      <c r="ED11" s="539">
        <v>0</v>
      </c>
      <c r="EE11" s="538">
        <v>0</v>
      </c>
      <c r="EF11" s="539">
        <v>0</v>
      </c>
      <c r="EG11" s="538">
        <v>0</v>
      </c>
      <c r="EH11" s="539">
        <v>0</v>
      </c>
      <c r="EI11" s="538">
        <v>0</v>
      </c>
      <c r="EJ11" s="539">
        <v>0</v>
      </c>
      <c r="EK11" s="538">
        <v>0</v>
      </c>
      <c r="EL11" s="539">
        <v>0</v>
      </c>
      <c r="EM11" s="538">
        <v>0</v>
      </c>
      <c r="EN11" s="539">
        <v>0</v>
      </c>
      <c r="EO11" s="541">
        <v>0</v>
      </c>
      <c r="EP11" s="542">
        <v>0</v>
      </c>
      <c r="EQ11" s="518"/>
      <c r="ER11" s="518"/>
    </row>
    <row r="12" spans="1:262" ht="15" customHeight="1">
      <c r="A12" s="535" t="s">
        <v>641</v>
      </c>
      <c r="B12" s="536">
        <v>0.5</v>
      </c>
      <c r="C12" s="457">
        <v>231</v>
      </c>
      <c r="D12" s="543">
        <v>0.50137824756364902</v>
      </c>
      <c r="E12" s="457">
        <v>250</v>
      </c>
      <c r="F12" s="543">
        <v>0.50074109682329848</v>
      </c>
      <c r="G12" s="457">
        <v>275</v>
      </c>
      <c r="H12" s="543">
        <v>0.50132166621091978</v>
      </c>
      <c r="I12" s="457">
        <v>306</v>
      </c>
      <c r="J12" s="543">
        <v>0.50177918436285518</v>
      </c>
      <c r="K12" s="457">
        <v>317</v>
      </c>
      <c r="L12" s="543">
        <v>0.50120161902352645</v>
      </c>
      <c r="M12" s="457">
        <v>326</v>
      </c>
      <c r="N12" s="543">
        <v>0.50056812947210028</v>
      </c>
      <c r="O12" s="538">
        <v>371</v>
      </c>
      <c r="P12" s="543">
        <v>0.50126329158391092</v>
      </c>
      <c r="Q12" s="538">
        <v>381</v>
      </c>
      <c r="R12" s="543">
        <v>0.50080839149808754</v>
      </c>
      <c r="S12" s="538">
        <v>373</v>
      </c>
      <c r="T12" s="543">
        <v>0.50083248294752669</v>
      </c>
      <c r="U12" s="538">
        <v>386</v>
      </c>
      <c r="V12" s="543">
        <v>0.5</v>
      </c>
      <c r="W12" s="538">
        <v>393</v>
      </c>
      <c r="X12" s="543">
        <v>0.5</v>
      </c>
      <c r="Y12" s="538">
        <v>546</v>
      </c>
      <c r="Z12" s="543">
        <v>0.63373415664608379</v>
      </c>
      <c r="AA12" s="538">
        <v>569</v>
      </c>
      <c r="AB12" s="543">
        <v>0.63657925355768363</v>
      </c>
      <c r="AC12" s="538">
        <v>584</v>
      </c>
      <c r="AD12" s="543">
        <v>0.6266632328955275</v>
      </c>
      <c r="AE12" s="538">
        <v>608</v>
      </c>
      <c r="AF12" s="543">
        <v>0.6</v>
      </c>
      <c r="AG12" s="538">
        <v>501</v>
      </c>
      <c r="AH12" s="543">
        <v>0.50213482470383064</v>
      </c>
      <c r="AI12" s="538">
        <v>512</v>
      </c>
      <c r="AJ12" s="543">
        <v>0.50141512667587229</v>
      </c>
      <c r="AK12" s="538">
        <v>525</v>
      </c>
      <c r="AL12" s="543">
        <v>0.50094941842157992</v>
      </c>
      <c r="AM12" s="538">
        <v>542</v>
      </c>
      <c r="AN12" s="543">
        <v>0.50158248348109347</v>
      </c>
      <c r="AO12" s="538">
        <v>544</v>
      </c>
      <c r="AP12" s="543">
        <v>0.50203490250002303</v>
      </c>
      <c r="AQ12" s="538">
        <v>549</v>
      </c>
      <c r="AR12" s="543">
        <v>0.50187402870463482</v>
      </c>
      <c r="AS12" s="538">
        <v>563</v>
      </c>
      <c r="AT12" s="543">
        <v>0.50159923735533363</v>
      </c>
      <c r="AU12" s="538">
        <v>585</v>
      </c>
      <c r="AV12" s="543">
        <v>0.50178412132024974</v>
      </c>
      <c r="AW12" s="538">
        <v>599</v>
      </c>
      <c r="AX12" s="543">
        <v>0.50249148532791976</v>
      </c>
      <c r="AY12" s="538">
        <v>605</v>
      </c>
      <c r="AZ12" s="543">
        <v>0.50153361518693529</v>
      </c>
      <c r="BA12" s="538">
        <v>645</v>
      </c>
      <c r="BB12" s="543">
        <v>0.50119665558076654</v>
      </c>
      <c r="BC12" s="538">
        <v>665</v>
      </c>
      <c r="BD12" s="543">
        <v>0.5</v>
      </c>
      <c r="BE12" s="538">
        <v>755</v>
      </c>
      <c r="BF12" s="543">
        <v>0.6</v>
      </c>
      <c r="BG12" s="538">
        <v>760</v>
      </c>
      <c r="BH12" s="543">
        <v>0.6</v>
      </c>
      <c r="BI12" s="538">
        <v>770</v>
      </c>
      <c r="BJ12" s="544">
        <v>0.6</v>
      </c>
      <c r="BK12" s="538">
        <v>785</v>
      </c>
      <c r="BL12" s="543">
        <v>0.6</v>
      </c>
      <c r="BM12" s="538">
        <v>789</v>
      </c>
      <c r="BN12" s="543">
        <v>0.6</v>
      </c>
      <c r="BO12" s="538">
        <v>746</v>
      </c>
      <c r="BP12" s="543">
        <v>0.5</v>
      </c>
      <c r="BQ12" s="538">
        <v>747</v>
      </c>
      <c r="BR12" s="543">
        <v>0.5</v>
      </c>
      <c r="BS12" s="538">
        <v>814</v>
      </c>
      <c r="BT12" s="543">
        <v>0.6</v>
      </c>
      <c r="BU12" s="538">
        <v>844</v>
      </c>
      <c r="BV12" s="543">
        <v>0.6</v>
      </c>
      <c r="BW12" s="538">
        <v>733</v>
      </c>
      <c r="BX12" s="543">
        <v>0.6</v>
      </c>
      <c r="BY12" s="538">
        <v>872</v>
      </c>
      <c r="BZ12" s="543">
        <v>0.7</v>
      </c>
      <c r="CA12" s="538">
        <v>875</v>
      </c>
      <c r="CB12" s="543">
        <v>0.8</v>
      </c>
      <c r="CC12" s="538">
        <v>836</v>
      </c>
      <c r="CD12" s="543">
        <v>0.6</v>
      </c>
      <c r="CE12" s="538">
        <v>739</v>
      </c>
      <c r="CF12" s="543">
        <v>0.6</v>
      </c>
      <c r="CG12" s="538">
        <v>698</v>
      </c>
      <c r="CH12" s="543">
        <v>0.5</v>
      </c>
      <c r="CI12" s="538">
        <v>693</v>
      </c>
      <c r="CJ12" s="543">
        <v>0.6</v>
      </c>
      <c r="CK12" s="538">
        <v>717</v>
      </c>
      <c r="CL12" s="543">
        <v>0.5</v>
      </c>
      <c r="CM12" s="538">
        <v>714</v>
      </c>
      <c r="CN12" s="543">
        <v>0.5</v>
      </c>
      <c r="CO12" s="538">
        <v>732</v>
      </c>
      <c r="CP12" s="543">
        <v>0.5</v>
      </c>
      <c r="CQ12" s="538">
        <v>774.00400000000002</v>
      </c>
      <c r="CR12" s="543">
        <v>0.6</v>
      </c>
      <c r="CS12" s="538">
        <v>838</v>
      </c>
      <c r="CT12" s="543">
        <v>0.5</v>
      </c>
      <c r="CU12" s="538">
        <v>857</v>
      </c>
      <c r="CV12" s="543">
        <v>0.6</v>
      </c>
      <c r="CW12" s="538">
        <v>869</v>
      </c>
      <c r="CX12" s="543">
        <v>0.6</v>
      </c>
      <c r="CY12" s="538">
        <v>914.38300000000004</v>
      </c>
      <c r="CZ12" s="543">
        <v>0.5725271591985317</v>
      </c>
      <c r="DA12" s="538">
        <v>978.55499999999995</v>
      </c>
      <c r="DB12" s="543">
        <v>0.57073546863771107</v>
      </c>
      <c r="DC12" s="538">
        <v>1906.23748</v>
      </c>
      <c r="DD12" s="543">
        <v>1.1000000000000001</v>
      </c>
      <c r="DE12" s="538">
        <v>1932.2819999999999</v>
      </c>
      <c r="DF12" s="543">
        <v>1.1249607740286609</v>
      </c>
      <c r="DG12" s="538">
        <v>673.58299999999997</v>
      </c>
      <c r="DH12" s="543">
        <v>0.62686846719634848</v>
      </c>
      <c r="DI12" s="538">
        <v>732</v>
      </c>
      <c r="DJ12" s="543">
        <v>0.6</v>
      </c>
      <c r="DK12" s="538">
        <v>793</v>
      </c>
      <c r="DL12" s="543">
        <v>0.81855779681440644</v>
      </c>
      <c r="DM12" s="538">
        <v>794</v>
      </c>
      <c r="DN12" s="543">
        <v>0.6</v>
      </c>
      <c r="DO12" s="538">
        <v>884</v>
      </c>
      <c r="DP12" s="543">
        <v>0.6</v>
      </c>
      <c r="DQ12" s="538">
        <v>930</v>
      </c>
      <c r="DR12" s="543">
        <v>0.6</v>
      </c>
      <c r="DS12" s="538">
        <v>893</v>
      </c>
      <c r="DT12" s="543">
        <v>0.6</v>
      </c>
      <c r="DU12" s="538">
        <v>919</v>
      </c>
      <c r="DV12" s="543">
        <v>0.6</v>
      </c>
      <c r="DW12" s="538">
        <v>856</v>
      </c>
      <c r="DX12" s="543">
        <v>0.6</v>
      </c>
      <c r="DY12" s="538">
        <v>845</v>
      </c>
      <c r="DZ12" s="543">
        <v>0.6</v>
      </c>
      <c r="EA12" s="538">
        <v>821</v>
      </c>
      <c r="EB12" s="543">
        <v>0.6</v>
      </c>
      <c r="EC12" s="538">
        <v>959</v>
      </c>
      <c r="ED12" s="543">
        <v>0.6</v>
      </c>
      <c r="EE12" s="538">
        <v>1086</v>
      </c>
      <c r="EF12" s="543">
        <v>0.6</v>
      </c>
      <c r="EG12" s="538">
        <v>1115</v>
      </c>
      <c r="EH12" s="543">
        <v>0.6</v>
      </c>
      <c r="EI12" s="538">
        <v>1164</v>
      </c>
      <c r="EJ12" s="543">
        <v>0.6</v>
      </c>
      <c r="EK12" s="538">
        <v>1222</v>
      </c>
      <c r="EL12" s="543">
        <v>0.6</v>
      </c>
      <c r="EM12" s="538">
        <v>1279</v>
      </c>
      <c r="EN12" s="543">
        <v>0.6</v>
      </c>
      <c r="EO12" s="541">
        <v>1384</v>
      </c>
      <c r="EP12" s="545">
        <v>0.6</v>
      </c>
      <c r="EQ12" s="518"/>
      <c r="ER12" s="518"/>
    </row>
    <row r="13" spans="1:262" ht="15" customHeight="1">
      <c r="A13" s="535" t="s">
        <v>642</v>
      </c>
      <c r="B13" s="536">
        <v>1</v>
      </c>
      <c r="C13" s="457">
        <v>137</v>
      </c>
      <c r="D13" s="543">
        <v>1.3047619047619048</v>
      </c>
      <c r="E13" s="457">
        <v>120</v>
      </c>
      <c r="F13" s="543">
        <v>1.0189352127027258</v>
      </c>
      <c r="G13" s="457">
        <v>134</v>
      </c>
      <c r="H13" s="543">
        <v>1.0123904502870957</v>
      </c>
      <c r="I13" s="457">
        <v>154</v>
      </c>
      <c r="J13" s="543">
        <v>1.0136246955834922</v>
      </c>
      <c r="K13" s="457">
        <v>175</v>
      </c>
      <c r="L13" s="543">
        <v>1.0106260106260105</v>
      </c>
      <c r="M13" s="457">
        <v>189</v>
      </c>
      <c r="N13" s="543">
        <v>1.0084840723547304</v>
      </c>
      <c r="O13" s="538">
        <v>196</v>
      </c>
      <c r="P13" s="543">
        <v>1.0078157136980668</v>
      </c>
      <c r="Q13" s="538">
        <v>227</v>
      </c>
      <c r="R13" s="543">
        <v>1.0105506833459466</v>
      </c>
      <c r="S13" s="538">
        <v>221</v>
      </c>
      <c r="T13" s="543">
        <v>1.0118121051185789</v>
      </c>
      <c r="U13" s="538">
        <v>215</v>
      </c>
      <c r="V13" s="543">
        <v>1</v>
      </c>
      <c r="W13" s="538">
        <v>205</v>
      </c>
      <c r="X13" s="543">
        <v>1</v>
      </c>
      <c r="Y13" s="538">
        <v>212</v>
      </c>
      <c r="Z13" s="543">
        <v>1.0589939557420451</v>
      </c>
      <c r="AA13" s="538">
        <v>226</v>
      </c>
      <c r="AB13" s="543">
        <v>1.0636295180722892</v>
      </c>
      <c r="AC13" s="538">
        <v>227</v>
      </c>
      <c r="AD13" s="543">
        <v>1.0717152164675887</v>
      </c>
      <c r="AE13" s="538">
        <v>236</v>
      </c>
      <c r="AF13" s="543">
        <v>1.1000000000000001</v>
      </c>
      <c r="AG13" s="538">
        <v>225</v>
      </c>
      <c r="AH13" s="543">
        <v>1.0176390773405699</v>
      </c>
      <c r="AI13" s="538">
        <v>240</v>
      </c>
      <c r="AJ13" s="543">
        <v>1.019367991845056</v>
      </c>
      <c r="AK13" s="538">
        <v>244</v>
      </c>
      <c r="AL13" s="543">
        <v>1.0221607808638096</v>
      </c>
      <c r="AM13" s="538">
        <v>240</v>
      </c>
      <c r="AN13" s="543">
        <v>1.024152940172399</v>
      </c>
      <c r="AO13" s="538">
        <v>402</v>
      </c>
      <c r="AP13" s="543">
        <v>1.0123649550479741</v>
      </c>
      <c r="AQ13" s="538">
        <v>396</v>
      </c>
      <c r="AR13" s="543">
        <v>1.0128136269469807</v>
      </c>
      <c r="AS13" s="538">
        <v>397</v>
      </c>
      <c r="AT13" s="543">
        <v>1.015033749232972</v>
      </c>
      <c r="AU13" s="538">
        <v>404</v>
      </c>
      <c r="AV13" s="543">
        <v>1.0146419870909411</v>
      </c>
      <c r="AW13" s="538">
        <v>419</v>
      </c>
      <c r="AX13" s="543">
        <v>1.010052310585059</v>
      </c>
      <c r="AY13" s="538">
        <v>435</v>
      </c>
      <c r="AZ13" s="543">
        <v>1.0114397321428572</v>
      </c>
      <c r="BA13" s="538">
        <v>533</v>
      </c>
      <c r="BB13" s="543">
        <v>1.0086482599398217</v>
      </c>
      <c r="BC13" s="538">
        <v>540</v>
      </c>
      <c r="BD13" s="543">
        <v>1</v>
      </c>
      <c r="BE13" s="538">
        <v>669</v>
      </c>
      <c r="BF13" s="543">
        <v>1.1000000000000001</v>
      </c>
      <c r="BG13" s="538">
        <v>691</v>
      </c>
      <c r="BH13" s="543">
        <v>1.1000000000000001</v>
      </c>
      <c r="BI13" s="538">
        <v>696</v>
      </c>
      <c r="BJ13" s="544">
        <v>1.1000000000000001</v>
      </c>
      <c r="BK13" s="538">
        <v>740</v>
      </c>
      <c r="BL13" s="543">
        <v>1.1000000000000001</v>
      </c>
      <c r="BM13" s="538">
        <v>786</v>
      </c>
      <c r="BN13" s="543">
        <v>1.2</v>
      </c>
      <c r="BO13" s="538">
        <v>718</v>
      </c>
      <c r="BP13" s="543">
        <v>1.1000000000000001</v>
      </c>
      <c r="BQ13" s="538">
        <v>689</v>
      </c>
      <c r="BR13" s="543">
        <v>1.1000000000000001</v>
      </c>
      <c r="BS13" s="538">
        <v>747</v>
      </c>
      <c r="BT13" s="543">
        <v>1.2</v>
      </c>
      <c r="BU13" s="538">
        <v>747</v>
      </c>
      <c r="BV13" s="543">
        <v>1.2</v>
      </c>
      <c r="BW13" s="538">
        <v>668</v>
      </c>
      <c r="BX13" s="543">
        <v>1.1000000000000001</v>
      </c>
      <c r="BY13" s="538">
        <v>849</v>
      </c>
      <c r="BZ13" s="543">
        <v>1.4</v>
      </c>
      <c r="CA13" s="538">
        <v>610</v>
      </c>
      <c r="CB13" s="543">
        <v>1.7</v>
      </c>
      <c r="CC13" s="538">
        <v>1001</v>
      </c>
      <c r="CD13" s="543">
        <v>2.2000000000000002</v>
      </c>
      <c r="CE13" s="538">
        <v>535</v>
      </c>
      <c r="CF13" s="543">
        <v>1.1000000000000001</v>
      </c>
      <c r="CG13" s="538">
        <v>503</v>
      </c>
      <c r="CH13" s="543">
        <v>1.1000000000000001</v>
      </c>
      <c r="CI13" s="538">
        <v>461</v>
      </c>
      <c r="CJ13" s="543">
        <v>1.1000000000000001</v>
      </c>
      <c r="CK13" s="538">
        <v>459</v>
      </c>
      <c r="CL13" s="543">
        <v>1.1000000000000001</v>
      </c>
      <c r="CM13" s="538">
        <v>451</v>
      </c>
      <c r="CN13" s="543">
        <v>1.1000000000000001</v>
      </c>
      <c r="CO13" s="538">
        <v>487</v>
      </c>
      <c r="CP13" s="543">
        <v>1.1000000000000001</v>
      </c>
      <c r="CQ13" s="538">
        <v>491.315</v>
      </c>
      <c r="CR13" s="543">
        <v>1.1000000000000001</v>
      </c>
      <c r="CS13" s="538">
        <v>426.18</v>
      </c>
      <c r="CT13" s="543">
        <v>1.1000000000000001</v>
      </c>
      <c r="CU13" s="538">
        <v>435</v>
      </c>
      <c r="CV13" s="543">
        <v>1.1000000000000001</v>
      </c>
      <c r="CW13" s="538">
        <v>458</v>
      </c>
      <c r="CX13" s="543">
        <v>1.1000000000000001</v>
      </c>
      <c r="CY13" s="538">
        <v>570.61199999999997</v>
      </c>
      <c r="CZ13" s="543">
        <v>1.1909990418357481</v>
      </c>
      <c r="DA13" s="538">
        <v>579.68200000000002</v>
      </c>
      <c r="DB13" s="543">
        <v>1.1737045332541147</v>
      </c>
      <c r="DC13" s="538">
        <v>1392.204</v>
      </c>
      <c r="DD13" s="543">
        <v>2.5</v>
      </c>
      <c r="DE13" s="538">
        <v>1485.4</v>
      </c>
      <c r="DF13" s="543">
        <v>2.5507804333744017</v>
      </c>
      <c r="DG13" s="538">
        <v>1398.251</v>
      </c>
      <c r="DH13" s="543">
        <v>1.2443020440070318</v>
      </c>
      <c r="DI13" s="538">
        <v>1409</v>
      </c>
      <c r="DJ13" s="543">
        <v>1.2</v>
      </c>
      <c r="DK13" s="538">
        <v>2001.846</v>
      </c>
      <c r="DL13" s="543">
        <v>1.7358261020035664</v>
      </c>
      <c r="DM13" s="538">
        <v>1476</v>
      </c>
      <c r="DN13" s="543">
        <v>1.2</v>
      </c>
      <c r="DO13" s="538">
        <v>1585</v>
      </c>
      <c r="DP13" s="543">
        <v>1.2</v>
      </c>
      <c r="DQ13" s="538">
        <v>1643</v>
      </c>
      <c r="DR13" s="543">
        <v>1.2</v>
      </c>
      <c r="DS13" s="538">
        <v>1680</v>
      </c>
      <c r="DT13" s="543">
        <v>1.2</v>
      </c>
      <c r="DU13" s="538">
        <v>1689</v>
      </c>
      <c r="DV13" s="543">
        <v>1.2</v>
      </c>
      <c r="DW13" s="538">
        <v>1907</v>
      </c>
      <c r="DX13" s="543">
        <v>1.3</v>
      </c>
      <c r="DY13" s="538">
        <v>1729</v>
      </c>
      <c r="DZ13" s="543">
        <v>1.2</v>
      </c>
      <c r="EA13" s="538">
        <v>1706</v>
      </c>
      <c r="EB13" s="543">
        <v>1.2</v>
      </c>
      <c r="EC13" s="538">
        <v>1386</v>
      </c>
      <c r="ED13" s="543">
        <v>1.2</v>
      </c>
      <c r="EE13" s="538">
        <v>1159</v>
      </c>
      <c r="EF13" s="543">
        <v>1.2</v>
      </c>
      <c r="EG13" s="538">
        <v>1062</v>
      </c>
      <c r="EH13" s="543">
        <v>1.1000000000000001</v>
      </c>
      <c r="EI13" s="538">
        <v>1011</v>
      </c>
      <c r="EJ13" s="543">
        <v>1.1000000000000001</v>
      </c>
      <c r="EK13" s="538">
        <v>1047</v>
      </c>
      <c r="EL13" s="543">
        <v>1.1000000000000001</v>
      </c>
      <c r="EM13" s="538">
        <v>1093</v>
      </c>
      <c r="EN13" s="543">
        <v>1.1000000000000001</v>
      </c>
      <c r="EO13" s="546">
        <v>1173</v>
      </c>
      <c r="EP13" s="545">
        <v>1.1000000000000001</v>
      </c>
      <c r="EQ13" s="518"/>
      <c r="ER13" s="518"/>
    </row>
    <row r="14" spans="1:262" ht="15" customHeight="1">
      <c r="A14" s="535" t="s">
        <v>643</v>
      </c>
      <c r="B14" s="536">
        <v>3</v>
      </c>
      <c r="C14" s="457">
        <v>765</v>
      </c>
      <c r="D14" s="543">
        <v>4.4606413994169101</v>
      </c>
      <c r="E14" s="457">
        <v>783</v>
      </c>
      <c r="F14" s="543">
        <v>4.2577487765089721</v>
      </c>
      <c r="G14" s="457">
        <v>875</v>
      </c>
      <c r="H14" s="543">
        <v>4.3190680685127596</v>
      </c>
      <c r="I14" s="457">
        <v>974</v>
      </c>
      <c r="J14" s="543">
        <v>4.1542267337712193</v>
      </c>
      <c r="K14" s="457">
        <v>997</v>
      </c>
      <c r="L14" s="543">
        <v>3.9453897902651365</v>
      </c>
      <c r="M14" s="457">
        <v>1018</v>
      </c>
      <c r="N14" s="543">
        <v>3.6359739981427248</v>
      </c>
      <c r="O14" s="538">
        <v>1028</v>
      </c>
      <c r="P14" s="543">
        <v>3.6162802969008339</v>
      </c>
      <c r="Q14" s="538">
        <v>1355</v>
      </c>
      <c r="R14" s="543">
        <v>4.5171183785045175</v>
      </c>
      <c r="S14" s="538">
        <v>1312</v>
      </c>
      <c r="T14" s="543">
        <v>4.2443064182194616</v>
      </c>
      <c r="U14" s="538">
        <v>2312</v>
      </c>
      <c r="V14" s="543">
        <v>6.9</v>
      </c>
      <c r="W14" s="538">
        <v>2373</v>
      </c>
      <c r="X14" s="543">
        <v>6.9</v>
      </c>
      <c r="Y14" s="538">
        <v>2333</v>
      </c>
      <c r="Z14" s="543">
        <v>6.3875807688095501</v>
      </c>
      <c r="AA14" s="538">
        <v>2373</v>
      </c>
      <c r="AB14" s="543">
        <v>6.1010412649440804</v>
      </c>
      <c r="AC14" s="538">
        <v>2458</v>
      </c>
      <c r="AD14" s="543">
        <v>5.7463471654003504</v>
      </c>
      <c r="AE14" s="538">
        <v>2599</v>
      </c>
      <c r="AF14" s="543">
        <v>5.7</v>
      </c>
      <c r="AG14" s="538">
        <v>2864</v>
      </c>
      <c r="AH14" s="543">
        <v>5.5709006029955255</v>
      </c>
      <c r="AI14" s="538">
        <v>2831</v>
      </c>
      <c r="AJ14" s="543">
        <v>5.1597499407658525</v>
      </c>
      <c r="AK14" s="538">
        <v>2707</v>
      </c>
      <c r="AL14" s="543">
        <v>4.722857093009055</v>
      </c>
      <c r="AM14" s="538">
        <v>3749</v>
      </c>
      <c r="AN14" s="543">
        <v>6.1857541208111275</v>
      </c>
      <c r="AO14" s="538">
        <v>3163</v>
      </c>
      <c r="AP14" s="543">
        <v>6.6025132551246184</v>
      </c>
      <c r="AQ14" s="538">
        <v>2996</v>
      </c>
      <c r="AR14" s="543">
        <v>6.1794855928882289</v>
      </c>
      <c r="AS14" s="538">
        <v>2900</v>
      </c>
      <c r="AT14" s="543">
        <v>5.7059656855029122</v>
      </c>
      <c r="AU14" s="538">
        <v>2945</v>
      </c>
      <c r="AV14" s="543">
        <v>5.6359321774409619</v>
      </c>
      <c r="AW14" s="538">
        <v>2945</v>
      </c>
      <c r="AX14" s="543">
        <v>5.4770318021201412</v>
      </c>
      <c r="AY14" s="538">
        <v>2935</v>
      </c>
      <c r="AZ14" s="543">
        <v>5.346473331390265</v>
      </c>
      <c r="BA14" s="538">
        <v>2541</v>
      </c>
      <c r="BB14" s="543">
        <v>5.3688013691394278</v>
      </c>
      <c r="BC14" s="538">
        <v>2589</v>
      </c>
      <c r="BD14" s="543">
        <v>5.4</v>
      </c>
      <c r="BE14" s="538">
        <v>2541</v>
      </c>
      <c r="BF14" s="543">
        <v>5.6</v>
      </c>
      <c r="BG14" s="538">
        <v>2370</v>
      </c>
      <c r="BH14" s="543">
        <v>5.2</v>
      </c>
      <c r="BI14" s="538">
        <v>2352</v>
      </c>
      <c r="BJ14" s="544">
        <v>5.3</v>
      </c>
      <c r="BK14" s="538">
        <v>2392</v>
      </c>
      <c r="BL14" s="543">
        <v>5.7</v>
      </c>
      <c r="BM14" s="538">
        <v>2254</v>
      </c>
      <c r="BN14" s="543">
        <v>5.2</v>
      </c>
      <c r="BO14" s="538">
        <v>2138</v>
      </c>
      <c r="BP14" s="543">
        <v>4.5999999999999996</v>
      </c>
      <c r="BQ14" s="538">
        <v>2090</v>
      </c>
      <c r="BR14" s="543">
        <v>4.5</v>
      </c>
      <c r="BS14" s="538">
        <v>4020</v>
      </c>
      <c r="BT14" s="543">
        <v>9.1999999999999993</v>
      </c>
      <c r="BU14" s="538">
        <v>3995</v>
      </c>
      <c r="BV14" s="543">
        <v>9.1999999999999993</v>
      </c>
      <c r="BW14" s="538">
        <v>3602</v>
      </c>
      <c r="BX14" s="543">
        <v>8.3000000000000007</v>
      </c>
      <c r="BY14" s="538">
        <v>2604</v>
      </c>
      <c r="BZ14" s="543">
        <v>6.4</v>
      </c>
      <c r="CA14" s="538">
        <v>3742</v>
      </c>
      <c r="CB14" s="543">
        <v>10</v>
      </c>
      <c r="CC14" s="538">
        <v>2437</v>
      </c>
      <c r="CD14" s="543">
        <v>6.4</v>
      </c>
      <c r="CE14" s="538">
        <v>1328</v>
      </c>
      <c r="CF14" s="543">
        <v>3.5</v>
      </c>
      <c r="CG14" s="538">
        <v>1484</v>
      </c>
      <c r="CH14" s="543">
        <v>3.4</v>
      </c>
      <c r="CI14" s="538">
        <v>1411</v>
      </c>
      <c r="CJ14" s="543">
        <v>3.4</v>
      </c>
      <c r="CK14" s="538">
        <v>1337</v>
      </c>
      <c r="CL14" s="543">
        <v>3.4</v>
      </c>
      <c r="CM14" s="538">
        <v>1415</v>
      </c>
      <c r="CN14" s="543">
        <v>3.3</v>
      </c>
      <c r="CO14" s="538">
        <v>1520</v>
      </c>
      <c r="CP14" s="543">
        <v>3.3</v>
      </c>
      <c r="CQ14" s="538">
        <v>1568.367</v>
      </c>
      <c r="CR14" s="543">
        <v>3.3</v>
      </c>
      <c r="CS14" s="538">
        <v>1469.5909999999999</v>
      </c>
      <c r="CT14" s="543">
        <v>3.3</v>
      </c>
      <c r="CU14" s="538">
        <v>1523</v>
      </c>
      <c r="CV14" s="543">
        <v>3.3</v>
      </c>
      <c r="CW14" s="538">
        <v>1561</v>
      </c>
      <c r="CX14" s="543">
        <v>3.3</v>
      </c>
      <c r="CY14" s="538">
        <v>3696.306</v>
      </c>
      <c r="CZ14" s="543">
        <v>7.7518008390000572</v>
      </c>
      <c r="DA14" s="538">
        <v>4158.5389999999998</v>
      </c>
      <c r="DB14" s="543">
        <v>8.7105935219388329</v>
      </c>
      <c r="DC14" s="538">
        <v>4554.7349999999997</v>
      </c>
      <c r="DD14" s="543">
        <v>9.1</v>
      </c>
      <c r="DE14" s="538">
        <v>4446.6239999999998</v>
      </c>
      <c r="DF14" s="543">
        <v>9.2650189290528537</v>
      </c>
      <c r="DG14" s="538">
        <v>5224.241</v>
      </c>
      <c r="DH14" s="543">
        <v>8.8786996649686145</v>
      </c>
      <c r="DI14" s="538">
        <v>5804</v>
      </c>
      <c r="DJ14" s="543">
        <v>8.9</v>
      </c>
      <c r="DK14" s="538">
        <v>6274.3059999999996</v>
      </c>
      <c r="DL14" s="543">
        <v>9.0883424776999906</v>
      </c>
      <c r="DM14" s="538">
        <v>5614</v>
      </c>
      <c r="DN14" s="543">
        <v>8.1</v>
      </c>
      <c r="DO14" s="538">
        <v>4150</v>
      </c>
      <c r="DP14" s="543">
        <v>5.7</v>
      </c>
      <c r="DQ14" s="538">
        <v>3443</v>
      </c>
      <c r="DR14" s="543">
        <v>4.4000000000000004</v>
      </c>
      <c r="DS14" s="538">
        <v>2967</v>
      </c>
      <c r="DT14" s="543">
        <v>3.6</v>
      </c>
      <c r="DU14" s="538">
        <v>2956</v>
      </c>
      <c r="DV14" s="543">
        <v>3.6</v>
      </c>
      <c r="DW14" s="538">
        <v>2602</v>
      </c>
      <c r="DX14" s="543">
        <v>4.5</v>
      </c>
      <c r="DY14" s="538">
        <v>2630</v>
      </c>
      <c r="DZ14" s="543">
        <v>4.7</v>
      </c>
      <c r="EA14" s="538">
        <v>2053</v>
      </c>
      <c r="EB14" s="543">
        <v>3.9</v>
      </c>
      <c r="EC14" s="538">
        <v>1749</v>
      </c>
      <c r="ED14" s="543">
        <v>3.8</v>
      </c>
      <c r="EE14" s="538">
        <v>1339</v>
      </c>
      <c r="EF14" s="543">
        <v>3.4</v>
      </c>
      <c r="EG14" s="538">
        <v>1087</v>
      </c>
      <c r="EH14" s="543">
        <v>3.3</v>
      </c>
      <c r="EI14" s="538">
        <v>1076</v>
      </c>
      <c r="EJ14" s="543">
        <v>3.3</v>
      </c>
      <c r="EK14" s="538">
        <v>1147</v>
      </c>
      <c r="EL14" s="543">
        <v>3.5</v>
      </c>
      <c r="EM14" s="538">
        <v>1336</v>
      </c>
      <c r="EN14" s="543">
        <v>4.2</v>
      </c>
      <c r="EO14" s="546">
        <v>1332</v>
      </c>
      <c r="EP14" s="545">
        <v>4</v>
      </c>
      <c r="EQ14" s="518"/>
      <c r="ER14" s="518"/>
    </row>
    <row r="15" spans="1:262" ht="15" customHeight="1">
      <c r="A15" s="535" t="s">
        <v>644</v>
      </c>
      <c r="B15" s="536">
        <v>10</v>
      </c>
      <c r="C15" s="457">
        <v>532</v>
      </c>
      <c r="D15" s="543">
        <v>26.626626626626624</v>
      </c>
      <c r="E15" s="457">
        <v>534</v>
      </c>
      <c r="F15" s="543">
        <v>26.553953257086029</v>
      </c>
      <c r="G15" s="457">
        <v>526</v>
      </c>
      <c r="H15" s="543">
        <v>26.452246340232204</v>
      </c>
      <c r="I15" s="457">
        <v>544</v>
      </c>
      <c r="J15" s="543">
        <v>26.407766990291265</v>
      </c>
      <c r="K15" s="457">
        <v>588</v>
      </c>
      <c r="L15" s="543">
        <v>26.788154897494305</v>
      </c>
      <c r="M15" s="457">
        <v>584</v>
      </c>
      <c r="N15" s="543">
        <v>26.750574712643676</v>
      </c>
      <c r="O15" s="538">
        <v>624</v>
      </c>
      <c r="P15" s="543">
        <v>26.815642458100559</v>
      </c>
      <c r="Q15" s="538">
        <v>757</v>
      </c>
      <c r="R15" s="543">
        <v>27.035714285714285</v>
      </c>
      <c r="S15" s="538">
        <v>923</v>
      </c>
      <c r="T15" s="543">
        <v>26.214143709173531</v>
      </c>
      <c r="U15" s="538">
        <v>1090</v>
      </c>
      <c r="V15" s="543">
        <v>26.7</v>
      </c>
      <c r="W15" s="538">
        <v>1035</v>
      </c>
      <c r="X15" s="543">
        <v>26.4</v>
      </c>
      <c r="Y15" s="538">
        <v>996</v>
      </c>
      <c r="Z15" s="543">
        <v>26.37013502779984</v>
      </c>
      <c r="AA15" s="538">
        <v>1046</v>
      </c>
      <c r="AB15" s="543">
        <v>26.407472860388793</v>
      </c>
      <c r="AC15" s="538">
        <v>1101</v>
      </c>
      <c r="AD15" s="543">
        <v>25.802671666276073</v>
      </c>
      <c r="AE15" s="538">
        <v>1066</v>
      </c>
      <c r="AF15" s="543">
        <v>25.9</v>
      </c>
      <c r="AG15" s="538">
        <v>1121</v>
      </c>
      <c r="AH15" s="543">
        <v>26.1610268378063</v>
      </c>
      <c r="AI15" s="538">
        <v>1258</v>
      </c>
      <c r="AJ15" s="543">
        <v>26.478636076615448</v>
      </c>
      <c r="AK15" s="538">
        <v>1379</v>
      </c>
      <c r="AL15" s="543">
        <v>27.065750736015705</v>
      </c>
      <c r="AM15" s="538">
        <v>1419</v>
      </c>
      <c r="AN15" s="543">
        <v>26.936218678815489</v>
      </c>
      <c r="AO15" s="538">
        <v>1572</v>
      </c>
      <c r="AP15" s="543">
        <v>26.885582349923038</v>
      </c>
      <c r="AQ15" s="538">
        <v>1871</v>
      </c>
      <c r="AR15" s="543">
        <v>27.486411047451153</v>
      </c>
      <c r="AS15" s="538">
        <v>1738</v>
      </c>
      <c r="AT15" s="543">
        <v>27.344241661422281</v>
      </c>
      <c r="AU15" s="538">
        <v>1982</v>
      </c>
      <c r="AV15" s="543">
        <v>27.558398220244719</v>
      </c>
      <c r="AW15" s="538">
        <v>2039</v>
      </c>
      <c r="AX15" s="543">
        <v>27.453884475562141</v>
      </c>
      <c r="AY15" s="538">
        <v>2079</v>
      </c>
      <c r="AZ15" s="543">
        <v>27.326498422712937</v>
      </c>
      <c r="BA15" s="538">
        <v>2356</v>
      </c>
      <c r="BB15" s="543">
        <v>25.97574421168688</v>
      </c>
      <c r="BC15" s="538">
        <v>2467</v>
      </c>
      <c r="BD15" s="543">
        <v>25.7</v>
      </c>
      <c r="BE15" s="538">
        <v>1856</v>
      </c>
      <c r="BF15" s="543">
        <v>27.8</v>
      </c>
      <c r="BG15" s="538">
        <v>1976</v>
      </c>
      <c r="BH15" s="543">
        <v>28.2</v>
      </c>
      <c r="BI15" s="538">
        <v>1734</v>
      </c>
      <c r="BJ15" s="544">
        <v>27.9</v>
      </c>
      <c r="BK15" s="538">
        <v>1605</v>
      </c>
      <c r="BL15" s="543">
        <v>28</v>
      </c>
      <c r="BM15" s="538">
        <v>1737</v>
      </c>
      <c r="BN15" s="543">
        <v>28.6</v>
      </c>
      <c r="BO15" s="538">
        <v>1891</v>
      </c>
      <c r="BP15" s="543">
        <v>28.4</v>
      </c>
      <c r="BQ15" s="538">
        <v>2037</v>
      </c>
      <c r="BR15" s="543">
        <v>28.4</v>
      </c>
      <c r="BS15" s="538">
        <v>2571</v>
      </c>
      <c r="BT15" s="543">
        <v>26</v>
      </c>
      <c r="BU15" s="538">
        <v>2559</v>
      </c>
      <c r="BV15" s="543">
        <v>26</v>
      </c>
      <c r="BW15" s="538">
        <v>2540</v>
      </c>
      <c r="BX15" s="543">
        <v>29.6</v>
      </c>
      <c r="BY15" s="538">
        <v>3068</v>
      </c>
      <c r="BZ15" s="543">
        <v>29.8</v>
      </c>
      <c r="CA15" s="538">
        <v>3191</v>
      </c>
      <c r="CB15" s="543">
        <v>27.7</v>
      </c>
      <c r="CC15" s="538">
        <v>3926</v>
      </c>
      <c r="CD15" s="543">
        <v>29.8</v>
      </c>
      <c r="CE15" s="538">
        <v>2022</v>
      </c>
      <c r="CF15" s="543">
        <v>15.4</v>
      </c>
      <c r="CG15" s="538">
        <v>1894</v>
      </c>
      <c r="CH15" s="543">
        <v>15.4</v>
      </c>
      <c r="CI15" s="538">
        <v>1935</v>
      </c>
      <c r="CJ15" s="543">
        <v>15.7</v>
      </c>
      <c r="CK15" s="538">
        <v>1905.855</v>
      </c>
      <c r="CL15" s="543">
        <v>14.7</v>
      </c>
      <c r="CM15" s="538">
        <v>1711</v>
      </c>
      <c r="CN15" s="543">
        <v>15.4</v>
      </c>
      <c r="CO15" s="538">
        <v>1680</v>
      </c>
      <c r="CP15" s="543">
        <v>15</v>
      </c>
      <c r="CQ15" s="538">
        <v>1519.546</v>
      </c>
      <c r="CR15" s="543">
        <v>15.4</v>
      </c>
      <c r="CS15" s="538">
        <v>1477.7570000000001</v>
      </c>
      <c r="CT15" s="543">
        <v>15.7</v>
      </c>
      <c r="CU15" s="538">
        <v>1429</v>
      </c>
      <c r="CV15" s="543">
        <v>15.4</v>
      </c>
      <c r="CW15" s="538">
        <v>1441</v>
      </c>
      <c r="CX15" s="543">
        <v>15.5</v>
      </c>
      <c r="CY15" s="538">
        <v>1989.3</v>
      </c>
      <c r="CZ15" s="543">
        <v>22.37643523915666</v>
      </c>
      <c r="DA15" s="538">
        <v>1959.999</v>
      </c>
      <c r="DB15" s="543">
        <v>24.284312450052965</v>
      </c>
      <c r="DC15" s="538">
        <v>2193.8850000000002</v>
      </c>
      <c r="DD15" s="543">
        <v>24.9</v>
      </c>
      <c r="DE15" s="538">
        <v>2811.8150000000001</v>
      </c>
      <c r="DF15" s="543">
        <v>23.939957157258064</v>
      </c>
      <c r="DG15" s="538">
        <v>5386.19</v>
      </c>
      <c r="DH15" s="543">
        <v>26.453281768443134</v>
      </c>
      <c r="DI15" s="538">
        <v>4901</v>
      </c>
      <c r="DJ15" s="543">
        <v>26.6</v>
      </c>
      <c r="DK15" s="538">
        <v>4749.2560000000003</v>
      </c>
      <c r="DL15" s="543">
        <v>27.077407678371717</v>
      </c>
      <c r="DM15" s="538">
        <v>5834</v>
      </c>
      <c r="DN15" s="543">
        <v>28.1</v>
      </c>
      <c r="DO15" s="538">
        <v>5852</v>
      </c>
      <c r="DP15" s="543">
        <v>28.3</v>
      </c>
      <c r="DQ15" s="538">
        <v>5461</v>
      </c>
      <c r="DR15" s="543">
        <v>28.2</v>
      </c>
      <c r="DS15" s="538">
        <v>5614</v>
      </c>
      <c r="DT15" s="543">
        <v>28.3</v>
      </c>
      <c r="DU15" s="538">
        <v>4163</v>
      </c>
      <c r="DV15" s="543">
        <v>20.9</v>
      </c>
      <c r="DW15" s="538">
        <v>4339</v>
      </c>
      <c r="DX15" s="543">
        <v>21.7</v>
      </c>
      <c r="DY15" s="538">
        <v>4539</v>
      </c>
      <c r="DZ15" s="543">
        <v>20.9</v>
      </c>
      <c r="EA15" s="538">
        <v>3903</v>
      </c>
      <c r="EB15" s="543">
        <v>18.399999999999999</v>
      </c>
      <c r="EC15" s="538">
        <v>3323</v>
      </c>
      <c r="ED15" s="543">
        <v>16.600000000000001</v>
      </c>
      <c r="EE15" s="538">
        <v>2360</v>
      </c>
      <c r="EF15" s="543">
        <v>14.7</v>
      </c>
      <c r="EG15" s="538">
        <v>3021</v>
      </c>
      <c r="EH15" s="543">
        <v>16.8</v>
      </c>
      <c r="EI15" s="538">
        <v>3664</v>
      </c>
      <c r="EJ15" s="543">
        <v>19.7</v>
      </c>
      <c r="EK15" s="538">
        <v>2995</v>
      </c>
      <c r="EL15" s="543">
        <v>22</v>
      </c>
      <c r="EM15" s="538">
        <v>2882</v>
      </c>
      <c r="EN15" s="543">
        <v>22.5</v>
      </c>
      <c r="EO15" s="546">
        <v>3087</v>
      </c>
      <c r="EP15" s="545">
        <v>23</v>
      </c>
      <c r="EQ15" s="518"/>
      <c r="ER15" s="518"/>
    </row>
    <row r="16" spans="1:262" ht="15" customHeight="1">
      <c r="A16" s="535" t="s">
        <v>645</v>
      </c>
      <c r="B16" s="536">
        <v>30</v>
      </c>
      <c r="C16" s="457">
        <v>442</v>
      </c>
      <c r="D16" s="543">
        <v>49.330357142857146</v>
      </c>
      <c r="E16" s="457">
        <v>465</v>
      </c>
      <c r="F16" s="543">
        <v>49.154334038054969</v>
      </c>
      <c r="G16" s="457">
        <v>466</v>
      </c>
      <c r="H16" s="543">
        <v>48.641666666666666</v>
      </c>
      <c r="I16" s="457">
        <v>493</v>
      </c>
      <c r="J16" s="543">
        <v>48.380765456329733</v>
      </c>
      <c r="K16" s="457">
        <v>512</v>
      </c>
      <c r="L16" s="543">
        <v>48.040074906367046</v>
      </c>
      <c r="M16" s="457">
        <v>573</v>
      </c>
      <c r="N16" s="543">
        <v>48.110831234256928</v>
      </c>
      <c r="O16" s="538">
        <v>587</v>
      </c>
      <c r="P16" s="543">
        <v>48.036006546644842</v>
      </c>
      <c r="Q16" s="538">
        <v>655</v>
      </c>
      <c r="R16" s="543">
        <v>48.446745562130175</v>
      </c>
      <c r="S16" s="538">
        <v>838</v>
      </c>
      <c r="T16" s="543">
        <v>48.383371824480371</v>
      </c>
      <c r="U16" s="538">
        <v>860</v>
      </c>
      <c r="V16" s="543">
        <v>48.1</v>
      </c>
      <c r="W16" s="538">
        <v>887</v>
      </c>
      <c r="X16" s="543">
        <v>48.2</v>
      </c>
      <c r="Y16" s="538">
        <v>923</v>
      </c>
      <c r="Z16" s="543">
        <v>48.173277661795403</v>
      </c>
      <c r="AA16" s="538">
        <v>858</v>
      </c>
      <c r="AB16" s="543">
        <v>47.986577181208048</v>
      </c>
      <c r="AC16" s="538">
        <v>837</v>
      </c>
      <c r="AD16" s="543">
        <v>48.075818495117751</v>
      </c>
      <c r="AE16" s="538">
        <v>906</v>
      </c>
      <c r="AF16" s="543">
        <v>48.1</v>
      </c>
      <c r="AG16" s="538">
        <v>876</v>
      </c>
      <c r="AH16" s="543">
        <v>48.026315789473685</v>
      </c>
      <c r="AI16" s="538">
        <v>927</v>
      </c>
      <c r="AJ16" s="543">
        <v>48.331595411887385</v>
      </c>
      <c r="AK16" s="538">
        <v>997</v>
      </c>
      <c r="AL16" s="543">
        <v>48.327678138633054</v>
      </c>
      <c r="AM16" s="538">
        <v>1113</v>
      </c>
      <c r="AN16" s="543">
        <v>48.286334056399134</v>
      </c>
      <c r="AO16" s="538">
        <v>1190</v>
      </c>
      <c r="AP16" s="543">
        <v>48.531810766721044</v>
      </c>
      <c r="AQ16" s="538">
        <v>1122</v>
      </c>
      <c r="AR16" s="543">
        <v>48.67678958785249</v>
      </c>
      <c r="AS16" s="538">
        <v>1602</v>
      </c>
      <c r="AT16" s="543">
        <v>48.945921173235561</v>
      </c>
      <c r="AU16" s="538">
        <v>1239</v>
      </c>
      <c r="AV16" s="543">
        <v>48.626373626373628</v>
      </c>
      <c r="AW16" s="538">
        <v>1325</v>
      </c>
      <c r="AX16" s="543">
        <v>48.623853211009177</v>
      </c>
      <c r="AY16" s="538">
        <v>1334</v>
      </c>
      <c r="AZ16" s="543">
        <v>48.280854144046323</v>
      </c>
      <c r="BA16" s="538">
        <v>1273</v>
      </c>
      <c r="BB16" s="543">
        <v>48.292867981790593</v>
      </c>
      <c r="BC16" s="538">
        <v>1302</v>
      </c>
      <c r="BD16" s="543">
        <v>48.3</v>
      </c>
      <c r="BE16" s="538">
        <v>1865</v>
      </c>
      <c r="BF16" s="543">
        <v>46.3</v>
      </c>
      <c r="BG16" s="538">
        <v>1943</v>
      </c>
      <c r="BH16" s="543">
        <v>44.6</v>
      </c>
      <c r="BI16" s="538">
        <v>1834</v>
      </c>
      <c r="BJ16" s="544">
        <v>44.6</v>
      </c>
      <c r="BK16" s="538">
        <v>1989</v>
      </c>
      <c r="BL16" s="543">
        <v>45</v>
      </c>
      <c r="BM16" s="538">
        <v>2142</v>
      </c>
      <c r="BN16" s="543">
        <v>44.9</v>
      </c>
      <c r="BO16" s="538">
        <v>1844</v>
      </c>
      <c r="BP16" s="543">
        <v>48</v>
      </c>
      <c r="BQ16" s="538">
        <v>1904</v>
      </c>
      <c r="BR16" s="543">
        <v>49.5</v>
      </c>
      <c r="BS16" s="538">
        <v>1838</v>
      </c>
      <c r="BT16" s="543">
        <v>49.4</v>
      </c>
      <c r="BU16" s="538">
        <v>1855</v>
      </c>
      <c r="BV16" s="543">
        <v>49.4</v>
      </c>
      <c r="BW16" s="538">
        <v>2337</v>
      </c>
      <c r="BX16" s="543">
        <v>48.7</v>
      </c>
      <c r="BY16" s="538">
        <v>2657</v>
      </c>
      <c r="BZ16" s="543">
        <v>49.8</v>
      </c>
      <c r="CA16" s="538">
        <v>3067</v>
      </c>
      <c r="CB16" s="543">
        <v>49.7</v>
      </c>
      <c r="CC16" s="538">
        <v>3080</v>
      </c>
      <c r="CD16" s="543">
        <v>49.3</v>
      </c>
      <c r="CE16" s="538">
        <v>5154</v>
      </c>
      <c r="CF16" s="543">
        <v>69.400000000000006</v>
      </c>
      <c r="CG16" s="538">
        <v>5455</v>
      </c>
      <c r="CH16" s="543">
        <v>74</v>
      </c>
      <c r="CI16" s="538">
        <v>5082</v>
      </c>
      <c r="CJ16" s="543">
        <v>72.7</v>
      </c>
      <c r="CK16" s="538">
        <v>5477.915</v>
      </c>
      <c r="CL16" s="543">
        <v>71.5</v>
      </c>
      <c r="CM16" s="538">
        <v>5403</v>
      </c>
      <c r="CN16" s="543">
        <v>62.9</v>
      </c>
      <c r="CO16" s="538">
        <v>5250</v>
      </c>
      <c r="CP16" s="543">
        <v>66.7</v>
      </c>
      <c r="CQ16" s="538">
        <v>5657.6390000000001</v>
      </c>
      <c r="CR16" s="543">
        <v>69.5</v>
      </c>
      <c r="CS16" s="538">
        <v>4648.4040000000005</v>
      </c>
      <c r="CT16" s="543">
        <v>76.900000000000006</v>
      </c>
      <c r="CU16" s="538">
        <v>4707</v>
      </c>
      <c r="CV16" s="543">
        <v>74.3</v>
      </c>
      <c r="CW16" s="538">
        <v>4187</v>
      </c>
      <c r="CX16" s="543">
        <v>71.5</v>
      </c>
      <c r="CY16" s="538">
        <v>2855.8180000000002</v>
      </c>
      <c r="CZ16" s="543">
        <v>45.214666191270226</v>
      </c>
      <c r="DA16" s="538">
        <v>3588.4229999999998</v>
      </c>
      <c r="DB16" s="543">
        <v>43.95326755492102</v>
      </c>
      <c r="DC16" s="538">
        <v>4007.84</v>
      </c>
      <c r="DD16" s="543">
        <v>44.1</v>
      </c>
      <c r="DE16" s="538">
        <v>5788.9040000000005</v>
      </c>
      <c r="DF16" s="543">
        <v>61.596378170792384</v>
      </c>
      <c r="DG16" s="538">
        <v>3377.2959999999998</v>
      </c>
      <c r="DH16" s="543">
        <v>48.074594070759829</v>
      </c>
      <c r="DI16" s="538">
        <v>3415</v>
      </c>
      <c r="DJ16" s="543">
        <v>48.3</v>
      </c>
      <c r="DK16" s="538">
        <v>3600.779</v>
      </c>
      <c r="DL16" s="543">
        <v>48.11857647401083</v>
      </c>
      <c r="DM16" s="538">
        <v>3706</v>
      </c>
      <c r="DN16" s="543">
        <v>48</v>
      </c>
      <c r="DO16" s="538">
        <v>4055</v>
      </c>
      <c r="DP16" s="543">
        <v>48.5</v>
      </c>
      <c r="DQ16" s="538">
        <v>5068</v>
      </c>
      <c r="DR16" s="543">
        <v>48.8</v>
      </c>
      <c r="DS16" s="538">
        <v>6416</v>
      </c>
      <c r="DT16" s="543">
        <v>49</v>
      </c>
      <c r="DU16" s="538">
        <v>7550</v>
      </c>
      <c r="DV16" s="543">
        <v>49</v>
      </c>
      <c r="DW16" s="538">
        <v>8594</v>
      </c>
      <c r="DX16" s="543">
        <v>45.8</v>
      </c>
      <c r="DY16" s="538">
        <v>8690</v>
      </c>
      <c r="DZ16" s="543">
        <v>44.7</v>
      </c>
      <c r="EA16" s="538">
        <v>9173</v>
      </c>
      <c r="EB16" s="543">
        <v>43.1</v>
      </c>
      <c r="EC16" s="538">
        <v>8922</v>
      </c>
      <c r="ED16" s="543">
        <v>42.3</v>
      </c>
      <c r="EE16" s="538">
        <v>8685</v>
      </c>
      <c r="EF16" s="543">
        <v>42.3</v>
      </c>
      <c r="EG16" s="538">
        <v>8225</v>
      </c>
      <c r="EH16" s="543">
        <v>41.8</v>
      </c>
      <c r="EI16" s="538">
        <v>7616</v>
      </c>
      <c r="EJ16" s="543">
        <v>42.4</v>
      </c>
      <c r="EK16" s="538">
        <v>8525</v>
      </c>
      <c r="EL16" s="543">
        <v>40.700000000000003</v>
      </c>
      <c r="EM16" s="538">
        <v>8227</v>
      </c>
      <c r="EN16" s="543">
        <v>40.5</v>
      </c>
      <c r="EO16" s="546">
        <v>8018</v>
      </c>
      <c r="EP16" s="545">
        <v>40.9</v>
      </c>
      <c r="EQ16" s="518"/>
      <c r="ER16" s="518"/>
    </row>
    <row r="17" spans="1:165" ht="15" customHeight="1">
      <c r="A17" s="535" t="s">
        <v>646</v>
      </c>
      <c r="B17" s="536">
        <v>50</v>
      </c>
      <c r="C17" s="457">
        <v>536</v>
      </c>
      <c r="D17" s="543">
        <v>66.916354556803995</v>
      </c>
      <c r="E17" s="457">
        <v>644</v>
      </c>
      <c r="F17" s="543">
        <v>67.534554973821983</v>
      </c>
      <c r="G17" s="457">
        <v>571</v>
      </c>
      <c r="H17" s="543">
        <v>67.076470588235296</v>
      </c>
      <c r="I17" s="457">
        <v>562</v>
      </c>
      <c r="J17" s="543">
        <v>66.984505363528015</v>
      </c>
      <c r="K17" s="457">
        <v>648</v>
      </c>
      <c r="L17" s="543">
        <v>67.219917012448136</v>
      </c>
      <c r="M17" s="457">
        <v>792</v>
      </c>
      <c r="N17" s="543">
        <v>67.446938775510191</v>
      </c>
      <c r="O17" s="538">
        <v>706</v>
      </c>
      <c r="P17" s="543">
        <v>67.238095238095241</v>
      </c>
      <c r="Q17" s="538">
        <v>819</v>
      </c>
      <c r="R17" s="543">
        <v>67.296631059983568</v>
      </c>
      <c r="S17" s="538">
        <v>1005</v>
      </c>
      <c r="T17" s="543">
        <v>67.404426559356139</v>
      </c>
      <c r="U17" s="538">
        <v>1274</v>
      </c>
      <c r="V17" s="543">
        <v>65.400000000000006</v>
      </c>
      <c r="W17" s="538">
        <v>1095</v>
      </c>
      <c r="X17" s="543">
        <v>67.2</v>
      </c>
      <c r="Y17" s="538">
        <v>1202</v>
      </c>
      <c r="Z17" s="543">
        <v>67.113344500279169</v>
      </c>
      <c r="AA17" s="538">
        <v>1172</v>
      </c>
      <c r="AB17" s="543">
        <v>67.06332378223496</v>
      </c>
      <c r="AC17" s="538">
        <v>1265</v>
      </c>
      <c r="AD17" s="543">
        <v>67.108753315649878</v>
      </c>
      <c r="AE17" s="538">
        <v>1104</v>
      </c>
      <c r="AF17" s="543">
        <v>66.900000000000006</v>
      </c>
      <c r="AG17" s="538">
        <v>1107</v>
      </c>
      <c r="AH17" s="543">
        <v>66.969147005444654</v>
      </c>
      <c r="AI17" s="538">
        <v>1164</v>
      </c>
      <c r="AJ17" s="543">
        <v>67.089337175792508</v>
      </c>
      <c r="AK17" s="538">
        <v>1336</v>
      </c>
      <c r="AL17" s="543">
        <v>67.338709677419345</v>
      </c>
      <c r="AM17" s="538">
        <v>1248</v>
      </c>
      <c r="AN17" s="543">
        <v>67.495943753380203</v>
      </c>
      <c r="AO17" s="538">
        <v>1324</v>
      </c>
      <c r="AP17" s="543">
        <v>67.447784004075402</v>
      </c>
      <c r="AQ17" s="538">
        <v>1374</v>
      </c>
      <c r="AR17" s="543">
        <v>67.286973555337909</v>
      </c>
      <c r="AS17" s="538">
        <v>1512</v>
      </c>
      <c r="AT17" s="543">
        <v>67.620751341681569</v>
      </c>
      <c r="AU17" s="538">
        <v>1450</v>
      </c>
      <c r="AV17" s="543">
        <v>67.788686302010277</v>
      </c>
      <c r="AW17" s="538">
        <v>1375</v>
      </c>
      <c r="AX17" s="543">
        <v>67.867719644619939</v>
      </c>
      <c r="AY17" s="538">
        <v>1475</v>
      </c>
      <c r="AZ17" s="543">
        <v>68.066451315182277</v>
      </c>
      <c r="BA17" s="538">
        <v>1645</v>
      </c>
      <c r="BB17" s="543">
        <v>67.088091353996731</v>
      </c>
      <c r="BC17" s="538">
        <v>1489</v>
      </c>
      <c r="BD17" s="543">
        <v>66.900000000000006</v>
      </c>
      <c r="BE17" s="538">
        <v>1387</v>
      </c>
      <c r="BF17" s="543">
        <v>68.5</v>
      </c>
      <c r="BG17" s="538">
        <v>1550</v>
      </c>
      <c r="BH17" s="543">
        <v>69.8</v>
      </c>
      <c r="BI17" s="538">
        <v>1964</v>
      </c>
      <c r="BJ17" s="544">
        <v>69.2</v>
      </c>
      <c r="BK17" s="538">
        <v>1604</v>
      </c>
      <c r="BL17" s="543">
        <v>69.3</v>
      </c>
      <c r="BM17" s="538">
        <v>1593</v>
      </c>
      <c r="BN17" s="543">
        <v>68.400000000000006</v>
      </c>
      <c r="BO17" s="538">
        <v>2464</v>
      </c>
      <c r="BP17" s="543">
        <v>67</v>
      </c>
      <c r="BQ17" s="538">
        <v>2288</v>
      </c>
      <c r="BR17" s="543">
        <v>63.9</v>
      </c>
      <c r="BS17" s="538">
        <v>2175</v>
      </c>
      <c r="BT17" s="543">
        <v>68.3</v>
      </c>
      <c r="BU17" s="538">
        <v>2370</v>
      </c>
      <c r="BV17" s="543">
        <v>68.3</v>
      </c>
      <c r="BW17" s="538">
        <v>2197</v>
      </c>
      <c r="BX17" s="543">
        <v>69.099999999999994</v>
      </c>
      <c r="BY17" s="538">
        <v>2364</v>
      </c>
      <c r="BZ17" s="543">
        <v>69.8</v>
      </c>
      <c r="CA17" s="538">
        <v>2459</v>
      </c>
      <c r="CB17" s="543">
        <v>69.900000000000006</v>
      </c>
      <c r="CC17" s="538">
        <v>2625</v>
      </c>
      <c r="CD17" s="543">
        <v>69.7</v>
      </c>
      <c r="CE17" s="538">
        <v>3515</v>
      </c>
      <c r="CF17" s="543">
        <v>94.2</v>
      </c>
      <c r="CG17" s="538">
        <v>3766</v>
      </c>
      <c r="CH17" s="543">
        <v>98.5</v>
      </c>
      <c r="CI17" s="538">
        <v>4208</v>
      </c>
      <c r="CJ17" s="543">
        <v>98.5</v>
      </c>
      <c r="CK17" s="538">
        <v>4126.0969999999998</v>
      </c>
      <c r="CL17" s="543">
        <v>96.6</v>
      </c>
      <c r="CM17" s="538">
        <v>4982</v>
      </c>
      <c r="CN17" s="543">
        <v>97.5</v>
      </c>
      <c r="CO17" s="538">
        <v>4827</v>
      </c>
      <c r="CP17" s="543">
        <v>97.2</v>
      </c>
      <c r="CQ17" s="538">
        <v>3938.4110000000001</v>
      </c>
      <c r="CR17" s="543">
        <v>96.5</v>
      </c>
      <c r="CS17" s="538">
        <v>5647.232</v>
      </c>
      <c r="CT17" s="543">
        <v>83.8</v>
      </c>
      <c r="CU17" s="538">
        <v>5504</v>
      </c>
      <c r="CV17" s="543">
        <v>83.7</v>
      </c>
      <c r="CW17" s="538">
        <v>5755</v>
      </c>
      <c r="CX17" s="543">
        <v>85.1</v>
      </c>
      <c r="CY17" s="538">
        <v>4275.4459999999999</v>
      </c>
      <c r="CZ17" s="543">
        <v>63.309730275375266</v>
      </c>
      <c r="DA17" s="538">
        <v>2618.614</v>
      </c>
      <c r="DB17" s="543">
        <v>62.999002068038365</v>
      </c>
      <c r="DC17" s="538">
        <v>3108.462</v>
      </c>
      <c r="DD17" s="543">
        <v>63.3</v>
      </c>
      <c r="DE17" s="538">
        <v>3895.6460000000002</v>
      </c>
      <c r="DF17" s="543">
        <v>78.365590999851548</v>
      </c>
      <c r="DG17" s="538">
        <v>4360.9960000000001</v>
      </c>
      <c r="DH17" s="543">
        <v>59.831943564472446</v>
      </c>
      <c r="DI17" s="538">
        <v>4774</v>
      </c>
      <c r="DJ17" s="543">
        <v>60.8</v>
      </c>
      <c r="DK17" s="538">
        <v>5081.0630000000001</v>
      </c>
      <c r="DL17" s="543">
        <v>60.481177088857187</v>
      </c>
      <c r="DM17" s="538">
        <v>5078</v>
      </c>
      <c r="DN17" s="543">
        <v>61.6</v>
      </c>
      <c r="DO17" s="538">
        <v>4558</v>
      </c>
      <c r="DP17" s="543">
        <v>62.6</v>
      </c>
      <c r="DQ17" s="538">
        <v>4598</v>
      </c>
      <c r="DR17" s="543">
        <v>62.5</v>
      </c>
      <c r="DS17" s="538">
        <v>5086</v>
      </c>
      <c r="DT17" s="543">
        <v>63.8</v>
      </c>
      <c r="DU17" s="538">
        <v>5596</v>
      </c>
      <c r="DV17" s="543">
        <v>64.2</v>
      </c>
      <c r="DW17" s="538">
        <v>4528</v>
      </c>
      <c r="DX17" s="543">
        <v>67.900000000000006</v>
      </c>
      <c r="DY17" s="538">
        <v>4821</v>
      </c>
      <c r="DZ17" s="543">
        <v>68</v>
      </c>
      <c r="EA17" s="538">
        <v>4893</v>
      </c>
      <c r="EB17" s="543">
        <v>62.9</v>
      </c>
      <c r="EC17" s="538">
        <v>5121</v>
      </c>
      <c r="ED17" s="543">
        <v>61.3</v>
      </c>
      <c r="EE17" s="538">
        <v>4677</v>
      </c>
      <c r="EF17" s="543">
        <v>60.3</v>
      </c>
      <c r="EG17" s="538">
        <v>4375</v>
      </c>
      <c r="EH17" s="543">
        <v>61.4</v>
      </c>
      <c r="EI17" s="538">
        <v>4310</v>
      </c>
      <c r="EJ17" s="543">
        <v>61.4</v>
      </c>
      <c r="EK17" s="538">
        <v>4246</v>
      </c>
      <c r="EL17" s="543">
        <v>61.5</v>
      </c>
      <c r="EM17" s="538">
        <v>3769</v>
      </c>
      <c r="EN17" s="543">
        <v>62.4</v>
      </c>
      <c r="EO17" s="546">
        <v>3676</v>
      </c>
      <c r="EP17" s="545">
        <v>64.8</v>
      </c>
      <c r="EQ17" s="518"/>
      <c r="ER17" s="518"/>
    </row>
    <row r="18" spans="1:165" ht="15" customHeight="1">
      <c r="A18" s="535" t="s">
        <v>647</v>
      </c>
      <c r="B18" s="536">
        <v>70</v>
      </c>
      <c r="C18" s="457">
        <v>688</v>
      </c>
      <c r="D18" s="543">
        <v>94.835488308115544</v>
      </c>
      <c r="E18" s="457">
        <v>737</v>
      </c>
      <c r="F18" s="543">
        <v>95.342820181112558</v>
      </c>
      <c r="G18" s="457">
        <v>734</v>
      </c>
      <c r="H18" s="543">
        <v>94.465894465894465</v>
      </c>
      <c r="I18" s="457">
        <v>718</v>
      </c>
      <c r="J18" s="543">
        <v>94.573684210526309</v>
      </c>
      <c r="K18" s="457">
        <v>705</v>
      </c>
      <c r="L18" s="543">
        <v>95.170270270270279</v>
      </c>
      <c r="M18" s="457">
        <v>798</v>
      </c>
      <c r="N18" s="543">
        <v>96.028880866425993</v>
      </c>
      <c r="O18" s="538">
        <v>811</v>
      </c>
      <c r="P18" s="543">
        <v>96.318289786223275</v>
      </c>
      <c r="Q18" s="538">
        <v>807</v>
      </c>
      <c r="R18" s="543">
        <v>97.211913357400718</v>
      </c>
      <c r="S18" s="538">
        <v>1250</v>
      </c>
      <c r="T18" s="543">
        <v>94.984802431610944</v>
      </c>
      <c r="U18" s="538">
        <v>1329</v>
      </c>
      <c r="V18" s="543">
        <v>97.2</v>
      </c>
      <c r="W18" s="538">
        <v>1397</v>
      </c>
      <c r="X18" s="543">
        <v>96.5</v>
      </c>
      <c r="Y18" s="538">
        <v>1303</v>
      </c>
      <c r="Z18" s="543">
        <v>97.238805970149258</v>
      </c>
      <c r="AA18" s="538">
        <v>1393</v>
      </c>
      <c r="AB18" s="543">
        <v>97.512587412587408</v>
      </c>
      <c r="AC18" s="538">
        <v>1367</v>
      </c>
      <c r="AD18" s="543">
        <v>97.782546494992857</v>
      </c>
      <c r="AE18" s="538">
        <v>1277</v>
      </c>
      <c r="AF18" s="543">
        <v>97.7</v>
      </c>
      <c r="AG18" s="538">
        <v>1302</v>
      </c>
      <c r="AH18" s="543">
        <v>97.968397291196382</v>
      </c>
      <c r="AI18" s="538">
        <v>1339</v>
      </c>
      <c r="AJ18" s="543">
        <v>97.880116959064324</v>
      </c>
      <c r="AK18" s="538">
        <v>1462</v>
      </c>
      <c r="AL18" s="543">
        <v>97.98927613941018</v>
      </c>
      <c r="AM18" s="538">
        <v>1523</v>
      </c>
      <c r="AN18" s="543">
        <v>97.942122186495169</v>
      </c>
      <c r="AO18" s="538">
        <v>1728</v>
      </c>
      <c r="AP18" s="543">
        <v>98.014747589336366</v>
      </c>
      <c r="AQ18" s="538">
        <v>1704</v>
      </c>
      <c r="AR18" s="543">
        <v>98.156682027649765</v>
      </c>
      <c r="AS18" s="538">
        <v>1797</v>
      </c>
      <c r="AT18" s="543">
        <v>97.769314472252447</v>
      </c>
      <c r="AU18" s="538">
        <v>1774</v>
      </c>
      <c r="AV18" s="543">
        <v>98.011049723756898</v>
      </c>
      <c r="AW18" s="538">
        <v>1764</v>
      </c>
      <c r="AX18" s="543">
        <v>98.109010011123459</v>
      </c>
      <c r="AY18" s="538">
        <v>1738</v>
      </c>
      <c r="AZ18" s="543">
        <v>98.303167420814475</v>
      </c>
      <c r="BA18" s="538">
        <v>1832</v>
      </c>
      <c r="BB18" s="543">
        <v>98.547606239913932</v>
      </c>
      <c r="BC18" s="538">
        <v>1633</v>
      </c>
      <c r="BD18" s="543">
        <v>98.4</v>
      </c>
      <c r="BE18" s="538">
        <v>1630</v>
      </c>
      <c r="BF18" s="543">
        <v>98.7</v>
      </c>
      <c r="BG18" s="538">
        <v>1720</v>
      </c>
      <c r="BH18" s="543">
        <v>98.9</v>
      </c>
      <c r="BI18" s="538">
        <v>1905</v>
      </c>
      <c r="BJ18" s="544">
        <v>99.3</v>
      </c>
      <c r="BK18" s="538">
        <v>1944</v>
      </c>
      <c r="BL18" s="543">
        <v>98.8</v>
      </c>
      <c r="BM18" s="538">
        <v>1927</v>
      </c>
      <c r="BN18" s="543">
        <v>99.8</v>
      </c>
      <c r="BO18" s="538">
        <v>2043</v>
      </c>
      <c r="BP18" s="543">
        <v>99.1</v>
      </c>
      <c r="BQ18" s="538">
        <v>2121</v>
      </c>
      <c r="BR18" s="543">
        <v>98.9</v>
      </c>
      <c r="BS18" s="538">
        <v>2043</v>
      </c>
      <c r="BT18" s="543">
        <v>99.2</v>
      </c>
      <c r="BU18" s="538">
        <v>2076</v>
      </c>
      <c r="BV18" s="543">
        <v>99.2</v>
      </c>
      <c r="BW18" s="538">
        <v>3349</v>
      </c>
      <c r="BX18" s="543">
        <v>88.4</v>
      </c>
      <c r="BY18" s="538">
        <v>2686</v>
      </c>
      <c r="BZ18" s="543">
        <v>97.4</v>
      </c>
      <c r="CA18" s="538">
        <v>3000</v>
      </c>
      <c r="CB18" s="543">
        <v>97.8</v>
      </c>
      <c r="CC18" s="538">
        <v>3087</v>
      </c>
      <c r="CD18" s="543">
        <v>99.4</v>
      </c>
      <c r="CE18" s="538">
        <v>2918</v>
      </c>
      <c r="CF18" s="543">
        <v>99.4</v>
      </c>
      <c r="CG18" s="538">
        <v>3136</v>
      </c>
      <c r="CH18" s="543">
        <v>96.1</v>
      </c>
      <c r="CI18" s="538">
        <v>2974</v>
      </c>
      <c r="CJ18" s="543">
        <v>99.4</v>
      </c>
      <c r="CK18" s="538">
        <v>2942.1860000000001</v>
      </c>
      <c r="CL18" s="543">
        <v>99.4</v>
      </c>
      <c r="CM18" s="538">
        <v>2669</v>
      </c>
      <c r="CN18" s="543">
        <v>99.2</v>
      </c>
      <c r="CO18" s="538">
        <v>3037</v>
      </c>
      <c r="CP18" s="543">
        <v>96.9</v>
      </c>
      <c r="CQ18" s="538">
        <v>3351.78</v>
      </c>
      <c r="CR18" s="543">
        <v>99.2</v>
      </c>
      <c r="CS18" s="538">
        <v>3386.8589999999999</v>
      </c>
      <c r="CT18" s="543">
        <v>99.6</v>
      </c>
      <c r="CU18" s="538">
        <v>3907</v>
      </c>
      <c r="CV18" s="543">
        <v>98.1</v>
      </c>
      <c r="CW18" s="538">
        <v>4703</v>
      </c>
      <c r="CX18" s="543">
        <v>97.2</v>
      </c>
      <c r="CY18" s="538">
        <v>5336.8410000000003</v>
      </c>
      <c r="CZ18" s="543">
        <v>96.509880305737653</v>
      </c>
      <c r="DA18" s="538">
        <v>3970.6460000000002</v>
      </c>
      <c r="DB18" s="543">
        <v>98.043256462147639</v>
      </c>
      <c r="DC18" s="538">
        <v>4093.77</v>
      </c>
      <c r="DD18" s="543">
        <v>97.7</v>
      </c>
      <c r="DE18" s="538">
        <v>3828.846</v>
      </c>
      <c r="DF18" s="543">
        <v>95.204664694034861</v>
      </c>
      <c r="DG18" s="538">
        <v>4204.0330000000004</v>
      </c>
      <c r="DH18" s="543">
        <v>96.798446447785082</v>
      </c>
      <c r="DI18" s="538">
        <v>3924</v>
      </c>
      <c r="DJ18" s="543">
        <v>97.1</v>
      </c>
      <c r="DK18" s="538">
        <v>4183.5039999999999</v>
      </c>
      <c r="DL18" s="543">
        <v>96.567879063475985</v>
      </c>
      <c r="DM18" s="538">
        <v>4328</v>
      </c>
      <c r="DN18" s="543">
        <v>97.3</v>
      </c>
      <c r="DO18" s="538">
        <v>5394</v>
      </c>
      <c r="DP18" s="543">
        <v>92.9</v>
      </c>
      <c r="DQ18" s="538">
        <v>5210</v>
      </c>
      <c r="DR18" s="543">
        <v>92</v>
      </c>
      <c r="DS18" s="538">
        <v>4334</v>
      </c>
      <c r="DT18" s="543">
        <v>97.8</v>
      </c>
      <c r="DU18" s="538">
        <v>5209</v>
      </c>
      <c r="DV18" s="543">
        <v>98.1</v>
      </c>
      <c r="DW18" s="538">
        <v>5956</v>
      </c>
      <c r="DX18" s="543">
        <v>98.6</v>
      </c>
      <c r="DY18" s="538">
        <v>10746</v>
      </c>
      <c r="DZ18" s="543">
        <v>99.1</v>
      </c>
      <c r="EA18" s="538">
        <v>10681</v>
      </c>
      <c r="EB18" s="543">
        <v>96.3</v>
      </c>
      <c r="EC18" s="538">
        <v>6311</v>
      </c>
      <c r="ED18" s="543">
        <v>90.2</v>
      </c>
      <c r="EE18" s="538">
        <v>6162</v>
      </c>
      <c r="EF18" s="543">
        <v>85.5</v>
      </c>
      <c r="EG18" s="538">
        <v>5243</v>
      </c>
      <c r="EH18" s="543">
        <v>87.2</v>
      </c>
      <c r="EI18" s="538">
        <v>4878</v>
      </c>
      <c r="EJ18" s="543">
        <v>88.2</v>
      </c>
      <c r="EK18" s="538">
        <v>4736</v>
      </c>
      <c r="EL18" s="543">
        <v>89.3</v>
      </c>
      <c r="EM18" s="538">
        <v>4494</v>
      </c>
      <c r="EN18" s="543">
        <v>91.2</v>
      </c>
      <c r="EO18" s="546">
        <v>4729</v>
      </c>
      <c r="EP18" s="545">
        <v>93.6</v>
      </c>
      <c r="EQ18" s="518"/>
      <c r="ER18" s="518"/>
    </row>
    <row r="19" spans="1:165" ht="15" customHeight="1">
      <c r="A19" s="535" t="s">
        <v>648</v>
      </c>
      <c r="B19" s="536">
        <v>100</v>
      </c>
      <c r="C19" s="457">
        <v>3444</v>
      </c>
      <c r="D19" s="543">
        <v>99.970972423802621</v>
      </c>
      <c r="E19" s="457">
        <v>3500</v>
      </c>
      <c r="F19" s="543">
        <v>100</v>
      </c>
      <c r="G19" s="457">
        <v>3847</v>
      </c>
      <c r="H19" s="543">
        <v>100</v>
      </c>
      <c r="I19" s="457">
        <v>4075</v>
      </c>
      <c r="J19" s="543">
        <v>100</v>
      </c>
      <c r="K19" s="457">
        <v>4162</v>
      </c>
      <c r="L19" s="543">
        <v>100</v>
      </c>
      <c r="M19" s="457">
        <v>4372</v>
      </c>
      <c r="N19" s="543">
        <v>100</v>
      </c>
      <c r="O19" s="538">
        <v>4813</v>
      </c>
      <c r="P19" s="543">
        <v>100</v>
      </c>
      <c r="Q19" s="538">
        <v>5262</v>
      </c>
      <c r="R19" s="543">
        <v>100</v>
      </c>
      <c r="S19" s="538">
        <v>5502</v>
      </c>
      <c r="T19" s="543">
        <v>100</v>
      </c>
      <c r="U19" s="538">
        <v>6405</v>
      </c>
      <c r="V19" s="543">
        <v>100</v>
      </c>
      <c r="W19" s="538">
        <v>7568</v>
      </c>
      <c r="X19" s="543">
        <v>100</v>
      </c>
      <c r="Y19" s="538">
        <v>8798</v>
      </c>
      <c r="Z19" s="543">
        <v>100</v>
      </c>
      <c r="AA19" s="538">
        <v>8199</v>
      </c>
      <c r="AB19" s="543">
        <v>100</v>
      </c>
      <c r="AC19" s="538">
        <v>7943</v>
      </c>
      <c r="AD19" s="543">
        <v>100</v>
      </c>
      <c r="AE19" s="538">
        <v>8223</v>
      </c>
      <c r="AF19" s="543">
        <v>100</v>
      </c>
      <c r="AG19" s="538">
        <v>8294</v>
      </c>
      <c r="AH19" s="543">
        <v>100</v>
      </c>
      <c r="AI19" s="538">
        <v>8469</v>
      </c>
      <c r="AJ19" s="543">
        <v>100</v>
      </c>
      <c r="AK19" s="538">
        <v>8715</v>
      </c>
      <c r="AL19" s="543">
        <v>100.01147578609135</v>
      </c>
      <c r="AM19" s="538">
        <v>9257</v>
      </c>
      <c r="AN19" s="543">
        <v>100</v>
      </c>
      <c r="AO19" s="538">
        <v>9618</v>
      </c>
      <c r="AP19" s="543">
        <v>100</v>
      </c>
      <c r="AQ19" s="538">
        <v>10105</v>
      </c>
      <c r="AR19" s="543">
        <v>100</v>
      </c>
      <c r="AS19" s="538">
        <v>10173</v>
      </c>
      <c r="AT19" s="543">
        <v>100</v>
      </c>
      <c r="AU19" s="538">
        <v>10536</v>
      </c>
      <c r="AV19" s="543">
        <v>100.00949216896061</v>
      </c>
      <c r="AW19" s="538">
        <v>10833</v>
      </c>
      <c r="AX19" s="543">
        <v>100.00923190546528</v>
      </c>
      <c r="AY19" s="538">
        <v>10758</v>
      </c>
      <c r="AZ19" s="543">
        <v>100</v>
      </c>
      <c r="BA19" s="538">
        <v>10630</v>
      </c>
      <c r="BB19" s="543">
        <v>100</v>
      </c>
      <c r="BC19" s="538">
        <v>10791</v>
      </c>
      <c r="BD19" s="543">
        <v>100</v>
      </c>
      <c r="BE19" s="538">
        <v>10984</v>
      </c>
      <c r="BF19" s="543">
        <v>100</v>
      </c>
      <c r="BG19" s="538">
        <v>10397</v>
      </c>
      <c r="BH19" s="543">
        <v>100</v>
      </c>
      <c r="BI19" s="538">
        <v>10536</v>
      </c>
      <c r="BJ19" s="544">
        <v>100</v>
      </c>
      <c r="BK19" s="538">
        <v>11563</v>
      </c>
      <c r="BL19" s="543">
        <v>100</v>
      </c>
      <c r="BM19" s="538">
        <v>11918</v>
      </c>
      <c r="BN19" s="543">
        <v>100</v>
      </c>
      <c r="BO19" s="538">
        <v>11774</v>
      </c>
      <c r="BP19" s="543">
        <v>100</v>
      </c>
      <c r="BQ19" s="538">
        <v>11925</v>
      </c>
      <c r="BR19" s="543">
        <v>100</v>
      </c>
      <c r="BS19" s="538">
        <v>14462</v>
      </c>
      <c r="BT19" s="543">
        <v>100</v>
      </c>
      <c r="BU19" s="538">
        <v>15053</v>
      </c>
      <c r="BV19" s="543">
        <v>100</v>
      </c>
      <c r="BW19" s="538">
        <v>15071</v>
      </c>
      <c r="BX19" s="543">
        <v>100</v>
      </c>
      <c r="BY19" s="538">
        <v>16775</v>
      </c>
      <c r="BZ19" s="543">
        <v>100</v>
      </c>
      <c r="CA19" s="538">
        <v>23472</v>
      </c>
      <c r="CB19" s="543">
        <v>100</v>
      </c>
      <c r="CC19" s="538">
        <v>23722</v>
      </c>
      <c r="CD19" s="543">
        <v>100</v>
      </c>
      <c r="CE19" s="538">
        <v>22970</v>
      </c>
      <c r="CF19" s="543">
        <v>100</v>
      </c>
      <c r="CG19" s="538">
        <v>20600</v>
      </c>
      <c r="CH19" s="543">
        <v>100</v>
      </c>
      <c r="CI19" s="538">
        <v>19793</v>
      </c>
      <c r="CJ19" s="543">
        <v>100</v>
      </c>
      <c r="CK19" s="538">
        <v>19561.488000000001</v>
      </c>
      <c r="CL19" s="543">
        <v>100</v>
      </c>
      <c r="CM19" s="538">
        <v>18418</v>
      </c>
      <c r="CN19" s="543">
        <v>100</v>
      </c>
      <c r="CO19" s="538">
        <v>17707</v>
      </c>
      <c r="CP19" s="543">
        <v>100</v>
      </c>
      <c r="CQ19" s="538">
        <v>17935.963</v>
      </c>
      <c r="CR19" s="543">
        <v>100</v>
      </c>
      <c r="CS19" s="538">
        <v>17190.117999999999</v>
      </c>
      <c r="CT19" s="543">
        <v>100</v>
      </c>
      <c r="CU19" s="538">
        <v>18624</v>
      </c>
      <c r="CV19" s="543">
        <v>100</v>
      </c>
      <c r="CW19" s="538">
        <v>17886</v>
      </c>
      <c r="CX19" s="543">
        <v>100</v>
      </c>
      <c r="CY19" s="538">
        <v>16502.906999999999</v>
      </c>
      <c r="CZ19" s="543">
        <v>100</v>
      </c>
      <c r="DA19" s="538">
        <v>18942.03</v>
      </c>
      <c r="DB19" s="543">
        <v>100</v>
      </c>
      <c r="DC19" s="538">
        <v>19209.002</v>
      </c>
      <c r="DD19" s="543">
        <v>100</v>
      </c>
      <c r="DE19" s="538">
        <v>19019.260999999999</v>
      </c>
      <c r="DF19" s="543">
        <v>100</v>
      </c>
      <c r="DG19" s="538">
        <v>20269.074000000001</v>
      </c>
      <c r="DH19" s="543">
        <v>100</v>
      </c>
      <c r="DI19" s="538">
        <v>20380</v>
      </c>
      <c r="DJ19" s="543">
        <v>100</v>
      </c>
      <c r="DK19" s="538">
        <v>19346.233</v>
      </c>
      <c r="DL19" s="543">
        <v>99.999994831035337</v>
      </c>
      <c r="DM19" s="538">
        <v>17571</v>
      </c>
      <c r="DN19" s="543">
        <v>100</v>
      </c>
      <c r="DO19" s="538">
        <v>18146</v>
      </c>
      <c r="DP19" s="543">
        <v>100</v>
      </c>
      <c r="DQ19" s="538">
        <v>18883</v>
      </c>
      <c r="DR19" s="543">
        <v>100</v>
      </c>
      <c r="DS19" s="538">
        <v>20159</v>
      </c>
      <c r="DT19" s="543">
        <v>100</v>
      </c>
      <c r="DU19" s="538">
        <v>20708</v>
      </c>
      <c r="DV19" s="543">
        <v>100</v>
      </c>
      <c r="DW19" s="538">
        <v>21552</v>
      </c>
      <c r="DX19" s="543">
        <v>100</v>
      </c>
      <c r="DY19" s="538">
        <v>23741</v>
      </c>
      <c r="DZ19" s="543">
        <v>100</v>
      </c>
      <c r="EA19" s="538">
        <v>26802</v>
      </c>
      <c r="EB19" s="543">
        <v>100</v>
      </c>
      <c r="EC19" s="538">
        <v>32425</v>
      </c>
      <c r="ED19" s="543">
        <v>100</v>
      </c>
      <c r="EE19" s="538">
        <v>33669</v>
      </c>
      <c r="EF19" s="543">
        <v>100</v>
      </c>
      <c r="EG19" s="538">
        <v>29773</v>
      </c>
      <c r="EH19" s="543">
        <v>100</v>
      </c>
      <c r="EI19" s="538">
        <v>27924</v>
      </c>
      <c r="EJ19" s="543">
        <v>100</v>
      </c>
      <c r="EK19" s="538">
        <v>24590</v>
      </c>
      <c r="EL19" s="543">
        <v>100</v>
      </c>
      <c r="EM19" s="538">
        <v>25406</v>
      </c>
      <c r="EN19" s="543">
        <v>100</v>
      </c>
      <c r="EO19" s="546">
        <v>24876</v>
      </c>
      <c r="EP19" s="545">
        <v>100</v>
      </c>
      <c r="EQ19" s="518"/>
      <c r="ER19" s="518"/>
    </row>
    <row r="20" spans="1:165" s="57" customFormat="1" ht="5.0999999999999996" customHeight="1">
      <c r="A20" s="547"/>
      <c r="B20" s="83"/>
      <c r="C20" s="457"/>
      <c r="D20" s="548"/>
      <c r="E20" s="457"/>
      <c r="F20" s="548"/>
      <c r="G20" s="457"/>
      <c r="H20" s="548"/>
      <c r="I20" s="457"/>
      <c r="J20" s="548"/>
      <c r="K20" s="457"/>
      <c r="L20" s="548"/>
      <c r="M20" s="457"/>
      <c r="N20" s="548"/>
      <c r="O20" s="83"/>
      <c r="P20" s="548"/>
      <c r="Q20" s="83"/>
      <c r="R20" s="548"/>
      <c r="S20" s="83"/>
      <c r="T20" s="548"/>
      <c r="U20" s="83"/>
      <c r="V20" s="548"/>
      <c r="W20" s="83"/>
      <c r="X20" s="548"/>
      <c r="Y20" s="83"/>
      <c r="Z20" s="548"/>
      <c r="AA20" s="83"/>
      <c r="AB20" s="548"/>
      <c r="AC20" s="83"/>
      <c r="AD20" s="548"/>
      <c r="AE20" s="83"/>
      <c r="AF20" s="548"/>
      <c r="AG20" s="83"/>
      <c r="AH20" s="548"/>
      <c r="AI20" s="83"/>
      <c r="AJ20" s="548"/>
      <c r="AK20" s="83"/>
      <c r="AL20" s="548"/>
      <c r="AM20" s="83"/>
      <c r="AN20" s="548"/>
      <c r="AO20" s="83"/>
      <c r="AP20" s="548"/>
      <c r="AQ20" s="83"/>
      <c r="AR20" s="548"/>
      <c r="AS20" s="83"/>
      <c r="AT20" s="548"/>
      <c r="AU20" s="83"/>
      <c r="AV20" s="548"/>
      <c r="AW20" s="83"/>
      <c r="AX20" s="548"/>
      <c r="AY20" s="83"/>
      <c r="AZ20" s="548"/>
      <c r="BA20" s="83"/>
      <c r="BB20" s="548"/>
      <c r="BC20" s="83"/>
      <c r="BD20" s="548"/>
      <c r="BE20" s="83"/>
      <c r="BF20" s="548"/>
      <c r="BG20" s="83"/>
      <c r="BH20" s="548"/>
      <c r="BI20" s="83"/>
      <c r="BJ20" s="549"/>
      <c r="BK20" s="83"/>
      <c r="BL20" s="548"/>
      <c r="BM20" s="83"/>
      <c r="BN20" s="548"/>
      <c r="BO20" s="83"/>
      <c r="BP20" s="548"/>
      <c r="BQ20" s="83"/>
      <c r="BR20" s="548"/>
      <c r="BS20" s="83"/>
      <c r="BT20" s="548"/>
      <c r="BU20" s="83"/>
      <c r="BV20" s="548"/>
      <c r="BW20" s="83"/>
      <c r="BX20" s="548"/>
      <c r="BY20" s="83"/>
      <c r="BZ20" s="548"/>
      <c r="CA20" s="83"/>
      <c r="CB20" s="548"/>
      <c r="CC20" s="83"/>
      <c r="CD20" s="548"/>
      <c r="CE20" s="83"/>
      <c r="CF20" s="548"/>
      <c r="CG20" s="83"/>
      <c r="CH20" s="548"/>
      <c r="CI20" s="83"/>
      <c r="CJ20" s="548"/>
      <c r="CK20" s="83"/>
      <c r="CL20" s="548"/>
      <c r="CM20" s="83"/>
      <c r="CN20" s="548"/>
      <c r="CO20" s="83"/>
      <c r="CP20" s="548"/>
      <c r="CQ20" s="83"/>
      <c r="CR20" s="548"/>
      <c r="CS20" s="83"/>
      <c r="CT20" s="548"/>
      <c r="CU20" s="83"/>
      <c r="CV20" s="548"/>
      <c r="CW20" s="83"/>
      <c r="CX20" s="548"/>
      <c r="CY20" s="83"/>
      <c r="CZ20" s="549"/>
      <c r="DA20" s="83"/>
      <c r="DB20" s="549"/>
      <c r="DC20" s="83"/>
      <c r="DD20" s="549"/>
      <c r="DE20" s="83"/>
      <c r="DF20" s="549"/>
      <c r="DG20" s="83"/>
      <c r="DH20" s="548"/>
      <c r="DI20" s="83"/>
      <c r="DJ20" s="548"/>
      <c r="DK20" s="83"/>
      <c r="DL20" s="548"/>
      <c r="DM20" s="83"/>
      <c r="DN20" s="548"/>
      <c r="DO20" s="83"/>
      <c r="DP20" s="548"/>
      <c r="DQ20" s="83"/>
      <c r="DR20" s="548"/>
      <c r="DS20" s="83"/>
      <c r="DT20" s="548"/>
      <c r="DU20" s="83"/>
      <c r="DV20" s="548"/>
      <c r="DW20" s="83"/>
      <c r="DX20" s="548"/>
      <c r="DY20" s="83"/>
      <c r="DZ20" s="548"/>
      <c r="EA20" s="83"/>
      <c r="EB20" s="548"/>
      <c r="EC20" s="83"/>
      <c r="ED20" s="548"/>
      <c r="EE20" s="83"/>
      <c r="EF20" s="548"/>
      <c r="EG20" s="83"/>
      <c r="EH20" s="548"/>
      <c r="EI20" s="83"/>
      <c r="EJ20" s="548"/>
      <c r="EK20" s="83"/>
      <c r="EL20" s="548"/>
      <c r="EM20" s="83"/>
      <c r="EN20" s="548"/>
      <c r="EO20" s="83"/>
      <c r="EP20" s="549"/>
      <c r="EQ20" s="518"/>
      <c r="ER20" s="518"/>
    </row>
    <row r="21" spans="1:165" s="25" customFormat="1" ht="15" customHeight="1" thickBot="1">
      <c r="A21" s="550" t="s">
        <v>649</v>
      </c>
      <c r="B21" s="53"/>
      <c r="C21" s="53">
        <v>6775</v>
      </c>
      <c r="D21" s="551"/>
      <c r="E21" s="53">
        <v>7033</v>
      </c>
      <c r="F21" s="551"/>
      <c r="G21" s="53">
        <v>7428</v>
      </c>
      <c r="H21" s="551"/>
      <c r="I21" s="53">
        <v>7826</v>
      </c>
      <c r="J21" s="551"/>
      <c r="K21" s="53">
        <v>8104</v>
      </c>
      <c r="L21" s="551"/>
      <c r="M21" s="53">
        <v>8652</v>
      </c>
      <c r="N21" s="551"/>
      <c r="O21" s="53">
        <v>9136</v>
      </c>
      <c r="P21" s="551"/>
      <c r="Q21" s="53">
        <v>10263</v>
      </c>
      <c r="R21" s="551"/>
      <c r="S21" s="53">
        <v>11424</v>
      </c>
      <c r="T21" s="551"/>
      <c r="U21" s="53">
        <v>13871</v>
      </c>
      <c r="V21" s="551"/>
      <c r="W21" s="53">
        <v>14953</v>
      </c>
      <c r="X21" s="551"/>
      <c r="Y21" s="53">
        <v>16313</v>
      </c>
      <c r="Z21" s="551"/>
      <c r="AA21" s="53">
        <v>15836</v>
      </c>
      <c r="AB21" s="551"/>
      <c r="AC21" s="53">
        <v>15782</v>
      </c>
      <c r="AD21" s="551"/>
      <c r="AE21" s="53">
        <v>16019</v>
      </c>
      <c r="AF21" s="551"/>
      <c r="AG21" s="53">
        <v>16290</v>
      </c>
      <c r="AH21" s="551"/>
      <c r="AI21" s="53">
        <v>16740</v>
      </c>
      <c r="AJ21" s="551"/>
      <c r="AK21" s="53">
        <v>17365</v>
      </c>
      <c r="AL21" s="551"/>
      <c r="AM21" s="53">
        <v>19091</v>
      </c>
      <c r="AN21" s="551"/>
      <c r="AO21" s="53">
        <v>19541</v>
      </c>
      <c r="AP21" s="551"/>
      <c r="AQ21" s="53">
        <v>20117</v>
      </c>
      <c r="AR21" s="551"/>
      <c r="AS21" s="53">
        <v>20682</v>
      </c>
      <c r="AT21" s="551"/>
      <c r="AU21" s="53">
        <v>20915</v>
      </c>
      <c r="AV21" s="551"/>
      <c r="AW21" s="53">
        <v>21299</v>
      </c>
      <c r="AX21" s="551"/>
      <c r="AY21" s="53">
        <v>21359</v>
      </c>
      <c r="AZ21" s="551"/>
      <c r="BA21" s="53">
        <v>21455</v>
      </c>
      <c r="BB21" s="551"/>
      <c r="BC21" s="53">
        <v>21476</v>
      </c>
      <c r="BD21" s="551"/>
      <c r="BE21" s="53">
        <v>21687</v>
      </c>
      <c r="BF21" s="551"/>
      <c r="BG21" s="53">
        <v>21407</v>
      </c>
      <c r="BH21" s="551"/>
      <c r="BI21" s="53">
        <v>21791</v>
      </c>
      <c r="BJ21" s="551"/>
      <c r="BK21" s="53">
        <v>22622</v>
      </c>
      <c r="BL21" s="551"/>
      <c r="BM21" s="53">
        <v>23146</v>
      </c>
      <c r="BN21" s="551"/>
      <c r="BO21" s="53">
        <v>23618</v>
      </c>
      <c r="BP21" s="551"/>
      <c r="BQ21" s="53">
        <v>23801</v>
      </c>
      <c r="BR21" s="551"/>
      <c r="BS21" s="53">
        <v>28670</v>
      </c>
      <c r="BT21" s="551"/>
      <c r="BU21" s="53">
        <v>29499</v>
      </c>
      <c r="BV21" s="551"/>
      <c r="BW21" s="53">
        <v>30497</v>
      </c>
      <c r="BX21" s="551"/>
      <c r="BY21" s="53">
        <v>31875</v>
      </c>
      <c r="BZ21" s="551"/>
      <c r="CA21" s="53">
        <v>40416</v>
      </c>
      <c r="CB21" s="551"/>
      <c r="CC21" s="53">
        <v>40714</v>
      </c>
      <c r="CD21" s="551"/>
      <c r="CE21" s="53">
        <v>39181</v>
      </c>
      <c r="CF21" s="551"/>
      <c r="CG21" s="53">
        <v>37536</v>
      </c>
      <c r="CH21" s="551"/>
      <c r="CI21" s="53">
        <v>36557</v>
      </c>
      <c r="CJ21" s="551"/>
      <c r="CK21" s="53">
        <v>36526.540999999997</v>
      </c>
      <c r="CL21" s="551"/>
      <c r="CM21" s="53">
        <v>35763</v>
      </c>
      <c r="CN21" s="551"/>
      <c r="CO21" s="53">
        <v>35240</v>
      </c>
      <c r="CP21" s="551"/>
      <c r="CQ21" s="53">
        <v>35237.024999999994</v>
      </c>
      <c r="CR21" s="551"/>
      <c r="CS21" s="53">
        <v>35084.141000000003</v>
      </c>
      <c r="CT21" s="551"/>
      <c r="CU21" s="53">
        <v>36986</v>
      </c>
      <c r="CV21" s="551"/>
      <c r="CW21" s="53">
        <v>36860</v>
      </c>
      <c r="CX21" s="551"/>
      <c r="CY21" s="53">
        <v>36141.612999999998</v>
      </c>
      <c r="CZ21" s="551"/>
      <c r="DA21" s="53">
        <v>36796.487999999998</v>
      </c>
      <c r="DB21" s="551"/>
      <c r="DC21" s="53">
        <v>40466.135479999997</v>
      </c>
      <c r="DD21" s="551"/>
      <c r="DE21" s="53">
        <v>43208.778000000006</v>
      </c>
      <c r="DF21" s="551"/>
      <c r="DG21" s="53">
        <v>44893.664000000004</v>
      </c>
      <c r="DH21" s="551"/>
      <c r="DI21" s="53">
        <v>45339</v>
      </c>
      <c r="DJ21" s="551"/>
      <c r="DK21" s="53">
        <v>46029.987000000001</v>
      </c>
      <c r="DL21" s="551"/>
      <c r="DM21" s="53">
        <v>44401</v>
      </c>
      <c r="DN21" s="551"/>
      <c r="DO21" s="53">
        <v>44624</v>
      </c>
      <c r="DP21" s="551"/>
      <c r="DQ21" s="53">
        <v>45236</v>
      </c>
      <c r="DR21" s="551"/>
      <c r="DS21" s="53">
        <v>47149</v>
      </c>
      <c r="DT21" s="551"/>
      <c r="DU21" s="53">
        <v>48790</v>
      </c>
      <c r="DV21" s="551"/>
      <c r="DW21" s="53">
        <v>50334</v>
      </c>
      <c r="DX21" s="551"/>
      <c r="DY21" s="53">
        <v>57741</v>
      </c>
      <c r="DZ21" s="551"/>
      <c r="EA21" s="53">
        <v>60032</v>
      </c>
      <c r="EB21" s="551"/>
      <c r="EC21" s="53">
        <v>60196</v>
      </c>
      <c r="ED21" s="551"/>
      <c r="EE21" s="53">
        <v>59137</v>
      </c>
      <c r="EF21" s="551"/>
      <c r="EG21" s="53">
        <f>SUM(EG11:EG20)</f>
        <v>53901</v>
      </c>
      <c r="EH21" s="551"/>
      <c r="EI21" s="53">
        <f>SUM(EI11:EI20)</f>
        <v>51643</v>
      </c>
      <c r="EJ21" s="551"/>
      <c r="EK21" s="53">
        <f>SUM(EK11:EK20)</f>
        <v>48508</v>
      </c>
      <c r="EL21" s="551"/>
      <c r="EM21" s="53">
        <f>SUM(EM11:EM20)</f>
        <v>48486</v>
      </c>
      <c r="EN21" s="551"/>
      <c r="EO21" s="53">
        <f>SUM(EO11:EO20)</f>
        <v>48275</v>
      </c>
      <c r="EP21" s="53"/>
      <c r="EQ21" s="518"/>
      <c r="ER21" s="518"/>
      <c r="ES21" s="88"/>
      <c r="ET21" s="88"/>
      <c r="EU21" s="88"/>
      <c r="EV21" s="88"/>
      <c r="EW21" s="88"/>
      <c r="EX21" s="88"/>
      <c r="EY21" s="88"/>
      <c r="EZ21" s="88"/>
      <c r="FA21" s="88"/>
      <c r="FB21" s="88"/>
      <c r="FC21" s="88"/>
      <c r="FD21" s="88"/>
      <c r="FE21" s="88"/>
      <c r="FF21" s="88"/>
      <c r="FG21" s="88"/>
      <c r="FH21" s="88"/>
      <c r="FI21" s="88"/>
    </row>
    <row r="22" spans="1:165" ht="12.75" customHeight="1" thickTop="1">
      <c r="A22" s="83"/>
      <c r="B22" s="83"/>
      <c r="C22" s="83"/>
      <c r="D22" s="279"/>
      <c r="E22" s="83"/>
      <c r="F22" s="279"/>
      <c r="G22" s="83"/>
      <c r="H22" s="279"/>
      <c r="I22" s="83"/>
      <c r="J22" s="279"/>
      <c r="K22" s="83"/>
      <c r="L22" s="279"/>
      <c r="M22" s="83"/>
      <c r="N22" s="279"/>
      <c r="O22" s="83"/>
      <c r="P22" s="279"/>
      <c r="Q22" s="83"/>
      <c r="R22" s="279"/>
      <c r="S22" s="83"/>
      <c r="T22" s="279"/>
      <c r="U22" s="83"/>
      <c r="V22" s="279"/>
      <c r="W22" s="83"/>
      <c r="X22" s="279"/>
      <c r="Y22" s="83"/>
      <c r="Z22" s="279"/>
      <c r="AA22" s="83"/>
      <c r="AB22" s="279"/>
      <c r="AC22" s="83"/>
      <c r="AD22" s="279"/>
      <c r="AE22" s="83"/>
      <c r="AF22" s="279"/>
      <c r="AG22" s="83"/>
      <c r="AH22" s="279"/>
      <c r="AI22" s="83"/>
      <c r="AJ22" s="279"/>
      <c r="AK22" s="83"/>
      <c r="AL22" s="279"/>
      <c r="AM22" s="83"/>
      <c r="AN22" s="279"/>
      <c r="AO22" s="83"/>
      <c r="AP22" s="279"/>
      <c r="AQ22" s="83"/>
      <c r="AR22" s="279"/>
      <c r="AS22" s="83"/>
      <c r="AT22" s="279"/>
      <c r="AU22" s="83"/>
      <c r="AV22" s="279"/>
      <c r="AW22" s="83"/>
      <c r="AX22" s="279"/>
      <c r="AY22" s="83"/>
      <c r="AZ22" s="279"/>
      <c r="BA22" s="83"/>
      <c r="BB22" s="279"/>
      <c r="BC22" s="83"/>
      <c r="BD22" s="279"/>
      <c r="BE22" s="83"/>
      <c r="BF22" s="279"/>
      <c r="BG22" s="83"/>
      <c r="BH22" s="279"/>
      <c r="BI22" s="83"/>
      <c r="BJ22" s="83"/>
      <c r="BK22" s="457"/>
      <c r="BL22" s="64"/>
      <c r="BM22" s="457"/>
      <c r="BN22" s="64"/>
      <c r="BO22" s="457"/>
      <c r="BP22" s="64"/>
      <c r="BQ22" s="457"/>
      <c r="BR22" s="64"/>
      <c r="BS22" s="457"/>
      <c r="BT22" s="64"/>
      <c r="BU22" s="457"/>
      <c r="BV22" s="64"/>
    </row>
    <row r="23" spans="1:165" ht="23.4">
      <c r="A23" s="241" t="s">
        <v>712</v>
      </c>
      <c r="B23" s="241"/>
      <c r="C23" s="83"/>
      <c r="D23" s="279"/>
      <c r="E23" s="83"/>
      <c r="F23" s="279"/>
      <c r="G23" s="83"/>
      <c r="H23" s="279"/>
      <c r="I23" s="83"/>
      <c r="J23" s="279"/>
      <c r="K23" s="83"/>
      <c r="L23" s="279"/>
      <c r="M23" s="83"/>
      <c r="N23" s="279"/>
      <c r="O23" s="83"/>
      <c r="P23" s="279"/>
      <c r="Q23" s="83"/>
      <c r="R23" s="279"/>
      <c r="S23" s="83"/>
      <c r="T23" s="279"/>
      <c r="U23" s="83"/>
      <c r="V23" s="279"/>
      <c r="W23" s="83"/>
      <c r="X23" s="279"/>
      <c r="Y23" s="83"/>
      <c r="Z23" s="279"/>
      <c r="AA23" s="83"/>
      <c r="AB23" s="279"/>
      <c r="AC23" s="83"/>
      <c r="AD23" s="279"/>
      <c r="AE23" s="83"/>
      <c r="AF23" s="279"/>
      <c r="AG23" s="83"/>
      <c r="AH23" s="279"/>
      <c r="AI23" s="83"/>
      <c r="AJ23" s="279"/>
      <c r="AK23" s="83"/>
      <c r="AL23" s="279"/>
      <c r="AM23" s="83"/>
      <c r="AN23" s="279"/>
      <c r="AO23" s="83"/>
      <c r="AP23" s="279"/>
      <c r="AQ23" s="83"/>
      <c r="AR23" s="279"/>
      <c r="AS23" s="83"/>
      <c r="AT23" s="279"/>
      <c r="AU23" s="83"/>
      <c r="AV23" s="279"/>
      <c r="AW23" s="83"/>
      <c r="AX23" s="279"/>
      <c r="AY23" s="83"/>
      <c r="AZ23" s="279"/>
      <c r="BA23" s="83"/>
      <c r="BB23" s="279"/>
      <c r="BC23" s="83"/>
      <c r="BD23" s="279"/>
      <c r="BE23" s="83"/>
      <c r="BF23" s="279"/>
      <c r="BG23" s="83"/>
      <c r="BH23" s="279"/>
      <c r="BI23" s="83"/>
      <c r="BJ23" s="83"/>
      <c r="BK23" s="457"/>
      <c r="BL23" s="64"/>
      <c r="BM23" s="457"/>
      <c r="BN23" s="64"/>
      <c r="BO23" s="457"/>
      <c r="BP23" s="64"/>
      <c r="BQ23" s="457"/>
      <c r="BR23" s="64"/>
      <c r="BS23" s="457"/>
      <c r="BT23" s="64"/>
      <c r="BU23" s="457"/>
      <c r="BV23" s="64"/>
      <c r="EO23" s="552"/>
    </row>
    <row r="24" spans="1:165" ht="13.2" customHeight="1">
      <c r="A24" s="83"/>
      <c r="B24" s="83"/>
      <c r="C24" s="83"/>
      <c r="D24" s="279"/>
      <c r="E24" s="83"/>
      <c r="F24" s="279"/>
      <c r="G24" s="83"/>
      <c r="H24" s="279"/>
      <c r="I24" s="83"/>
      <c r="J24" s="279"/>
      <c r="K24" s="83"/>
      <c r="L24" s="279"/>
      <c r="M24" s="83"/>
      <c r="N24" s="279"/>
      <c r="O24" s="83"/>
      <c r="P24" s="279"/>
      <c r="Q24" s="83"/>
      <c r="R24" s="279"/>
      <c r="S24" s="83"/>
      <c r="T24" s="279"/>
      <c r="U24" s="83"/>
      <c r="V24" s="279"/>
      <c r="W24" s="83"/>
      <c r="X24" s="279"/>
      <c r="Y24" s="83"/>
      <c r="Z24" s="279"/>
      <c r="AA24" s="83"/>
      <c r="AB24" s="279"/>
      <c r="AC24" s="83"/>
      <c r="AD24" s="279"/>
      <c r="AE24" s="83"/>
      <c r="AF24" s="279"/>
      <c r="AG24" s="83"/>
      <c r="AH24" s="279"/>
      <c r="AI24" s="83"/>
      <c r="AJ24" s="279"/>
      <c r="AK24" s="83"/>
      <c r="AL24" s="279"/>
      <c r="AM24" s="83"/>
      <c r="AN24" s="279"/>
      <c r="AO24" s="83"/>
      <c r="AP24" s="279"/>
      <c r="AQ24" s="83"/>
      <c r="AR24" s="279"/>
      <c r="AS24" s="83"/>
      <c r="AT24" s="279"/>
      <c r="AU24" s="83"/>
      <c r="AV24" s="279"/>
      <c r="AW24" s="83"/>
      <c r="AX24" s="279"/>
      <c r="AY24" s="83"/>
      <c r="AZ24" s="279"/>
      <c r="BA24" s="83"/>
      <c r="BB24" s="279"/>
      <c r="BC24" s="83"/>
      <c r="BD24" s="279"/>
      <c r="BE24" s="83"/>
      <c r="BF24" s="279"/>
      <c r="BG24" s="83"/>
      <c r="BH24" s="279"/>
      <c r="BI24" s="83"/>
      <c r="BJ24" s="83"/>
      <c r="BK24" s="457"/>
      <c r="BL24" s="64"/>
      <c r="BM24" s="457"/>
      <c r="BN24" s="64"/>
      <c r="BO24" s="457"/>
      <c r="BP24" s="64"/>
      <c r="BQ24" s="457"/>
      <c r="BR24" s="64"/>
      <c r="BS24" s="457"/>
      <c r="BT24" s="64"/>
      <c r="BU24" s="457"/>
      <c r="BV24" s="64"/>
      <c r="EO24" s="552"/>
    </row>
    <row r="25" spans="1:165" s="465" customFormat="1">
      <c r="A25" s="63"/>
      <c r="B25" s="63"/>
      <c r="C25" s="63"/>
      <c r="D25" s="91"/>
      <c r="E25" s="63"/>
      <c r="F25" s="91"/>
      <c r="G25" s="63"/>
      <c r="H25" s="91"/>
      <c r="I25" s="63"/>
      <c r="J25" s="91"/>
      <c r="K25" s="63"/>
      <c r="L25" s="91"/>
      <c r="M25" s="63"/>
      <c r="N25" s="91"/>
      <c r="O25" s="63"/>
      <c r="P25" s="91"/>
      <c r="Q25" s="63"/>
      <c r="R25" s="91"/>
      <c r="S25" s="63"/>
      <c r="T25" s="91"/>
      <c r="U25" s="63"/>
      <c r="V25" s="91"/>
      <c r="W25" s="63"/>
      <c r="X25" s="91"/>
      <c r="Y25" s="63"/>
      <c r="Z25" s="91"/>
      <c r="AA25" s="63"/>
      <c r="AB25" s="91"/>
      <c r="AC25" s="63"/>
      <c r="AD25" s="91"/>
      <c r="AE25" s="63"/>
      <c r="AF25" s="91"/>
      <c r="AG25" s="63"/>
      <c r="AH25" s="91"/>
      <c r="AI25" s="63"/>
      <c r="AJ25" s="91"/>
      <c r="AK25" s="63"/>
      <c r="AL25" s="91"/>
      <c r="AM25" s="63"/>
      <c r="AN25" s="91"/>
      <c r="AO25" s="63"/>
      <c r="AP25" s="91"/>
      <c r="AQ25" s="63"/>
      <c r="AR25" s="91"/>
      <c r="AS25" s="63"/>
      <c r="AT25" s="91"/>
      <c r="AU25" s="63"/>
      <c r="AV25" s="91"/>
      <c r="AW25" s="63"/>
      <c r="AX25" s="91"/>
      <c r="AY25" s="63"/>
      <c r="AZ25" s="91"/>
      <c r="BA25" s="63"/>
      <c r="BB25" s="91"/>
      <c r="BC25" s="63"/>
      <c r="BD25" s="91"/>
      <c r="BE25" s="63"/>
      <c r="BF25" s="91"/>
      <c r="BG25" s="63"/>
      <c r="BH25" s="91"/>
      <c r="BI25" s="63"/>
      <c r="BJ25" s="63"/>
      <c r="BK25" s="63"/>
      <c r="BL25" s="91"/>
      <c r="BM25" s="553"/>
      <c r="BN25" s="91"/>
      <c r="BO25" s="63"/>
      <c r="BP25" s="91"/>
      <c r="BQ25" s="63"/>
      <c r="BR25" s="91"/>
      <c r="BS25" s="63"/>
      <c r="BT25" s="91"/>
      <c r="BU25" s="63"/>
      <c r="BV25" s="91"/>
      <c r="BW25" s="464"/>
      <c r="BX25" s="281"/>
      <c r="BY25" s="464"/>
      <c r="BZ25" s="281"/>
      <c r="CA25" s="464"/>
      <c r="CB25" s="281"/>
      <c r="CC25" s="464"/>
      <c r="CD25" s="281"/>
      <c r="CE25" s="464"/>
      <c r="CF25" s="281"/>
      <c r="CG25" s="464"/>
      <c r="CH25" s="281"/>
      <c r="CI25" s="464"/>
      <c r="CJ25" s="281"/>
      <c r="CK25" s="464"/>
      <c r="CL25" s="281"/>
      <c r="CM25" s="464"/>
      <c r="CN25" s="281"/>
      <c r="CO25" s="464"/>
      <c r="CP25" s="281"/>
      <c r="CQ25" s="464"/>
      <c r="CR25" s="281"/>
      <c r="CS25" s="464"/>
      <c r="CT25" s="281"/>
      <c r="CU25" s="464"/>
      <c r="CV25" s="281"/>
      <c r="CW25" s="464"/>
      <c r="CX25" s="281"/>
      <c r="CY25" s="464"/>
      <c r="CZ25" s="464"/>
      <c r="DA25" s="464"/>
      <c r="DB25" s="464"/>
      <c r="DC25" s="464"/>
      <c r="DD25" s="464"/>
      <c r="DE25" s="464"/>
      <c r="DF25" s="464"/>
      <c r="DG25" s="464"/>
      <c r="DH25" s="464"/>
      <c r="DI25" s="464"/>
      <c r="DJ25" s="464"/>
      <c r="DK25" s="464"/>
      <c r="DL25" s="464"/>
      <c r="DM25" s="464"/>
      <c r="DN25" s="464"/>
      <c r="DO25" s="464"/>
      <c r="DP25" s="464"/>
      <c r="DQ25" s="464"/>
      <c r="DR25" s="464"/>
      <c r="DS25" s="464"/>
      <c r="DT25" s="464"/>
      <c r="DU25" s="464"/>
      <c r="DV25" s="464"/>
      <c r="DW25" s="464"/>
      <c r="DX25" s="464"/>
      <c r="DY25" s="464"/>
      <c r="DZ25" s="464"/>
      <c r="EA25" s="464"/>
      <c r="EB25" s="464"/>
      <c r="EC25" s="464"/>
      <c r="ED25" s="464"/>
      <c r="EE25" s="464"/>
      <c r="EF25" s="464"/>
      <c r="EG25" s="464"/>
      <c r="EH25" s="464"/>
      <c r="EI25" s="464"/>
      <c r="EJ25" s="464"/>
      <c r="EK25" s="464"/>
      <c r="EL25" s="464"/>
      <c r="EM25" s="464"/>
      <c r="EN25" s="464"/>
      <c r="EO25" s="554"/>
      <c r="EP25" s="464"/>
    </row>
    <row r="26" spans="1:165" s="465" customFormat="1">
      <c r="A26" s="63"/>
      <c r="B26" s="63"/>
      <c r="C26" s="63"/>
      <c r="D26" s="91"/>
      <c r="E26" s="63"/>
      <c r="F26" s="91"/>
      <c r="G26" s="63"/>
      <c r="H26" s="91"/>
      <c r="I26" s="63"/>
      <c r="J26" s="91"/>
      <c r="K26" s="63"/>
      <c r="L26" s="91"/>
      <c r="M26" s="63"/>
      <c r="N26" s="91"/>
      <c r="O26" s="63"/>
      <c r="P26" s="91"/>
      <c r="Q26" s="63"/>
      <c r="R26" s="91"/>
      <c r="S26" s="63"/>
      <c r="T26" s="91"/>
      <c r="U26" s="63"/>
      <c r="V26" s="91"/>
      <c r="W26" s="63"/>
      <c r="X26" s="91"/>
      <c r="Y26" s="63"/>
      <c r="Z26" s="91"/>
      <c r="AA26" s="63"/>
      <c r="AB26" s="91"/>
      <c r="AC26" s="63"/>
      <c r="AD26" s="91"/>
      <c r="AE26" s="63"/>
      <c r="AF26" s="91"/>
      <c r="AG26" s="63"/>
      <c r="AH26" s="91"/>
      <c r="AI26" s="63"/>
      <c r="AJ26" s="91"/>
      <c r="AK26" s="63"/>
      <c r="AL26" s="91"/>
      <c r="AM26" s="63"/>
      <c r="AN26" s="91"/>
      <c r="AO26" s="63"/>
      <c r="AP26" s="91"/>
      <c r="AQ26" s="63"/>
      <c r="AR26" s="91"/>
      <c r="AS26" s="63"/>
      <c r="AT26" s="91"/>
      <c r="AU26" s="63"/>
      <c r="AV26" s="91"/>
      <c r="AW26" s="63"/>
      <c r="AX26" s="91"/>
      <c r="AY26" s="63"/>
      <c r="AZ26" s="91"/>
      <c r="BA26" s="63"/>
      <c r="BB26" s="91"/>
      <c r="BC26" s="63"/>
      <c r="BD26" s="91"/>
      <c r="BE26" s="63"/>
      <c r="BF26" s="91"/>
      <c r="BG26" s="63"/>
      <c r="BH26" s="91"/>
      <c r="BI26" s="63"/>
      <c r="BJ26" s="63"/>
      <c r="BK26" s="63"/>
      <c r="BL26" s="91"/>
      <c r="BM26" s="553"/>
      <c r="BN26" s="91"/>
      <c r="BO26" s="63"/>
      <c r="BP26" s="91"/>
      <c r="BQ26" s="63"/>
      <c r="BR26" s="91"/>
      <c r="BS26" s="63"/>
      <c r="BT26" s="91"/>
      <c r="BU26" s="63"/>
      <c r="BV26" s="91"/>
      <c r="BW26" s="464"/>
      <c r="BX26" s="281"/>
      <c r="BY26" s="464"/>
      <c r="BZ26" s="281"/>
      <c r="CA26" s="464"/>
      <c r="CB26" s="281"/>
      <c r="CC26" s="464"/>
      <c r="CD26" s="281"/>
      <c r="CE26" s="464"/>
      <c r="CF26" s="281"/>
      <c r="CG26" s="464"/>
      <c r="CH26" s="281"/>
      <c r="CI26" s="464"/>
      <c r="CJ26" s="281"/>
      <c r="CK26" s="464"/>
      <c r="CL26" s="281"/>
      <c r="CM26" s="464"/>
      <c r="CN26" s="281"/>
      <c r="CO26" s="464"/>
      <c r="CP26" s="281"/>
      <c r="CQ26" s="464"/>
      <c r="CR26" s="281"/>
      <c r="CS26" s="464"/>
      <c r="CT26" s="281"/>
      <c r="CU26" s="464"/>
      <c r="CV26" s="281"/>
      <c r="CW26" s="464"/>
      <c r="CX26" s="281"/>
      <c r="CY26" s="464"/>
      <c r="CZ26" s="464"/>
      <c r="DA26" s="464"/>
      <c r="DB26" s="464"/>
      <c r="DC26" s="464"/>
      <c r="DD26" s="464"/>
      <c r="DE26" s="464"/>
      <c r="DF26" s="464"/>
      <c r="DG26" s="464"/>
      <c r="DH26" s="464"/>
      <c r="DI26" s="464"/>
      <c r="DJ26" s="464"/>
      <c r="DK26" s="464"/>
      <c r="DL26" s="464"/>
      <c r="DM26" s="464"/>
      <c r="DN26" s="464"/>
      <c r="DO26" s="464"/>
      <c r="DP26" s="464"/>
      <c r="DQ26" s="464"/>
      <c r="DR26" s="464"/>
      <c r="DS26" s="464"/>
      <c r="DT26" s="464"/>
      <c r="DU26" s="464"/>
      <c r="DV26" s="464"/>
      <c r="DW26" s="464"/>
      <c r="DX26" s="464"/>
      <c r="DY26" s="464"/>
      <c r="DZ26" s="464"/>
      <c r="EA26" s="464"/>
      <c r="EB26" s="464"/>
      <c r="EC26" s="464"/>
      <c r="ED26" s="464"/>
      <c r="EE26" s="464"/>
      <c r="EF26" s="464"/>
      <c r="EG26" s="464"/>
      <c r="EH26" s="464"/>
      <c r="EI26" s="464"/>
      <c r="EJ26" s="464"/>
      <c r="EK26" s="464"/>
      <c r="EL26" s="464"/>
      <c r="EM26" s="464"/>
      <c r="EN26" s="464"/>
      <c r="EO26" s="464"/>
      <c r="EP26" s="464"/>
    </row>
    <row r="27" spans="1:165" s="465" customFormat="1">
      <c r="A27" s="63"/>
      <c r="B27" s="63"/>
      <c r="C27" s="63"/>
      <c r="D27" s="91"/>
      <c r="E27" s="63"/>
      <c r="F27" s="91"/>
      <c r="G27" s="63"/>
      <c r="H27" s="91"/>
      <c r="I27" s="63"/>
      <c r="J27" s="91"/>
      <c r="K27" s="63"/>
      <c r="L27" s="91"/>
      <c r="M27" s="63"/>
      <c r="N27" s="91"/>
      <c r="O27" s="63"/>
      <c r="P27" s="91"/>
      <c r="Q27" s="63"/>
      <c r="R27" s="91"/>
      <c r="S27" s="63"/>
      <c r="T27" s="91"/>
      <c r="U27" s="63"/>
      <c r="V27" s="91"/>
      <c r="W27" s="63"/>
      <c r="X27" s="91"/>
      <c r="Y27" s="63"/>
      <c r="Z27" s="91"/>
      <c r="AA27" s="63"/>
      <c r="AB27" s="91"/>
      <c r="AC27" s="63"/>
      <c r="AD27" s="91"/>
      <c r="AE27" s="63"/>
      <c r="AF27" s="91"/>
      <c r="AG27" s="63"/>
      <c r="AH27" s="91"/>
      <c r="AI27" s="63"/>
      <c r="AJ27" s="91"/>
      <c r="AK27" s="63"/>
      <c r="AL27" s="91"/>
      <c r="AM27" s="63"/>
      <c r="AN27" s="91"/>
      <c r="AO27" s="63"/>
      <c r="AP27" s="91"/>
      <c r="AQ27" s="63"/>
      <c r="AR27" s="91"/>
      <c r="AS27" s="63"/>
      <c r="AT27" s="91"/>
      <c r="AU27" s="63"/>
      <c r="AV27" s="91"/>
      <c r="AW27" s="63"/>
      <c r="AX27" s="91"/>
      <c r="AY27" s="63"/>
      <c r="AZ27" s="91"/>
      <c r="BA27" s="63"/>
      <c r="BB27" s="91"/>
      <c r="BC27" s="63"/>
      <c r="BD27" s="91"/>
      <c r="BE27" s="63"/>
      <c r="BF27" s="91"/>
      <c r="BG27" s="63"/>
      <c r="BH27" s="91"/>
      <c r="BI27" s="63"/>
      <c r="BJ27" s="63"/>
      <c r="BK27" s="63"/>
      <c r="BL27" s="91"/>
      <c r="BM27" s="553"/>
      <c r="BN27" s="91"/>
      <c r="BO27" s="63"/>
      <c r="BP27" s="91"/>
      <c r="BQ27" s="63"/>
      <c r="BR27" s="91"/>
      <c r="BS27" s="63"/>
      <c r="BT27" s="91"/>
      <c r="BU27" s="63"/>
      <c r="BV27" s="91"/>
      <c r="BW27" s="464"/>
      <c r="BX27" s="281"/>
      <c r="BY27" s="464"/>
      <c r="BZ27" s="281"/>
      <c r="CA27" s="464"/>
      <c r="CB27" s="281"/>
      <c r="CC27" s="464"/>
      <c r="CD27" s="281"/>
      <c r="CE27" s="464"/>
      <c r="CF27" s="281"/>
      <c r="CG27" s="464"/>
      <c r="CH27" s="281"/>
      <c r="CI27" s="464"/>
      <c r="CJ27" s="281"/>
      <c r="CK27" s="464"/>
      <c r="CL27" s="281"/>
      <c r="CM27" s="464"/>
      <c r="CN27" s="281"/>
      <c r="CO27" s="464"/>
      <c r="CP27" s="281"/>
      <c r="CQ27" s="464"/>
      <c r="CR27" s="281"/>
      <c r="CS27" s="464"/>
      <c r="CT27" s="281"/>
      <c r="CU27" s="464"/>
      <c r="CV27" s="281"/>
      <c r="CW27" s="464"/>
      <c r="CX27" s="281"/>
      <c r="CY27" s="464"/>
      <c r="CZ27" s="464"/>
      <c r="DA27" s="464"/>
      <c r="DB27" s="464"/>
      <c r="DC27" s="464"/>
      <c r="DD27" s="464"/>
      <c r="DE27" s="464"/>
      <c r="DF27" s="464"/>
      <c r="DG27" s="464"/>
      <c r="DH27" s="464"/>
      <c r="DI27" s="464"/>
      <c r="DJ27" s="464"/>
      <c r="DK27" s="464"/>
      <c r="DL27" s="464"/>
      <c r="DM27" s="464"/>
      <c r="DN27" s="464"/>
      <c r="DO27" s="464"/>
      <c r="DP27" s="464"/>
      <c r="DQ27" s="464"/>
      <c r="DR27" s="464"/>
      <c r="DS27" s="464"/>
      <c r="DT27" s="464"/>
      <c r="DU27" s="464"/>
      <c r="DV27" s="464"/>
      <c r="DW27" s="464"/>
      <c r="DX27" s="464"/>
      <c r="DY27" s="464"/>
      <c r="DZ27" s="464"/>
      <c r="EA27" s="464"/>
      <c r="EB27" s="464"/>
      <c r="EC27" s="464"/>
      <c r="ED27" s="464"/>
      <c r="EE27" s="464"/>
      <c r="EF27" s="464"/>
      <c r="EG27" s="464"/>
      <c r="EH27" s="464"/>
      <c r="EI27" s="464"/>
      <c r="EJ27" s="464"/>
      <c r="EK27" s="464"/>
      <c r="EL27" s="464"/>
      <c r="EM27" s="464"/>
      <c r="EN27" s="464"/>
      <c r="EO27" s="464"/>
      <c r="EP27" s="464"/>
    </row>
    <row r="28" spans="1:165" s="465" customFormat="1">
      <c r="A28" s="63"/>
      <c r="B28" s="63"/>
      <c r="C28" s="63"/>
      <c r="D28" s="91"/>
      <c r="E28" s="63"/>
      <c r="F28" s="91"/>
      <c r="G28" s="63"/>
      <c r="H28" s="91"/>
      <c r="I28" s="63"/>
      <c r="J28" s="91"/>
      <c r="K28" s="63"/>
      <c r="L28" s="91"/>
      <c r="M28" s="63"/>
      <c r="N28" s="91"/>
      <c r="O28" s="63"/>
      <c r="P28" s="91"/>
      <c r="Q28" s="63"/>
      <c r="R28" s="91"/>
      <c r="S28" s="63"/>
      <c r="T28" s="91"/>
      <c r="U28" s="63"/>
      <c r="V28" s="91"/>
      <c r="W28" s="63"/>
      <c r="X28" s="91"/>
      <c r="Y28" s="63"/>
      <c r="Z28" s="91"/>
      <c r="AA28" s="63"/>
      <c r="AB28" s="91"/>
      <c r="AC28" s="63"/>
      <c r="AD28" s="91"/>
      <c r="AE28" s="63"/>
      <c r="AF28" s="91"/>
      <c r="AG28" s="63"/>
      <c r="AH28" s="91"/>
      <c r="AI28" s="63"/>
      <c r="AJ28" s="91"/>
      <c r="AK28" s="63"/>
      <c r="AL28" s="91"/>
      <c r="AM28" s="63"/>
      <c r="AN28" s="91"/>
      <c r="AO28" s="63"/>
      <c r="AP28" s="91"/>
      <c r="AQ28" s="63"/>
      <c r="AR28" s="91"/>
      <c r="AS28" s="63"/>
      <c r="AT28" s="91"/>
      <c r="AU28" s="63"/>
      <c r="AV28" s="91"/>
      <c r="AW28" s="63"/>
      <c r="AX28" s="91"/>
      <c r="AY28" s="63"/>
      <c r="AZ28" s="91"/>
      <c r="BA28" s="63"/>
      <c r="BB28" s="91"/>
      <c r="BC28" s="63"/>
      <c r="BD28" s="91"/>
      <c r="BE28" s="63"/>
      <c r="BF28" s="91"/>
      <c r="BG28" s="63"/>
      <c r="BH28" s="91"/>
      <c r="BI28" s="63"/>
      <c r="BJ28" s="63"/>
      <c r="BK28" s="63"/>
      <c r="BL28" s="91"/>
      <c r="BM28" s="555"/>
      <c r="BN28" s="91"/>
      <c r="BO28" s="63"/>
      <c r="BP28" s="91"/>
      <c r="BQ28" s="63"/>
      <c r="BR28" s="91"/>
      <c r="BS28" s="63"/>
      <c r="BT28" s="91"/>
      <c r="BU28" s="63"/>
      <c r="BV28" s="91"/>
      <c r="BW28" s="464"/>
      <c r="BX28" s="281"/>
      <c r="BY28" s="464"/>
      <c r="BZ28" s="281"/>
      <c r="CA28" s="464"/>
      <c r="CB28" s="281"/>
      <c r="CC28" s="464"/>
      <c r="CD28" s="281"/>
      <c r="CE28" s="464"/>
      <c r="CF28" s="281"/>
      <c r="CG28" s="464"/>
      <c r="CH28" s="281"/>
      <c r="CI28" s="464"/>
      <c r="CJ28" s="281"/>
      <c r="CK28" s="464"/>
      <c r="CL28" s="281"/>
      <c r="CM28" s="464"/>
      <c r="CN28" s="281"/>
      <c r="CO28" s="464"/>
      <c r="CP28" s="281"/>
      <c r="CQ28" s="464"/>
      <c r="CR28" s="281"/>
      <c r="CS28" s="464"/>
      <c r="CT28" s="281"/>
      <c r="CU28" s="464"/>
      <c r="CV28" s="281"/>
      <c r="CW28" s="464"/>
      <c r="CX28" s="281"/>
      <c r="CY28" s="464"/>
      <c r="CZ28" s="464"/>
      <c r="DA28" s="464"/>
      <c r="DB28" s="464"/>
      <c r="DC28" s="464"/>
      <c r="DD28" s="464"/>
      <c r="DE28" s="464"/>
      <c r="DF28" s="464"/>
      <c r="DG28" s="464"/>
      <c r="DH28" s="464"/>
      <c r="DI28" s="464"/>
      <c r="DJ28" s="464"/>
      <c r="DK28" s="464"/>
      <c r="DL28" s="464"/>
      <c r="DM28" s="464"/>
      <c r="DN28" s="464"/>
      <c r="DO28" s="464"/>
      <c r="DP28" s="464"/>
      <c r="DQ28" s="464"/>
      <c r="DR28" s="464"/>
      <c r="DS28" s="464"/>
      <c r="DT28" s="464"/>
      <c r="DU28" s="464"/>
      <c r="DV28" s="464"/>
      <c r="DW28" s="464"/>
      <c r="DX28" s="464"/>
      <c r="DY28" s="464"/>
      <c r="DZ28" s="464"/>
      <c r="EA28" s="464"/>
      <c r="EB28" s="464"/>
      <c r="EC28" s="464"/>
      <c r="ED28" s="464"/>
      <c r="EE28" s="464"/>
      <c r="EF28" s="464"/>
      <c r="EG28" s="464"/>
      <c r="EH28" s="464"/>
      <c r="EI28" s="464"/>
      <c r="EJ28" s="464"/>
      <c r="EK28" s="464"/>
      <c r="EL28" s="464"/>
      <c r="EM28" s="464"/>
      <c r="EN28" s="464"/>
      <c r="EO28" s="464"/>
      <c r="EP28" s="464"/>
    </row>
    <row r="29" spans="1:165" s="465" customFormat="1">
      <c r="A29" s="63"/>
      <c r="B29" s="63"/>
      <c r="C29" s="63"/>
      <c r="D29" s="91"/>
      <c r="E29" s="63"/>
      <c r="F29" s="91"/>
      <c r="G29" s="63"/>
      <c r="H29" s="91"/>
      <c r="I29" s="63"/>
      <c r="J29" s="91"/>
      <c r="K29" s="63"/>
      <c r="L29" s="91"/>
      <c r="M29" s="63"/>
      <c r="N29" s="91"/>
      <c r="O29" s="63"/>
      <c r="P29" s="91"/>
      <c r="Q29" s="63"/>
      <c r="R29" s="91"/>
      <c r="S29" s="63"/>
      <c r="T29" s="91"/>
      <c r="U29" s="63"/>
      <c r="V29" s="91"/>
      <c r="W29" s="63"/>
      <c r="X29" s="91"/>
      <c r="Y29" s="63"/>
      <c r="Z29" s="91"/>
      <c r="AA29" s="63"/>
      <c r="AB29" s="91"/>
      <c r="AC29" s="63"/>
      <c r="AD29" s="91"/>
      <c r="AE29" s="63"/>
      <c r="AF29" s="91"/>
      <c r="AG29" s="63"/>
      <c r="AH29" s="91"/>
      <c r="AI29" s="63"/>
      <c r="AJ29" s="91"/>
      <c r="AK29" s="63"/>
      <c r="AL29" s="91"/>
      <c r="AM29" s="63"/>
      <c r="AN29" s="91"/>
      <c r="AO29" s="63"/>
      <c r="AP29" s="91"/>
      <c r="AQ29" s="63"/>
      <c r="AR29" s="91"/>
      <c r="AS29" s="63"/>
      <c r="AT29" s="91"/>
      <c r="AU29" s="63"/>
      <c r="AV29" s="91"/>
      <c r="AW29" s="63"/>
      <c r="AX29" s="91"/>
      <c r="AY29" s="63"/>
      <c r="AZ29" s="91"/>
      <c r="BA29" s="63"/>
      <c r="BB29" s="91"/>
      <c r="BC29" s="63"/>
      <c r="BD29" s="91"/>
      <c r="BE29" s="63"/>
      <c r="BF29" s="91"/>
      <c r="BG29" s="63"/>
      <c r="BH29" s="91"/>
      <c r="BI29" s="63"/>
      <c r="BJ29" s="63"/>
      <c r="BK29" s="63"/>
      <c r="BL29" s="91"/>
      <c r="BM29" s="553"/>
      <c r="BN29" s="91"/>
      <c r="BO29" s="63"/>
      <c r="BP29" s="91"/>
      <c r="BQ29" s="63"/>
      <c r="BR29" s="91"/>
      <c r="BS29" s="63"/>
      <c r="BT29" s="91"/>
      <c r="BU29" s="63"/>
      <c r="BV29" s="91"/>
      <c r="BW29" s="464"/>
      <c r="BX29" s="281"/>
      <c r="BY29" s="464"/>
      <c r="BZ29" s="281"/>
      <c r="CA29" s="464"/>
      <c r="CB29" s="281"/>
      <c r="CC29" s="464"/>
      <c r="CD29" s="281"/>
      <c r="CE29" s="464"/>
      <c r="CF29" s="281"/>
      <c r="CG29" s="464"/>
      <c r="CH29" s="281"/>
      <c r="CI29" s="464"/>
      <c r="CJ29" s="281"/>
      <c r="CK29" s="464"/>
      <c r="CL29" s="281"/>
      <c r="CM29" s="464"/>
      <c r="CN29" s="281"/>
      <c r="CO29" s="464"/>
      <c r="CP29" s="281"/>
      <c r="CQ29" s="464"/>
      <c r="CR29" s="281"/>
      <c r="CS29" s="464"/>
      <c r="CT29" s="281"/>
      <c r="CU29" s="464"/>
      <c r="CV29" s="281"/>
      <c r="CW29" s="464"/>
      <c r="CX29" s="281"/>
      <c r="CY29" s="464"/>
      <c r="CZ29" s="464"/>
      <c r="DA29" s="464"/>
      <c r="DB29" s="464"/>
      <c r="DC29" s="464"/>
      <c r="DD29" s="464"/>
      <c r="DE29" s="464"/>
      <c r="DF29" s="464"/>
      <c r="DG29" s="464"/>
      <c r="DH29" s="464"/>
      <c r="DI29" s="464"/>
      <c r="DJ29" s="464"/>
      <c r="DK29" s="464"/>
      <c r="DL29" s="464"/>
      <c r="DM29" s="464"/>
      <c r="DN29" s="464"/>
      <c r="DO29" s="464"/>
      <c r="DP29" s="464"/>
      <c r="DQ29" s="464"/>
      <c r="DR29" s="464"/>
      <c r="DS29" s="464"/>
      <c r="DT29" s="464"/>
      <c r="DU29" s="464"/>
      <c r="DV29" s="464"/>
      <c r="DW29" s="464"/>
      <c r="DX29" s="464"/>
      <c r="DY29" s="464"/>
      <c r="DZ29" s="464"/>
      <c r="EA29" s="464"/>
      <c r="EB29" s="464"/>
      <c r="EC29" s="464"/>
      <c r="ED29" s="464"/>
      <c r="EE29" s="464"/>
      <c r="EF29" s="464"/>
      <c r="EG29" s="464"/>
      <c r="EH29" s="464"/>
      <c r="EI29" s="464"/>
      <c r="EJ29" s="464"/>
      <c r="EK29" s="464"/>
      <c r="EL29" s="464"/>
      <c r="EM29" s="464"/>
      <c r="EN29" s="464"/>
      <c r="EO29" s="464"/>
      <c r="EP29" s="464"/>
    </row>
    <row r="30" spans="1:165" s="465" customFormat="1">
      <c r="A30" s="63"/>
      <c r="B30" s="63"/>
      <c r="C30" s="63"/>
      <c r="D30" s="91"/>
      <c r="E30" s="63"/>
      <c r="F30" s="91"/>
      <c r="G30" s="63"/>
      <c r="H30" s="91"/>
      <c r="I30" s="63"/>
      <c r="J30" s="91"/>
      <c r="K30" s="63"/>
      <c r="L30" s="91"/>
      <c r="M30" s="63"/>
      <c r="N30" s="91"/>
      <c r="O30" s="63"/>
      <c r="P30" s="91"/>
      <c r="Q30" s="63"/>
      <c r="R30" s="91"/>
      <c r="S30" s="63"/>
      <c r="T30" s="91"/>
      <c r="U30" s="63"/>
      <c r="V30" s="91"/>
      <c r="W30" s="63"/>
      <c r="X30" s="91"/>
      <c r="Y30" s="63"/>
      <c r="Z30" s="91"/>
      <c r="AA30" s="63"/>
      <c r="AB30" s="91"/>
      <c r="AC30" s="63"/>
      <c r="AD30" s="91"/>
      <c r="AE30" s="63"/>
      <c r="AF30" s="91"/>
      <c r="AG30" s="63"/>
      <c r="AH30" s="91"/>
      <c r="AI30" s="63"/>
      <c r="AJ30" s="91"/>
      <c r="AK30" s="63"/>
      <c r="AL30" s="91"/>
      <c r="AM30" s="63"/>
      <c r="AN30" s="91"/>
      <c r="AO30" s="63"/>
      <c r="AP30" s="91"/>
      <c r="AQ30" s="63"/>
      <c r="AR30" s="91"/>
      <c r="AS30" s="63"/>
      <c r="AT30" s="91"/>
      <c r="AU30" s="63"/>
      <c r="AV30" s="91"/>
      <c r="AW30" s="63"/>
      <c r="AX30" s="91"/>
      <c r="AY30" s="63"/>
      <c r="AZ30" s="91"/>
      <c r="BA30" s="63"/>
      <c r="BB30" s="91"/>
      <c r="BC30" s="63"/>
      <c r="BD30" s="91"/>
      <c r="BE30" s="63"/>
      <c r="BF30" s="91"/>
      <c r="BG30" s="63"/>
      <c r="BH30" s="91"/>
      <c r="BI30" s="63"/>
      <c r="BJ30" s="63"/>
      <c r="BK30" s="89"/>
      <c r="BL30" s="468"/>
      <c r="BM30" s="553"/>
      <c r="BN30" s="468"/>
      <c r="BO30" s="89"/>
      <c r="BP30" s="468"/>
      <c r="BQ30" s="89"/>
      <c r="BR30" s="468"/>
      <c r="BS30" s="89"/>
      <c r="BT30" s="468"/>
      <c r="BU30" s="89"/>
      <c r="BV30" s="468"/>
      <c r="BW30" s="57"/>
      <c r="BX30" s="281"/>
      <c r="BY30" s="57"/>
      <c r="BZ30" s="281"/>
      <c r="CA30" s="464"/>
      <c r="CB30" s="281"/>
      <c r="CC30" s="464"/>
      <c r="CD30" s="281"/>
      <c r="CE30" s="464"/>
      <c r="CF30" s="281"/>
      <c r="CG30" s="464"/>
      <c r="CH30" s="281"/>
      <c r="CI30" s="464"/>
      <c r="CJ30" s="281"/>
      <c r="CK30" s="464"/>
      <c r="CL30" s="281"/>
      <c r="CM30" s="464"/>
      <c r="CN30" s="281"/>
      <c r="CO30" s="464"/>
      <c r="CP30" s="281"/>
      <c r="CQ30" s="464"/>
      <c r="CR30" s="281"/>
      <c r="CS30" s="464"/>
      <c r="CT30" s="281"/>
      <c r="CU30" s="464"/>
      <c r="CV30" s="281"/>
      <c r="CW30" s="464"/>
      <c r="CX30" s="281"/>
      <c r="CY30" s="464"/>
      <c r="CZ30" s="464"/>
      <c r="DA30" s="464"/>
      <c r="DB30" s="464"/>
      <c r="DC30" s="464"/>
      <c r="DD30" s="464"/>
      <c r="DE30" s="464"/>
      <c r="DF30" s="464"/>
      <c r="DG30" s="464"/>
      <c r="DH30" s="464"/>
      <c r="DI30" s="464"/>
      <c r="DJ30" s="464"/>
      <c r="DK30" s="464"/>
      <c r="DL30" s="464"/>
      <c r="DM30" s="464"/>
      <c r="DN30" s="464"/>
      <c r="DO30" s="464"/>
      <c r="DP30" s="464"/>
      <c r="DQ30" s="464"/>
      <c r="DR30" s="464"/>
      <c r="DS30" s="464"/>
      <c r="DT30" s="464"/>
      <c r="DU30" s="464"/>
      <c r="DV30" s="464"/>
      <c r="DW30" s="464"/>
      <c r="DX30" s="464"/>
      <c r="DY30" s="464"/>
      <c r="DZ30" s="464"/>
      <c r="EA30" s="464"/>
      <c r="EB30" s="464"/>
      <c r="EC30" s="464"/>
      <c r="ED30" s="464"/>
      <c r="EE30" s="464"/>
      <c r="EF30" s="464"/>
      <c r="EG30" s="464"/>
      <c r="EH30" s="464"/>
      <c r="EI30" s="464"/>
      <c r="EJ30" s="464"/>
      <c r="EK30" s="464"/>
      <c r="EL30" s="464"/>
      <c r="EM30" s="464"/>
      <c r="EN30" s="464"/>
      <c r="EO30" s="464"/>
      <c r="EP30" s="464"/>
    </row>
    <row r="31" spans="1:165" s="465" customFormat="1">
      <c r="A31" s="63"/>
      <c r="B31" s="63"/>
      <c r="C31" s="63"/>
      <c r="D31" s="91"/>
      <c r="E31" s="63"/>
      <c r="F31" s="91"/>
      <c r="G31" s="63"/>
      <c r="H31" s="91"/>
      <c r="I31" s="63"/>
      <c r="J31" s="91"/>
      <c r="K31" s="63"/>
      <c r="L31" s="91"/>
      <c r="M31" s="63"/>
      <c r="N31" s="91"/>
      <c r="O31" s="63"/>
      <c r="P31" s="91"/>
      <c r="Q31" s="63"/>
      <c r="R31" s="91"/>
      <c r="S31" s="63"/>
      <c r="T31" s="91"/>
      <c r="U31" s="63"/>
      <c r="V31" s="91"/>
      <c r="W31" s="63"/>
      <c r="X31" s="91"/>
      <c r="Y31" s="63"/>
      <c r="Z31" s="91"/>
      <c r="AA31" s="63"/>
      <c r="AB31" s="91"/>
      <c r="AC31" s="63"/>
      <c r="AD31" s="91"/>
      <c r="AE31" s="63"/>
      <c r="AF31" s="91"/>
      <c r="AG31" s="63"/>
      <c r="AH31" s="91"/>
      <c r="AI31" s="63"/>
      <c r="AJ31" s="91"/>
      <c r="AK31" s="63"/>
      <c r="AL31" s="91"/>
      <c r="AM31" s="63"/>
      <c r="AN31" s="91"/>
      <c r="AO31" s="63"/>
      <c r="AP31" s="91"/>
      <c r="AQ31" s="63"/>
      <c r="AR31" s="91"/>
      <c r="AS31" s="63"/>
      <c r="AT31" s="91"/>
      <c r="AU31" s="63"/>
      <c r="AV31" s="91"/>
      <c r="AW31" s="63"/>
      <c r="AX31" s="91"/>
      <c r="AY31" s="63"/>
      <c r="AZ31" s="91"/>
      <c r="BA31" s="63"/>
      <c r="BB31" s="91"/>
      <c r="BC31" s="63"/>
      <c r="BD31" s="91"/>
      <c r="BE31" s="63"/>
      <c r="BF31" s="91"/>
      <c r="BG31" s="63"/>
      <c r="BH31" s="91"/>
      <c r="BI31" s="63"/>
      <c r="BJ31" s="63"/>
      <c r="BK31" s="89"/>
      <c r="BL31" s="468"/>
      <c r="BM31" s="553"/>
      <c r="BN31" s="468"/>
      <c r="BO31" s="89"/>
      <c r="BP31" s="468"/>
      <c r="BQ31" s="89"/>
      <c r="BR31" s="468"/>
      <c r="BS31" s="89"/>
      <c r="BT31" s="468"/>
      <c r="BU31" s="89"/>
      <c r="BV31" s="468"/>
      <c r="BW31" s="57"/>
      <c r="BX31" s="281"/>
      <c r="BY31" s="57"/>
      <c r="BZ31" s="281"/>
      <c r="CA31" s="464"/>
      <c r="CB31" s="281"/>
      <c r="CC31" s="464"/>
      <c r="CD31" s="281"/>
      <c r="CE31" s="464"/>
      <c r="CF31" s="281"/>
      <c r="CG31" s="464"/>
      <c r="CH31" s="281"/>
      <c r="CI31" s="464"/>
      <c r="CJ31" s="281"/>
      <c r="CK31" s="464"/>
      <c r="CL31" s="281"/>
      <c r="CM31" s="464"/>
      <c r="CN31" s="281"/>
      <c r="CO31" s="464"/>
      <c r="CP31" s="281"/>
      <c r="CQ31" s="464"/>
      <c r="CR31" s="281"/>
      <c r="CS31" s="464"/>
      <c r="CT31" s="281"/>
      <c r="CU31" s="464"/>
      <c r="CV31" s="281"/>
      <c r="CW31" s="464"/>
      <c r="CX31" s="281"/>
      <c r="CY31" s="464"/>
      <c r="CZ31" s="464"/>
      <c r="DA31" s="464"/>
      <c r="DB31" s="464"/>
      <c r="DC31" s="464"/>
      <c r="DD31" s="464"/>
      <c r="DE31" s="464"/>
      <c r="DF31" s="464"/>
      <c r="DG31" s="464"/>
      <c r="DH31" s="464"/>
      <c r="DI31" s="464"/>
      <c r="DJ31" s="464"/>
      <c r="DK31" s="464"/>
      <c r="DL31" s="464"/>
      <c r="DM31" s="464"/>
      <c r="DN31" s="464"/>
      <c r="DO31" s="464"/>
      <c r="DP31" s="464"/>
      <c r="DQ31" s="464"/>
      <c r="DR31" s="464"/>
      <c r="DS31" s="464"/>
      <c r="DT31" s="464"/>
      <c r="DU31" s="464"/>
      <c r="DV31" s="464"/>
      <c r="DW31" s="464"/>
      <c r="DX31" s="464"/>
      <c r="DY31" s="464"/>
      <c r="DZ31" s="464"/>
      <c r="EA31" s="464"/>
      <c r="EB31" s="464"/>
      <c r="EC31" s="464"/>
      <c r="ED31" s="464"/>
      <c r="EE31" s="464"/>
      <c r="EF31" s="464"/>
      <c r="EG31" s="464"/>
      <c r="EH31" s="464"/>
      <c r="EI31" s="464"/>
      <c r="EJ31" s="464"/>
      <c r="EK31" s="464"/>
      <c r="EL31" s="464"/>
      <c r="EM31" s="464"/>
      <c r="EN31" s="464"/>
      <c r="EO31" s="464"/>
      <c r="EP31" s="464"/>
    </row>
    <row r="32" spans="1:165" s="465" customFormat="1">
      <c r="A32" s="63"/>
      <c r="B32" s="63"/>
      <c r="C32" s="63"/>
      <c r="D32" s="91"/>
      <c r="E32" s="63"/>
      <c r="F32" s="91"/>
      <c r="G32" s="63"/>
      <c r="H32" s="91"/>
      <c r="I32" s="63"/>
      <c r="J32" s="91"/>
      <c r="K32" s="63"/>
      <c r="L32" s="91"/>
      <c r="M32" s="63"/>
      <c r="N32" s="91"/>
      <c r="O32" s="63"/>
      <c r="P32" s="91"/>
      <c r="Q32" s="63"/>
      <c r="R32" s="91"/>
      <c r="S32" s="63"/>
      <c r="T32" s="91"/>
      <c r="U32" s="63"/>
      <c r="V32" s="91"/>
      <c r="W32" s="63"/>
      <c r="X32" s="91"/>
      <c r="Y32" s="63"/>
      <c r="Z32" s="91"/>
      <c r="AA32" s="63"/>
      <c r="AB32" s="91"/>
      <c r="AC32" s="63"/>
      <c r="AD32" s="91"/>
      <c r="AE32" s="63"/>
      <c r="AF32" s="91"/>
      <c r="AG32" s="63"/>
      <c r="AH32" s="91"/>
      <c r="AI32" s="63"/>
      <c r="AJ32" s="91"/>
      <c r="AK32" s="63"/>
      <c r="AL32" s="91"/>
      <c r="AM32" s="63"/>
      <c r="AN32" s="91"/>
      <c r="AO32" s="63"/>
      <c r="AP32" s="91"/>
      <c r="AQ32" s="63"/>
      <c r="AR32" s="91"/>
      <c r="AS32" s="63"/>
      <c r="AT32" s="91"/>
      <c r="AU32" s="63"/>
      <c r="AV32" s="91"/>
      <c r="AW32" s="63"/>
      <c r="AX32" s="91"/>
      <c r="AY32" s="63"/>
      <c r="AZ32" s="91"/>
      <c r="BA32" s="63"/>
      <c r="BB32" s="91"/>
      <c r="BC32" s="63"/>
      <c r="BD32" s="91"/>
      <c r="BE32" s="63"/>
      <c r="BF32" s="91"/>
      <c r="BG32" s="63"/>
      <c r="BH32" s="91"/>
      <c r="BI32" s="63"/>
      <c r="BJ32" s="63"/>
      <c r="BK32" s="63"/>
      <c r="BL32" s="91"/>
      <c r="BM32" s="553"/>
      <c r="BN32" s="91"/>
      <c r="BO32" s="63"/>
      <c r="BP32" s="91"/>
      <c r="BQ32" s="63"/>
      <c r="BR32" s="91"/>
      <c r="BS32" s="63"/>
      <c r="BT32" s="91"/>
      <c r="BU32" s="63"/>
      <c r="BV32" s="91"/>
      <c r="BW32" s="464"/>
      <c r="BX32" s="281"/>
      <c r="BY32" s="464"/>
      <c r="BZ32" s="281"/>
      <c r="CA32" s="464"/>
      <c r="CB32" s="281"/>
      <c r="CC32" s="464"/>
      <c r="CD32" s="281"/>
      <c r="CE32" s="464"/>
      <c r="CF32" s="281"/>
      <c r="CG32" s="464"/>
      <c r="CH32" s="281"/>
      <c r="CI32" s="464"/>
      <c r="CJ32" s="281"/>
      <c r="CK32" s="464"/>
      <c r="CL32" s="281"/>
      <c r="CM32" s="464"/>
      <c r="CN32" s="281"/>
      <c r="CO32" s="464"/>
      <c r="CP32" s="281"/>
      <c r="CQ32" s="464"/>
      <c r="CR32" s="281"/>
      <c r="CS32" s="464"/>
      <c r="CT32" s="281"/>
      <c r="CU32" s="464"/>
      <c r="CV32" s="281"/>
      <c r="CW32" s="464"/>
      <c r="CX32" s="281"/>
      <c r="CY32" s="464"/>
      <c r="CZ32" s="464"/>
      <c r="DA32" s="464"/>
      <c r="DB32" s="464"/>
      <c r="DC32" s="464"/>
      <c r="DD32" s="464"/>
      <c r="DE32" s="464"/>
      <c r="DF32" s="464"/>
      <c r="DG32" s="464"/>
      <c r="DH32" s="464"/>
      <c r="DI32" s="464"/>
      <c r="DJ32" s="464"/>
      <c r="DK32" s="464"/>
      <c r="DL32" s="464"/>
      <c r="DM32" s="464"/>
      <c r="DN32" s="464"/>
      <c r="DO32" s="464"/>
      <c r="DP32" s="464"/>
      <c r="DQ32" s="464"/>
      <c r="DR32" s="464"/>
      <c r="DS32" s="464"/>
      <c r="DT32" s="464"/>
      <c r="DU32" s="464"/>
      <c r="DV32" s="464"/>
      <c r="DW32" s="464"/>
      <c r="DX32" s="464"/>
      <c r="DY32" s="464"/>
      <c r="DZ32" s="464"/>
      <c r="EA32" s="464"/>
      <c r="EB32" s="464"/>
      <c r="EC32" s="464"/>
      <c r="ED32" s="464"/>
      <c r="EE32" s="464"/>
      <c r="EF32" s="464"/>
      <c r="EG32" s="464"/>
      <c r="EH32" s="464"/>
      <c r="EI32" s="464"/>
      <c r="EJ32" s="464"/>
      <c r="EK32" s="464"/>
      <c r="EL32" s="464"/>
      <c r="EM32" s="464"/>
      <c r="EN32" s="464"/>
      <c r="EO32" s="464"/>
      <c r="EP32" s="464"/>
    </row>
    <row r="33" spans="1:146" s="465" customFormat="1">
      <c r="A33" s="63"/>
      <c r="B33" s="63"/>
      <c r="C33" s="63"/>
      <c r="D33" s="91"/>
      <c r="E33" s="63"/>
      <c r="F33" s="91"/>
      <c r="G33" s="63"/>
      <c r="H33" s="91"/>
      <c r="I33" s="63"/>
      <c r="J33" s="91"/>
      <c r="K33" s="63"/>
      <c r="L33" s="91"/>
      <c r="M33" s="63"/>
      <c r="N33" s="91"/>
      <c r="O33" s="63"/>
      <c r="P33" s="91"/>
      <c r="Q33" s="63"/>
      <c r="R33" s="91"/>
      <c r="S33" s="63"/>
      <c r="T33" s="91"/>
      <c r="U33" s="63"/>
      <c r="V33" s="91"/>
      <c r="W33" s="63"/>
      <c r="X33" s="91"/>
      <c r="Y33" s="63"/>
      <c r="Z33" s="91"/>
      <c r="AA33" s="63"/>
      <c r="AB33" s="91"/>
      <c r="AC33" s="63"/>
      <c r="AD33" s="91"/>
      <c r="AE33" s="63"/>
      <c r="AF33" s="91"/>
      <c r="AG33" s="63"/>
      <c r="AH33" s="91"/>
      <c r="AI33" s="63"/>
      <c r="AJ33" s="91"/>
      <c r="AK33" s="63"/>
      <c r="AL33" s="91"/>
      <c r="AM33" s="63"/>
      <c r="AN33" s="91"/>
      <c r="AO33" s="63"/>
      <c r="AP33" s="91"/>
      <c r="AQ33" s="63"/>
      <c r="AR33" s="91"/>
      <c r="AS33" s="63"/>
      <c r="AT33" s="91"/>
      <c r="AU33" s="63"/>
      <c r="AV33" s="91"/>
      <c r="AW33" s="63"/>
      <c r="AX33" s="91"/>
      <c r="AY33" s="63"/>
      <c r="AZ33" s="91"/>
      <c r="BA33" s="63"/>
      <c r="BB33" s="91"/>
      <c r="BC33" s="63"/>
      <c r="BD33" s="91"/>
      <c r="BE33" s="63"/>
      <c r="BF33" s="91"/>
      <c r="BG33" s="63"/>
      <c r="BH33" s="91"/>
      <c r="BI33" s="63"/>
      <c r="BJ33" s="63"/>
      <c r="BK33" s="63"/>
      <c r="BL33" s="91"/>
      <c r="BM33" s="553"/>
      <c r="BN33" s="91"/>
      <c r="BO33" s="63"/>
      <c r="BP33" s="91"/>
      <c r="BQ33" s="63"/>
      <c r="BR33" s="91"/>
      <c r="BS33" s="63"/>
      <c r="BT33" s="91"/>
      <c r="BU33" s="63"/>
      <c r="BV33" s="91"/>
      <c r="BW33" s="464"/>
      <c r="BX33" s="281"/>
      <c r="BY33" s="464"/>
      <c r="BZ33" s="281"/>
      <c r="CA33" s="464"/>
      <c r="CB33" s="281"/>
      <c r="CC33" s="464"/>
      <c r="CD33" s="281"/>
      <c r="CE33" s="464"/>
      <c r="CF33" s="281"/>
      <c r="CG33" s="464"/>
      <c r="CH33" s="281"/>
      <c r="CI33" s="464"/>
      <c r="CJ33" s="281"/>
      <c r="CK33" s="464"/>
      <c r="CL33" s="281"/>
      <c r="CM33" s="464"/>
      <c r="CN33" s="281"/>
      <c r="CO33" s="464"/>
      <c r="CP33" s="281"/>
      <c r="CQ33" s="464"/>
      <c r="CR33" s="281"/>
      <c r="CS33" s="464"/>
      <c r="CT33" s="281"/>
      <c r="CU33" s="464"/>
      <c r="CV33" s="281"/>
      <c r="CW33" s="464"/>
      <c r="CX33" s="281"/>
      <c r="CY33" s="464"/>
      <c r="CZ33" s="464"/>
      <c r="DA33" s="464"/>
      <c r="DB33" s="464"/>
      <c r="DC33" s="464"/>
      <c r="DD33" s="464"/>
      <c r="DE33" s="464"/>
      <c r="DF33" s="464"/>
      <c r="DG33" s="464"/>
      <c r="DH33" s="464"/>
      <c r="DI33" s="464"/>
      <c r="DJ33" s="464"/>
      <c r="DK33" s="464"/>
      <c r="DL33" s="464"/>
      <c r="DM33" s="464"/>
      <c r="DN33" s="464"/>
      <c r="DO33" s="464"/>
      <c r="DP33" s="464"/>
      <c r="DQ33" s="464"/>
      <c r="DR33" s="464"/>
      <c r="DS33" s="464"/>
      <c r="DT33" s="464"/>
      <c r="DU33" s="464"/>
      <c r="DV33" s="464"/>
      <c r="DW33" s="464"/>
      <c r="DX33" s="464"/>
      <c r="DY33" s="464"/>
      <c r="DZ33" s="464"/>
      <c r="EA33" s="464"/>
      <c r="EB33" s="464"/>
      <c r="EC33" s="464"/>
      <c r="ED33" s="464"/>
      <c r="EE33" s="464"/>
      <c r="EF33" s="464"/>
      <c r="EG33" s="464"/>
      <c r="EH33" s="464"/>
      <c r="EI33" s="464"/>
      <c r="EJ33" s="464"/>
      <c r="EK33" s="464"/>
      <c r="EL33" s="464"/>
      <c r="EM33" s="464"/>
      <c r="EN33" s="464"/>
      <c r="EO33" s="464"/>
      <c r="EP33" s="464"/>
    </row>
    <row r="34" spans="1:146" s="465" customFormat="1">
      <c r="A34" s="63"/>
      <c r="B34" s="63"/>
      <c r="C34" s="63"/>
      <c r="D34" s="91"/>
      <c r="E34" s="63"/>
      <c r="F34" s="91"/>
      <c r="G34" s="63"/>
      <c r="H34" s="91"/>
      <c r="I34" s="63"/>
      <c r="J34" s="91"/>
      <c r="K34" s="63"/>
      <c r="L34" s="91"/>
      <c r="M34" s="63"/>
      <c r="N34" s="91"/>
      <c r="O34" s="63"/>
      <c r="P34" s="91"/>
      <c r="Q34" s="63"/>
      <c r="R34" s="91"/>
      <c r="S34" s="63"/>
      <c r="T34" s="91"/>
      <c r="U34" s="63"/>
      <c r="V34" s="91"/>
      <c r="W34" s="63"/>
      <c r="X34" s="91"/>
      <c r="Y34" s="63"/>
      <c r="Z34" s="91"/>
      <c r="AA34" s="63"/>
      <c r="AB34" s="91"/>
      <c r="AC34" s="63"/>
      <c r="AD34" s="91"/>
      <c r="AE34" s="63"/>
      <c r="AF34" s="91"/>
      <c r="AG34" s="63"/>
      <c r="AH34" s="91"/>
      <c r="AI34" s="63"/>
      <c r="AJ34" s="91"/>
      <c r="AK34" s="63"/>
      <c r="AL34" s="91"/>
      <c r="AM34" s="63"/>
      <c r="AN34" s="91"/>
      <c r="AO34" s="63"/>
      <c r="AP34" s="91"/>
      <c r="AQ34" s="63"/>
      <c r="AR34" s="91"/>
      <c r="AS34" s="63"/>
      <c r="AT34" s="91"/>
      <c r="AU34" s="63"/>
      <c r="AV34" s="91"/>
      <c r="AW34" s="63"/>
      <c r="AX34" s="91"/>
      <c r="AY34" s="63"/>
      <c r="AZ34" s="91"/>
      <c r="BA34" s="63"/>
      <c r="BB34" s="91"/>
      <c r="BC34" s="63"/>
      <c r="BD34" s="91"/>
      <c r="BE34" s="63"/>
      <c r="BF34" s="91"/>
      <c r="BG34" s="63"/>
      <c r="BH34" s="91"/>
      <c r="BI34" s="63"/>
      <c r="BJ34" s="63"/>
      <c r="BK34" s="63"/>
      <c r="BL34" s="91"/>
      <c r="BM34" s="553"/>
      <c r="BN34" s="91"/>
      <c r="BO34" s="63"/>
      <c r="BP34" s="91"/>
      <c r="BQ34" s="63"/>
      <c r="BR34" s="91"/>
      <c r="BS34" s="63"/>
      <c r="BT34" s="91"/>
      <c r="BU34" s="63"/>
      <c r="BV34" s="91"/>
      <c r="BW34" s="464"/>
      <c r="BX34" s="281"/>
      <c r="BY34" s="464"/>
      <c r="BZ34" s="281"/>
      <c r="CA34" s="464"/>
      <c r="CB34" s="281"/>
      <c r="CC34" s="464"/>
      <c r="CD34" s="281"/>
      <c r="CE34" s="464"/>
      <c r="CF34" s="281"/>
      <c r="CG34" s="464"/>
      <c r="CH34" s="281"/>
      <c r="CI34" s="464"/>
      <c r="CJ34" s="281"/>
      <c r="CK34" s="464"/>
      <c r="CL34" s="281"/>
      <c r="CM34" s="464"/>
      <c r="CN34" s="281"/>
      <c r="CO34" s="464"/>
      <c r="CP34" s="281"/>
      <c r="CQ34" s="464"/>
      <c r="CR34" s="281"/>
      <c r="CS34" s="464"/>
      <c r="CT34" s="281"/>
      <c r="CU34" s="464"/>
      <c r="CV34" s="281"/>
      <c r="CW34" s="464"/>
      <c r="CX34" s="281"/>
      <c r="CY34" s="464"/>
      <c r="CZ34" s="464"/>
      <c r="DA34" s="464"/>
      <c r="DB34" s="464"/>
      <c r="DC34" s="464"/>
      <c r="DD34" s="464"/>
      <c r="DE34" s="464"/>
      <c r="DF34" s="464"/>
      <c r="DG34" s="464"/>
      <c r="DH34" s="464"/>
      <c r="DI34" s="464"/>
      <c r="DJ34" s="464"/>
      <c r="DK34" s="464"/>
      <c r="DL34" s="464"/>
      <c r="DM34" s="464"/>
      <c r="DN34" s="464"/>
      <c r="DO34" s="464"/>
      <c r="DP34" s="464"/>
      <c r="DQ34" s="464"/>
      <c r="DR34" s="464"/>
      <c r="DS34" s="464"/>
      <c r="DT34" s="464"/>
      <c r="DU34" s="464"/>
      <c r="DV34" s="464"/>
      <c r="DW34" s="464"/>
      <c r="DX34" s="464"/>
      <c r="DY34" s="464"/>
      <c r="DZ34" s="464"/>
      <c r="EA34" s="464"/>
      <c r="EB34" s="464"/>
      <c r="EC34" s="464"/>
      <c r="ED34" s="464"/>
      <c r="EE34" s="464"/>
      <c r="EF34" s="464"/>
      <c r="EG34" s="464"/>
      <c r="EH34" s="464"/>
      <c r="EI34" s="464"/>
      <c r="EJ34" s="464"/>
      <c r="EK34" s="464"/>
      <c r="EL34" s="464"/>
      <c r="EM34" s="464"/>
      <c r="EN34" s="464"/>
      <c r="EO34" s="464"/>
      <c r="EP34" s="464"/>
    </row>
    <row r="35" spans="1:146" s="465" customFormat="1" ht="10.199999999999999">
      <c r="A35" s="63"/>
      <c r="B35" s="63"/>
      <c r="C35" s="63"/>
      <c r="D35" s="91"/>
      <c r="E35" s="63"/>
      <c r="F35" s="91"/>
      <c r="G35" s="63"/>
      <c r="H35" s="91"/>
      <c r="I35" s="63"/>
      <c r="J35" s="91"/>
      <c r="K35" s="63"/>
      <c r="L35" s="91"/>
      <c r="M35" s="63"/>
      <c r="N35" s="91"/>
      <c r="O35" s="63"/>
      <c r="P35" s="91"/>
      <c r="Q35" s="63"/>
      <c r="R35" s="91"/>
      <c r="S35" s="63"/>
      <c r="T35" s="91"/>
      <c r="U35" s="63"/>
      <c r="V35" s="91"/>
      <c r="W35" s="63"/>
      <c r="X35" s="91"/>
      <c r="Y35" s="63"/>
      <c r="Z35" s="91"/>
      <c r="AA35" s="63"/>
      <c r="AB35" s="91"/>
      <c r="AC35" s="63"/>
      <c r="AD35" s="91"/>
      <c r="AE35" s="63"/>
      <c r="AF35" s="91"/>
      <c r="AG35" s="63"/>
      <c r="AH35" s="91"/>
      <c r="AI35" s="63"/>
      <c r="AJ35" s="91"/>
      <c r="AK35" s="63"/>
      <c r="AL35" s="91"/>
      <c r="AM35" s="63"/>
      <c r="AN35" s="91"/>
      <c r="AO35" s="63"/>
      <c r="AP35" s="91"/>
      <c r="AQ35" s="63"/>
      <c r="AR35" s="91"/>
      <c r="AS35" s="63"/>
      <c r="AT35" s="91"/>
      <c r="AU35" s="63"/>
      <c r="AV35" s="91"/>
      <c r="AW35" s="63"/>
      <c r="AX35" s="91"/>
      <c r="AY35" s="63"/>
      <c r="AZ35" s="91"/>
      <c r="BA35" s="63"/>
      <c r="BB35" s="91"/>
      <c r="BC35" s="63"/>
      <c r="BD35" s="91"/>
      <c r="BE35" s="63"/>
      <c r="BF35" s="91"/>
      <c r="BG35" s="63"/>
      <c r="BH35" s="91"/>
      <c r="BI35" s="63"/>
      <c r="BJ35" s="63"/>
      <c r="BK35" s="63"/>
      <c r="BL35" s="91"/>
      <c r="BM35" s="63"/>
      <c r="BN35" s="91"/>
      <c r="BO35" s="63"/>
      <c r="BP35" s="91"/>
      <c r="BQ35" s="63"/>
      <c r="BR35" s="91"/>
      <c r="BS35" s="63"/>
      <c r="BT35" s="91"/>
      <c r="BU35" s="63"/>
      <c r="BV35" s="91"/>
      <c r="BW35" s="464"/>
      <c r="BX35" s="281"/>
      <c r="BY35" s="464"/>
      <c r="BZ35" s="281"/>
      <c r="CA35" s="464"/>
      <c r="CB35" s="281"/>
      <c r="CC35" s="464"/>
      <c r="CD35" s="281"/>
      <c r="CE35" s="464"/>
      <c r="CF35" s="281"/>
      <c r="CG35" s="464"/>
      <c r="CH35" s="281"/>
      <c r="CI35" s="464"/>
      <c r="CJ35" s="281"/>
      <c r="CK35" s="464"/>
      <c r="CL35" s="281"/>
      <c r="CM35" s="464"/>
      <c r="CN35" s="281"/>
      <c r="CO35" s="464"/>
      <c r="CP35" s="281"/>
      <c r="CQ35" s="464"/>
      <c r="CR35" s="281"/>
      <c r="CS35" s="464"/>
      <c r="CT35" s="281"/>
      <c r="CU35" s="464"/>
      <c r="CV35" s="281"/>
      <c r="CW35" s="464"/>
      <c r="CX35" s="281"/>
      <c r="CY35" s="464"/>
      <c r="CZ35" s="464"/>
      <c r="DA35" s="464"/>
      <c r="DB35" s="464"/>
      <c r="DC35" s="464"/>
      <c r="DD35" s="464"/>
      <c r="DE35" s="464"/>
      <c r="DF35" s="464"/>
      <c r="DG35" s="464"/>
      <c r="DH35" s="464"/>
      <c r="DI35" s="464"/>
      <c r="DJ35" s="464"/>
      <c r="DK35" s="464"/>
      <c r="DL35" s="464"/>
      <c r="DM35" s="464"/>
      <c r="DN35" s="464"/>
      <c r="DO35" s="464"/>
      <c r="DP35" s="464"/>
      <c r="DQ35" s="464"/>
      <c r="DR35" s="464"/>
      <c r="DS35" s="464"/>
      <c r="DT35" s="464"/>
      <c r="DU35" s="464"/>
      <c r="DV35" s="464"/>
      <c r="DW35" s="464"/>
      <c r="DX35" s="464"/>
      <c r="DY35" s="464"/>
      <c r="DZ35" s="464"/>
      <c r="EA35" s="464"/>
      <c r="EB35" s="464"/>
      <c r="EC35" s="464"/>
      <c r="ED35" s="464"/>
      <c r="EE35" s="464"/>
      <c r="EF35" s="464"/>
      <c r="EG35" s="464"/>
      <c r="EH35" s="464"/>
      <c r="EI35" s="464"/>
      <c r="EJ35" s="464"/>
      <c r="EK35" s="464"/>
      <c r="EL35" s="464"/>
      <c r="EM35" s="464"/>
      <c r="EN35" s="464"/>
      <c r="EO35" s="464"/>
      <c r="EP35" s="464"/>
    </row>
    <row r="36" spans="1:146" s="465" customFormat="1" ht="10.199999999999999">
      <c r="A36" s="63"/>
      <c r="B36" s="63"/>
      <c r="C36" s="63"/>
      <c r="D36" s="91"/>
      <c r="E36" s="63"/>
      <c r="F36" s="91"/>
      <c r="G36" s="63"/>
      <c r="H36" s="91"/>
      <c r="I36" s="63"/>
      <c r="J36" s="91"/>
      <c r="K36" s="63"/>
      <c r="L36" s="91"/>
      <c r="M36" s="63"/>
      <c r="N36" s="91"/>
      <c r="O36" s="63"/>
      <c r="P36" s="91"/>
      <c r="Q36" s="63"/>
      <c r="R36" s="91"/>
      <c r="S36" s="63"/>
      <c r="T36" s="91"/>
      <c r="U36" s="63"/>
      <c r="V36" s="91"/>
      <c r="W36" s="63"/>
      <c r="X36" s="91"/>
      <c r="Y36" s="63"/>
      <c r="Z36" s="91"/>
      <c r="AA36" s="63"/>
      <c r="AB36" s="91"/>
      <c r="AC36" s="63"/>
      <c r="AD36" s="91"/>
      <c r="AE36" s="63"/>
      <c r="AF36" s="91"/>
      <c r="AG36" s="63"/>
      <c r="AH36" s="91"/>
      <c r="AI36" s="63"/>
      <c r="AJ36" s="91"/>
      <c r="AK36" s="63"/>
      <c r="AL36" s="91"/>
      <c r="AM36" s="63"/>
      <c r="AN36" s="91"/>
      <c r="AO36" s="63"/>
      <c r="AP36" s="91"/>
      <c r="AQ36" s="63"/>
      <c r="AR36" s="91"/>
      <c r="AS36" s="63"/>
      <c r="AT36" s="91"/>
      <c r="AU36" s="63"/>
      <c r="AV36" s="91"/>
      <c r="AW36" s="63"/>
      <c r="AX36" s="91"/>
      <c r="AY36" s="63"/>
      <c r="AZ36" s="91"/>
      <c r="BA36" s="63"/>
      <c r="BB36" s="91"/>
      <c r="BC36" s="63"/>
      <c r="BD36" s="91"/>
      <c r="BE36" s="63"/>
      <c r="BF36" s="91"/>
      <c r="BG36" s="63"/>
      <c r="BH36" s="91"/>
      <c r="BI36" s="63"/>
      <c r="BJ36" s="63"/>
      <c r="BK36" s="63"/>
      <c r="BL36" s="91"/>
      <c r="BM36" s="63"/>
      <c r="BN36" s="91"/>
      <c r="BO36" s="63"/>
      <c r="BP36" s="91"/>
      <c r="BQ36" s="63"/>
      <c r="BR36" s="91"/>
      <c r="BS36" s="63"/>
      <c r="BT36" s="91"/>
      <c r="BU36" s="63"/>
      <c r="BV36" s="91"/>
      <c r="BW36" s="464"/>
      <c r="BX36" s="281"/>
      <c r="BY36" s="464"/>
      <c r="BZ36" s="281"/>
      <c r="CA36" s="464"/>
      <c r="CB36" s="281"/>
      <c r="CC36" s="464"/>
      <c r="CD36" s="281"/>
      <c r="CE36" s="464"/>
      <c r="CF36" s="281"/>
      <c r="CG36" s="464"/>
      <c r="CH36" s="281"/>
      <c r="CI36" s="464"/>
      <c r="CJ36" s="281"/>
      <c r="CK36" s="464"/>
      <c r="CL36" s="281"/>
      <c r="CM36" s="464"/>
      <c r="CN36" s="281"/>
      <c r="CO36" s="464"/>
      <c r="CP36" s="281"/>
      <c r="CQ36" s="464"/>
      <c r="CR36" s="281"/>
      <c r="CS36" s="464"/>
      <c r="CT36" s="281"/>
      <c r="CU36" s="464"/>
      <c r="CV36" s="281"/>
      <c r="CW36" s="464"/>
      <c r="CX36" s="281"/>
      <c r="CY36" s="464"/>
      <c r="CZ36" s="464"/>
      <c r="DA36" s="464"/>
      <c r="DB36" s="464"/>
      <c r="DC36" s="464"/>
      <c r="DD36" s="464"/>
      <c r="DE36" s="464"/>
      <c r="DF36" s="464"/>
      <c r="DG36" s="464"/>
      <c r="DH36" s="464"/>
      <c r="DI36" s="464"/>
      <c r="DJ36" s="464"/>
      <c r="DK36" s="464"/>
      <c r="DL36" s="464"/>
      <c r="DM36" s="464"/>
      <c r="DN36" s="464"/>
      <c r="DO36" s="464"/>
      <c r="DP36" s="464"/>
      <c r="DQ36" s="464"/>
      <c r="DR36" s="464"/>
      <c r="DS36" s="464"/>
      <c r="DT36" s="464"/>
      <c r="DU36" s="464"/>
      <c r="DV36" s="464"/>
      <c r="DW36" s="464"/>
      <c r="DX36" s="464"/>
      <c r="DY36" s="464"/>
      <c r="DZ36" s="464"/>
      <c r="EA36" s="464"/>
      <c r="EB36" s="464"/>
      <c r="EC36" s="464"/>
      <c r="ED36" s="464"/>
      <c r="EE36" s="464"/>
      <c r="EF36" s="464"/>
      <c r="EG36" s="464"/>
      <c r="EH36" s="464"/>
      <c r="EI36" s="464"/>
      <c r="EJ36" s="464"/>
      <c r="EK36" s="464"/>
      <c r="EL36" s="464"/>
      <c r="EM36" s="464"/>
      <c r="EN36" s="464"/>
      <c r="EO36" s="464"/>
      <c r="EP36" s="464"/>
    </row>
    <row r="37" spans="1:146" s="465" customFormat="1" ht="10.199999999999999">
      <c r="A37" s="63"/>
      <c r="B37" s="63"/>
      <c r="C37" s="63"/>
      <c r="D37" s="91"/>
      <c r="E37" s="63"/>
      <c r="F37" s="91"/>
      <c r="G37" s="63"/>
      <c r="H37" s="91"/>
      <c r="I37" s="63"/>
      <c r="J37" s="91"/>
      <c r="K37" s="63"/>
      <c r="L37" s="91"/>
      <c r="M37" s="63"/>
      <c r="N37" s="91"/>
      <c r="O37" s="63"/>
      <c r="P37" s="91"/>
      <c r="Q37" s="63"/>
      <c r="R37" s="91"/>
      <c r="S37" s="63"/>
      <c r="T37" s="91"/>
      <c r="U37" s="63"/>
      <c r="V37" s="91"/>
      <c r="W37" s="63"/>
      <c r="X37" s="91"/>
      <c r="Y37" s="63"/>
      <c r="Z37" s="91"/>
      <c r="AA37" s="63"/>
      <c r="AB37" s="91"/>
      <c r="AC37" s="63"/>
      <c r="AD37" s="91"/>
      <c r="AE37" s="63"/>
      <c r="AF37" s="91"/>
      <c r="AG37" s="63"/>
      <c r="AH37" s="91"/>
      <c r="AI37" s="63"/>
      <c r="AJ37" s="91"/>
      <c r="AK37" s="63"/>
      <c r="AL37" s="91"/>
      <c r="AM37" s="63"/>
      <c r="AN37" s="91"/>
      <c r="AO37" s="63"/>
      <c r="AP37" s="91"/>
      <c r="AQ37" s="63"/>
      <c r="AR37" s="91"/>
      <c r="AS37" s="63"/>
      <c r="AT37" s="91"/>
      <c r="AU37" s="63"/>
      <c r="AV37" s="91"/>
      <c r="AW37" s="63"/>
      <c r="AX37" s="91"/>
      <c r="AY37" s="63"/>
      <c r="AZ37" s="91"/>
      <c r="BA37" s="63"/>
      <c r="BB37" s="91"/>
      <c r="BC37" s="63"/>
      <c r="BD37" s="91"/>
      <c r="BE37" s="63"/>
      <c r="BF37" s="91"/>
      <c r="BG37" s="63"/>
      <c r="BH37" s="91"/>
      <c r="BI37" s="63"/>
      <c r="BJ37" s="63"/>
      <c r="BK37" s="63"/>
      <c r="BL37" s="91"/>
      <c r="BM37" s="63"/>
      <c r="BN37" s="91"/>
      <c r="BO37" s="63"/>
      <c r="BP37" s="91"/>
      <c r="BQ37" s="63"/>
      <c r="BR37" s="91"/>
      <c r="BS37" s="63"/>
      <c r="BT37" s="91"/>
      <c r="BU37" s="63"/>
      <c r="BV37" s="91"/>
      <c r="BW37" s="464"/>
      <c r="BX37" s="281"/>
      <c r="BY37" s="464"/>
      <c r="BZ37" s="281"/>
      <c r="CA37" s="464"/>
      <c r="CB37" s="281"/>
      <c r="CC37" s="464"/>
      <c r="CD37" s="281"/>
      <c r="CE37" s="464"/>
      <c r="CF37" s="281"/>
      <c r="CG37" s="464"/>
      <c r="CH37" s="281"/>
      <c r="CI37" s="464"/>
      <c r="CJ37" s="281"/>
      <c r="CK37" s="464"/>
      <c r="CL37" s="281"/>
      <c r="CM37" s="464"/>
      <c r="CN37" s="281"/>
      <c r="CO37" s="464"/>
      <c r="CP37" s="281"/>
      <c r="CQ37" s="464"/>
      <c r="CR37" s="281"/>
      <c r="CS37" s="464"/>
      <c r="CT37" s="281"/>
      <c r="CU37" s="464"/>
      <c r="CV37" s="281"/>
      <c r="CW37" s="464"/>
      <c r="CX37" s="281"/>
      <c r="CY37" s="464"/>
      <c r="CZ37" s="464"/>
      <c r="DA37" s="464"/>
      <c r="DB37" s="464"/>
      <c r="DC37" s="464"/>
      <c r="DD37" s="464"/>
      <c r="DE37" s="464"/>
      <c r="DF37" s="464"/>
      <c r="DG37" s="464"/>
      <c r="DH37" s="464"/>
      <c r="DI37" s="464"/>
      <c r="DJ37" s="464"/>
      <c r="DK37" s="464"/>
      <c r="DL37" s="464"/>
      <c r="DM37" s="464"/>
      <c r="DN37" s="464"/>
      <c r="DO37" s="464"/>
      <c r="DP37" s="464"/>
      <c r="DQ37" s="464"/>
      <c r="DR37" s="464"/>
      <c r="DS37" s="464"/>
      <c r="DT37" s="464"/>
      <c r="DU37" s="464"/>
      <c r="DV37" s="464"/>
      <c r="DW37" s="464"/>
      <c r="DX37" s="464"/>
      <c r="DY37" s="464"/>
      <c r="DZ37" s="464"/>
      <c r="EA37" s="464"/>
      <c r="EB37" s="464"/>
      <c r="EC37" s="464"/>
      <c r="ED37" s="464"/>
      <c r="EE37" s="464"/>
      <c r="EF37" s="464"/>
      <c r="EG37" s="464"/>
      <c r="EH37" s="464"/>
      <c r="EI37" s="464"/>
      <c r="EJ37" s="464"/>
      <c r="EK37" s="464"/>
      <c r="EL37" s="464"/>
      <c r="EM37" s="464"/>
      <c r="EN37" s="464"/>
      <c r="EO37" s="464"/>
      <c r="EP37" s="464"/>
    </row>
    <row r="38" spans="1:146" s="465" customFormat="1" ht="10.199999999999999">
      <c r="A38" s="63"/>
      <c r="B38" s="63"/>
      <c r="C38" s="63"/>
      <c r="D38" s="91"/>
      <c r="E38" s="63"/>
      <c r="F38" s="91"/>
      <c r="G38" s="63"/>
      <c r="H38" s="91"/>
      <c r="I38" s="63"/>
      <c r="J38" s="91"/>
      <c r="K38" s="63"/>
      <c r="L38" s="91"/>
      <c r="M38" s="63"/>
      <c r="N38" s="91"/>
      <c r="O38" s="63"/>
      <c r="P38" s="91"/>
      <c r="Q38" s="63"/>
      <c r="R38" s="91"/>
      <c r="S38" s="63"/>
      <c r="T38" s="91"/>
      <c r="U38" s="63"/>
      <c r="V38" s="91"/>
      <c r="W38" s="63"/>
      <c r="X38" s="91"/>
      <c r="Y38" s="63"/>
      <c r="Z38" s="91"/>
      <c r="AA38" s="63"/>
      <c r="AB38" s="91"/>
      <c r="AC38" s="63"/>
      <c r="AD38" s="91"/>
      <c r="AE38" s="63"/>
      <c r="AF38" s="91"/>
      <c r="AG38" s="63"/>
      <c r="AH38" s="91"/>
      <c r="AI38" s="63"/>
      <c r="AJ38" s="91"/>
      <c r="AK38" s="63"/>
      <c r="AL38" s="91"/>
      <c r="AM38" s="63"/>
      <c r="AN38" s="91"/>
      <c r="AO38" s="63"/>
      <c r="AP38" s="91"/>
      <c r="AQ38" s="63"/>
      <c r="AR38" s="91"/>
      <c r="AS38" s="63"/>
      <c r="AT38" s="91"/>
      <c r="AU38" s="63"/>
      <c r="AV38" s="91"/>
      <c r="AW38" s="63"/>
      <c r="AX38" s="91"/>
      <c r="AY38" s="63"/>
      <c r="AZ38" s="91"/>
      <c r="BA38" s="63"/>
      <c r="BB38" s="91"/>
      <c r="BC38" s="63"/>
      <c r="BD38" s="91"/>
      <c r="BE38" s="63"/>
      <c r="BF38" s="91"/>
      <c r="BG38" s="63"/>
      <c r="BH38" s="91"/>
      <c r="BI38" s="63"/>
      <c r="BJ38" s="63"/>
      <c r="BK38" s="63"/>
      <c r="BL38" s="91"/>
      <c r="BM38" s="63"/>
      <c r="BN38" s="91"/>
      <c r="BO38" s="63"/>
      <c r="BP38" s="91"/>
      <c r="BQ38" s="63"/>
      <c r="BR38" s="91"/>
      <c r="BS38" s="63"/>
      <c r="BT38" s="91"/>
      <c r="BU38" s="63"/>
      <c r="BV38" s="91"/>
      <c r="BW38" s="464"/>
      <c r="BX38" s="281"/>
      <c r="BY38" s="464"/>
      <c r="BZ38" s="281"/>
      <c r="CA38" s="464"/>
      <c r="CB38" s="281"/>
      <c r="CC38" s="464"/>
      <c r="CD38" s="281"/>
      <c r="CE38" s="464"/>
      <c r="CF38" s="281"/>
      <c r="CG38" s="464"/>
      <c r="CH38" s="281"/>
      <c r="CI38" s="464"/>
      <c r="CJ38" s="281"/>
      <c r="CK38" s="464"/>
      <c r="CL38" s="281"/>
      <c r="CM38" s="464"/>
      <c r="CN38" s="281"/>
      <c r="CO38" s="464"/>
      <c r="CP38" s="281"/>
      <c r="CQ38" s="464"/>
      <c r="CR38" s="281"/>
      <c r="CS38" s="464"/>
      <c r="CT38" s="281"/>
      <c r="CU38" s="464"/>
      <c r="CV38" s="281"/>
      <c r="CW38" s="464"/>
      <c r="CX38" s="281"/>
      <c r="CY38" s="464"/>
      <c r="CZ38" s="464"/>
      <c r="DA38" s="464"/>
      <c r="DB38" s="464"/>
      <c r="DC38" s="464"/>
      <c r="DD38" s="464"/>
      <c r="DE38" s="464"/>
      <c r="DF38" s="464"/>
      <c r="DG38" s="464"/>
      <c r="DH38" s="464"/>
      <c r="DI38" s="464"/>
      <c r="DJ38" s="464"/>
      <c r="DK38" s="464"/>
      <c r="DL38" s="464"/>
      <c r="DM38" s="464"/>
      <c r="DN38" s="464"/>
      <c r="DO38" s="464"/>
      <c r="DP38" s="464"/>
      <c r="DQ38" s="464"/>
      <c r="DR38" s="464"/>
      <c r="DS38" s="464"/>
      <c r="DT38" s="464"/>
      <c r="DU38" s="464"/>
      <c r="DV38" s="464"/>
      <c r="DW38" s="464"/>
      <c r="DX38" s="464"/>
      <c r="DY38" s="464"/>
      <c r="DZ38" s="464"/>
      <c r="EA38" s="464"/>
      <c r="EB38" s="464"/>
      <c r="EC38" s="464"/>
      <c r="ED38" s="464"/>
      <c r="EE38" s="464"/>
      <c r="EF38" s="464"/>
      <c r="EG38" s="464"/>
      <c r="EH38" s="464"/>
      <c r="EI38" s="464"/>
      <c r="EJ38" s="464"/>
      <c r="EK38" s="464"/>
      <c r="EL38" s="464"/>
      <c r="EM38" s="464"/>
      <c r="EN38" s="464"/>
      <c r="EO38" s="464"/>
      <c r="EP38" s="464"/>
    </row>
    <row r="39" spans="1:146" s="465" customFormat="1" ht="10.199999999999999">
      <c r="A39" s="63"/>
      <c r="B39" s="63"/>
      <c r="C39" s="63"/>
      <c r="D39" s="91"/>
      <c r="E39" s="63"/>
      <c r="F39" s="91"/>
      <c r="G39" s="63"/>
      <c r="H39" s="91"/>
      <c r="I39" s="63"/>
      <c r="J39" s="91"/>
      <c r="K39" s="63"/>
      <c r="L39" s="91"/>
      <c r="M39" s="63"/>
      <c r="N39" s="91"/>
      <c r="O39" s="63"/>
      <c r="P39" s="91"/>
      <c r="Q39" s="63"/>
      <c r="R39" s="91"/>
      <c r="S39" s="63"/>
      <c r="T39" s="91"/>
      <c r="U39" s="63"/>
      <c r="V39" s="91"/>
      <c r="W39" s="63"/>
      <c r="X39" s="91"/>
      <c r="Y39" s="63"/>
      <c r="Z39" s="91"/>
      <c r="AA39" s="63"/>
      <c r="AB39" s="91"/>
      <c r="AC39" s="63"/>
      <c r="AD39" s="91"/>
      <c r="AE39" s="63"/>
      <c r="AF39" s="91"/>
      <c r="AG39" s="63"/>
      <c r="AH39" s="91"/>
      <c r="AI39" s="63"/>
      <c r="AJ39" s="91"/>
      <c r="AK39" s="63"/>
      <c r="AL39" s="91"/>
      <c r="AM39" s="63"/>
      <c r="AN39" s="91"/>
      <c r="AO39" s="63"/>
      <c r="AP39" s="91"/>
      <c r="AQ39" s="63"/>
      <c r="AR39" s="91"/>
      <c r="AS39" s="63"/>
      <c r="AT39" s="91"/>
      <c r="AU39" s="63"/>
      <c r="AV39" s="91"/>
      <c r="AW39" s="63"/>
      <c r="AX39" s="91"/>
      <c r="AY39" s="63"/>
      <c r="AZ39" s="91"/>
      <c r="BA39" s="63"/>
      <c r="BB39" s="91"/>
      <c r="BC39" s="63"/>
      <c r="BD39" s="91"/>
      <c r="BE39" s="63"/>
      <c r="BF39" s="91"/>
      <c r="BG39" s="63"/>
      <c r="BH39" s="91"/>
      <c r="BI39" s="63"/>
      <c r="BJ39" s="63"/>
      <c r="BK39" s="63"/>
      <c r="BL39" s="91"/>
      <c r="BM39" s="63"/>
      <c r="BN39" s="91"/>
      <c r="BO39" s="63"/>
      <c r="BP39" s="91"/>
      <c r="BQ39" s="63"/>
      <c r="BR39" s="91"/>
      <c r="BS39" s="63"/>
      <c r="BT39" s="91"/>
      <c r="BU39" s="63"/>
      <c r="BV39" s="91"/>
      <c r="BW39" s="464"/>
      <c r="BX39" s="281"/>
      <c r="BY39" s="464"/>
      <c r="BZ39" s="281"/>
      <c r="CA39" s="464"/>
      <c r="CB39" s="281"/>
      <c r="CC39" s="464"/>
      <c r="CD39" s="281"/>
      <c r="CE39" s="464"/>
      <c r="CF39" s="281"/>
      <c r="CG39" s="464"/>
      <c r="CH39" s="281"/>
      <c r="CI39" s="464"/>
      <c r="CJ39" s="281"/>
      <c r="CK39" s="464"/>
      <c r="CL39" s="281"/>
      <c r="CM39" s="464"/>
      <c r="CN39" s="281"/>
      <c r="CO39" s="464"/>
      <c r="CP39" s="281"/>
      <c r="CQ39" s="464"/>
      <c r="CR39" s="281"/>
      <c r="CS39" s="464"/>
      <c r="CT39" s="281"/>
      <c r="CU39" s="464"/>
      <c r="CV39" s="281"/>
      <c r="CW39" s="464"/>
      <c r="CX39" s="281"/>
      <c r="CY39" s="464"/>
      <c r="CZ39" s="464"/>
      <c r="DA39" s="464"/>
      <c r="DB39" s="464"/>
      <c r="DC39" s="464"/>
      <c r="DD39" s="464"/>
      <c r="DE39" s="464"/>
      <c r="DF39" s="464"/>
      <c r="DG39" s="464"/>
      <c r="DH39" s="464"/>
      <c r="DI39" s="464"/>
      <c r="DJ39" s="464"/>
      <c r="DK39" s="464"/>
      <c r="DL39" s="464"/>
      <c r="DM39" s="464"/>
      <c r="DN39" s="464"/>
      <c r="DO39" s="464"/>
      <c r="DP39" s="464"/>
      <c r="DQ39" s="464"/>
      <c r="DR39" s="464"/>
      <c r="DS39" s="464"/>
      <c r="DT39" s="464"/>
      <c r="DU39" s="464"/>
      <c r="DV39" s="464"/>
      <c r="DW39" s="464"/>
      <c r="DX39" s="464"/>
      <c r="DY39" s="464"/>
      <c r="DZ39" s="464"/>
      <c r="EA39" s="464"/>
      <c r="EB39" s="464"/>
      <c r="EC39" s="464"/>
      <c r="ED39" s="464"/>
      <c r="EE39" s="464"/>
      <c r="EF39" s="464"/>
      <c r="EG39" s="464"/>
      <c r="EH39" s="464"/>
      <c r="EI39" s="464"/>
      <c r="EJ39" s="464"/>
      <c r="EK39" s="464"/>
      <c r="EL39" s="464"/>
      <c r="EM39" s="464"/>
      <c r="EN39" s="464"/>
      <c r="EO39" s="464"/>
      <c r="EP39" s="464"/>
    </row>
    <row r="40" spans="1:146" s="465" customFormat="1" ht="10.199999999999999">
      <c r="A40" s="63"/>
      <c r="B40" s="63"/>
      <c r="C40" s="63"/>
      <c r="D40" s="91"/>
      <c r="E40" s="63"/>
      <c r="F40" s="91"/>
      <c r="G40" s="63"/>
      <c r="H40" s="91"/>
      <c r="I40" s="63"/>
      <c r="J40" s="91"/>
      <c r="K40" s="63"/>
      <c r="L40" s="91"/>
      <c r="M40" s="63"/>
      <c r="N40" s="91"/>
      <c r="O40" s="63"/>
      <c r="P40" s="91"/>
      <c r="Q40" s="63"/>
      <c r="R40" s="91"/>
      <c r="S40" s="63"/>
      <c r="T40" s="91"/>
      <c r="U40" s="63"/>
      <c r="V40" s="91"/>
      <c r="W40" s="63"/>
      <c r="X40" s="91"/>
      <c r="Y40" s="63"/>
      <c r="Z40" s="91"/>
      <c r="AA40" s="63"/>
      <c r="AB40" s="91"/>
      <c r="AC40" s="63"/>
      <c r="AD40" s="91"/>
      <c r="AE40" s="63"/>
      <c r="AF40" s="91"/>
      <c r="AG40" s="63"/>
      <c r="AH40" s="91"/>
      <c r="AI40" s="63"/>
      <c r="AJ40" s="91"/>
      <c r="AK40" s="63"/>
      <c r="AL40" s="91"/>
      <c r="AM40" s="63"/>
      <c r="AN40" s="91"/>
      <c r="AO40" s="63"/>
      <c r="AP40" s="91"/>
      <c r="AQ40" s="63"/>
      <c r="AR40" s="91"/>
      <c r="AS40" s="63"/>
      <c r="AT40" s="91"/>
      <c r="AU40" s="63"/>
      <c r="AV40" s="91"/>
      <c r="AW40" s="63"/>
      <c r="AX40" s="91"/>
      <c r="AY40" s="63"/>
      <c r="AZ40" s="91"/>
      <c r="BA40" s="63"/>
      <c r="BB40" s="91"/>
      <c r="BC40" s="63"/>
      <c r="BD40" s="91"/>
      <c r="BE40" s="63"/>
      <c r="BF40" s="91"/>
      <c r="BG40" s="63"/>
      <c r="BH40" s="91"/>
      <c r="BI40" s="63"/>
      <c r="BJ40" s="63"/>
      <c r="BK40" s="63"/>
      <c r="BL40" s="91"/>
      <c r="BM40" s="63"/>
      <c r="BN40" s="91"/>
      <c r="BO40" s="63"/>
      <c r="BP40" s="91"/>
      <c r="BQ40" s="63"/>
      <c r="BR40" s="91"/>
      <c r="BS40" s="63"/>
      <c r="BT40" s="91"/>
      <c r="BU40" s="63"/>
      <c r="BV40" s="91"/>
      <c r="BW40" s="464"/>
      <c r="BX40" s="281"/>
      <c r="BY40" s="464"/>
      <c r="BZ40" s="281"/>
      <c r="CA40" s="464"/>
      <c r="CB40" s="281"/>
      <c r="CC40" s="464"/>
      <c r="CD40" s="281"/>
      <c r="CE40" s="464"/>
      <c r="CF40" s="281"/>
      <c r="CG40" s="464"/>
      <c r="CH40" s="281"/>
      <c r="CI40" s="464"/>
      <c r="CJ40" s="281"/>
      <c r="CK40" s="464"/>
      <c r="CL40" s="281"/>
      <c r="CM40" s="464"/>
      <c r="CN40" s="281"/>
      <c r="CO40" s="464"/>
      <c r="CP40" s="281"/>
      <c r="CQ40" s="464"/>
      <c r="CR40" s="281"/>
      <c r="CS40" s="464"/>
      <c r="CT40" s="281"/>
      <c r="CU40" s="464"/>
      <c r="CV40" s="281"/>
      <c r="CW40" s="464"/>
      <c r="CX40" s="281"/>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row>
    <row r="41" spans="1:146" s="465" customFormat="1" ht="10.199999999999999">
      <c r="A41" s="63"/>
      <c r="B41" s="63"/>
      <c r="C41" s="63"/>
      <c r="D41" s="91"/>
      <c r="E41" s="63"/>
      <c r="F41" s="91"/>
      <c r="G41" s="63"/>
      <c r="H41" s="91"/>
      <c r="I41" s="63"/>
      <c r="J41" s="91"/>
      <c r="K41" s="63"/>
      <c r="L41" s="91"/>
      <c r="M41" s="63"/>
      <c r="N41" s="91"/>
      <c r="O41" s="63"/>
      <c r="P41" s="91"/>
      <c r="Q41" s="63"/>
      <c r="R41" s="91"/>
      <c r="S41" s="63"/>
      <c r="T41" s="91"/>
      <c r="U41" s="63"/>
      <c r="V41" s="91"/>
      <c r="W41" s="63"/>
      <c r="X41" s="91"/>
      <c r="Y41" s="63"/>
      <c r="Z41" s="91"/>
      <c r="AA41" s="63"/>
      <c r="AB41" s="91"/>
      <c r="AC41" s="63"/>
      <c r="AD41" s="91"/>
      <c r="AE41" s="63"/>
      <c r="AF41" s="91"/>
      <c r="AG41" s="63"/>
      <c r="AH41" s="91"/>
      <c r="AI41" s="63"/>
      <c r="AJ41" s="91"/>
      <c r="AK41" s="63"/>
      <c r="AL41" s="91"/>
      <c r="AM41" s="63"/>
      <c r="AN41" s="91"/>
      <c r="AO41" s="63"/>
      <c r="AP41" s="91"/>
      <c r="AQ41" s="63"/>
      <c r="AR41" s="91"/>
      <c r="AS41" s="63"/>
      <c r="AT41" s="91"/>
      <c r="AU41" s="63"/>
      <c r="AV41" s="91"/>
      <c r="AW41" s="63"/>
      <c r="AX41" s="91"/>
      <c r="AY41" s="63"/>
      <c r="AZ41" s="91"/>
      <c r="BA41" s="63"/>
      <c r="BB41" s="91"/>
      <c r="BC41" s="63"/>
      <c r="BD41" s="91"/>
      <c r="BE41" s="63"/>
      <c r="BF41" s="91"/>
      <c r="BG41" s="63"/>
      <c r="BH41" s="91"/>
      <c r="BI41" s="63"/>
      <c r="BJ41" s="63"/>
      <c r="BK41" s="63"/>
      <c r="BL41" s="91"/>
      <c r="BM41" s="63"/>
      <c r="BN41" s="91"/>
      <c r="BO41" s="63"/>
      <c r="BP41" s="91"/>
      <c r="BQ41" s="63"/>
      <c r="BR41" s="91"/>
      <c r="BS41" s="63"/>
      <c r="BT41" s="91"/>
      <c r="BU41" s="63"/>
      <c r="BV41" s="91"/>
      <c r="BW41" s="464"/>
      <c r="BX41" s="281"/>
      <c r="BY41" s="464"/>
      <c r="BZ41" s="281"/>
      <c r="CA41" s="464"/>
      <c r="CB41" s="281"/>
      <c r="CC41" s="464"/>
      <c r="CD41" s="281"/>
      <c r="CE41" s="464"/>
      <c r="CF41" s="281"/>
      <c r="CG41" s="464"/>
      <c r="CH41" s="281"/>
      <c r="CI41" s="464"/>
      <c r="CJ41" s="281"/>
      <c r="CK41" s="464"/>
      <c r="CL41" s="281"/>
      <c r="CM41" s="464"/>
      <c r="CN41" s="281"/>
      <c r="CO41" s="464"/>
      <c r="CP41" s="281"/>
      <c r="CQ41" s="464"/>
      <c r="CR41" s="281"/>
      <c r="CS41" s="464"/>
      <c r="CT41" s="281"/>
      <c r="CU41" s="464"/>
      <c r="CV41" s="281"/>
      <c r="CW41" s="464"/>
      <c r="CX41" s="281"/>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row>
    <row r="42" spans="1:146" s="465" customFormat="1" ht="10.199999999999999">
      <c r="A42" s="63"/>
      <c r="B42" s="63"/>
      <c r="C42" s="63"/>
      <c r="D42" s="91"/>
      <c r="E42" s="63"/>
      <c r="F42" s="91"/>
      <c r="G42" s="63"/>
      <c r="H42" s="91"/>
      <c r="I42" s="63"/>
      <c r="J42" s="91"/>
      <c r="K42" s="63"/>
      <c r="L42" s="91"/>
      <c r="M42" s="63"/>
      <c r="N42" s="91"/>
      <c r="O42" s="63"/>
      <c r="P42" s="91"/>
      <c r="Q42" s="63"/>
      <c r="R42" s="91"/>
      <c r="S42" s="63"/>
      <c r="T42" s="91"/>
      <c r="U42" s="63"/>
      <c r="V42" s="91"/>
      <c r="W42" s="63"/>
      <c r="X42" s="91"/>
      <c r="Y42" s="63"/>
      <c r="Z42" s="91"/>
      <c r="AA42" s="63"/>
      <c r="AB42" s="91"/>
      <c r="AC42" s="63"/>
      <c r="AD42" s="91"/>
      <c r="AE42" s="63"/>
      <c r="AF42" s="91"/>
      <c r="AG42" s="63"/>
      <c r="AH42" s="91"/>
      <c r="AI42" s="63"/>
      <c r="AJ42" s="91"/>
      <c r="AK42" s="63"/>
      <c r="AL42" s="91"/>
      <c r="AM42" s="63"/>
      <c r="AN42" s="91"/>
      <c r="AO42" s="63"/>
      <c r="AP42" s="91"/>
      <c r="AQ42" s="63"/>
      <c r="AR42" s="91"/>
      <c r="AS42" s="63"/>
      <c r="AT42" s="91"/>
      <c r="AU42" s="63"/>
      <c r="AV42" s="91"/>
      <c r="AW42" s="63"/>
      <c r="AX42" s="91"/>
      <c r="AY42" s="63"/>
      <c r="AZ42" s="91"/>
      <c r="BA42" s="63"/>
      <c r="BB42" s="91"/>
      <c r="BC42" s="63"/>
      <c r="BD42" s="91"/>
      <c r="BE42" s="63"/>
      <c r="BF42" s="91"/>
      <c r="BG42" s="63"/>
      <c r="BH42" s="91"/>
      <c r="BI42" s="63"/>
      <c r="BJ42" s="63"/>
      <c r="BK42" s="63"/>
      <c r="BL42" s="91"/>
      <c r="BM42" s="63"/>
      <c r="BN42" s="91"/>
      <c r="BO42" s="63"/>
      <c r="BP42" s="91"/>
      <c r="BQ42" s="63"/>
      <c r="BR42" s="91"/>
      <c r="BS42" s="63"/>
      <c r="BT42" s="91"/>
      <c r="BU42" s="63"/>
      <c r="BV42" s="91"/>
      <c r="BW42" s="464"/>
      <c r="BX42" s="281"/>
      <c r="BY42" s="464"/>
      <c r="BZ42" s="281"/>
      <c r="CA42" s="464"/>
      <c r="CB42" s="281"/>
      <c r="CC42" s="464"/>
      <c r="CD42" s="281"/>
      <c r="CE42" s="464"/>
      <c r="CF42" s="281"/>
      <c r="CG42" s="464"/>
      <c r="CH42" s="281"/>
      <c r="CI42" s="464"/>
      <c r="CJ42" s="281"/>
      <c r="CK42" s="464"/>
      <c r="CL42" s="281"/>
      <c r="CM42" s="464"/>
      <c r="CN42" s="281"/>
      <c r="CO42" s="464"/>
      <c r="CP42" s="281"/>
      <c r="CQ42" s="464"/>
      <c r="CR42" s="281"/>
      <c r="CS42" s="464"/>
      <c r="CT42" s="281"/>
      <c r="CU42" s="464"/>
      <c r="CV42" s="281"/>
      <c r="CW42" s="464"/>
      <c r="CX42" s="281"/>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row>
    <row r="43" spans="1:146" s="465" customFormat="1" ht="10.199999999999999">
      <c r="A43" s="63"/>
      <c r="B43" s="63"/>
      <c r="C43" s="63"/>
      <c r="D43" s="91"/>
      <c r="E43" s="63"/>
      <c r="F43" s="91"/>
      <c r="G43" s="63"/>
      <c r="H43" s="91"/>
      <c r="I43" s="63"/>
      <c r="J43" s="91"/>
      <c r="K43" s="63"/>
      <c r="L43" s="91"/>
      <c r="M43" s="63"/>
      <c r="N43" s="91"/>
      <c r="O43" s="63"/>
      <c r="P43" s="91"/>
      <c r="Q43" s="63"/>
      <c r="R43" s="91"/>
      <c r="S43" s="63"/>
      <c r="T43" s="91"/>
      <c r="U43" s="63"/>
      <c r="V43" s="91"/>
      <c r="W43" s="63"/>
      <c r="X43" s="91"/>
      <c r="Y43" s="63"/>
      <c r="Z43" s="91"/>
      <c r="AA43" s="63"/>
      <c r="AB43" s="91"/>
      <c r="AC43" s="63"/>
      <c r="AD43" s="91"/>
      <c r="AE43" s="63"/>
      <c r="AF43" s="91"/>
      <c r="AG43" s="63"/>
      <c r="AH43" s="91"/>
      <c r="AI43" s="63"/>
      <c r="AJ43" s="91"/>
      <c r="AK43" s="63"/>
      <c r="AL43" s="91"/>
      <c r="AM43" s="63"/>
      <c r="AN43" s="91"/>
      <c r="AO43" s="63"/>
      <c r="AP43" s="91"/>
      <c r="AQ43" s="63"/>
      <c r="AR43" s="91"/>
      <c r="AS43" s="63"/>
      <c r="AT43" s="91"/>
      <c r="AU43" s="63"/>
      <c r="AV43" s="91"/>
      <c r="AW43" s="63"/>
      <c r="AX43" s="91"/>
      <c r="AY43" s="63"/>
      <c r="AZ43" s="91"/>
      <c r="BA43" s="63"/>
      <c r="BB43" s="91"/>
      <c r="BC43" s="63"/>
      <c r="BD43" s="91"/>
      <c r="BE43" s="63"/>
      <c r="BF43" s="91"/>
      <c r="BG43" s="63"/>
      <c r="BH43" s="91"/>
      <c r="BI43" s="63"/>
      <c r="BJ43" s="63"/>
      <c r="BK43" s="63"/>
      <c r="BL43" s="91"/>
      <c r="BM43" s="63"/>
      <c r="BN43" s="91"/>
      <c r="BO43" s="63"/>
      <c r="BP43" s="91"/>
      <c r="BQ43" s="63"/>
      <c r="BR43" s="91"/>
      <c r="BS43" s="63"/>
      <c r="BT43" s="91"/>
      <c r="BU43" s="63"/>
      <c r="BV43" s="91"/>
      <c r="BW43" s="464"/>
      <c r="BX43" s="281"/>
      <c r="BY43" s="464"/>
      <c r="BZ43" s="281"/>
      <c r="CA43" s="464"/>
      <c r="CB43" s="281"/>
      <c r="CC43" s="464"/>
      <c r="CD43" s="281"/>
      <c r="CE43" s="464"/>
      <c r="CF43" s="281"/>
      <c r="CG43" s="464"/>
      <c r="CH43" s="281"/>
      <c r="CI43" s="464"/>
      <c r="CJ43" s="281"/>
      <c r="CK43" s="464"/>
      <c r="CL43" s="281"/>
      <c r="CM43" s="464"/>
      <c r="CN43" s="281"/>
      <c r="CO43" s="464"/>
      <c r="CP43" s="281"/>
      <c r="CQ43" s="464"/>
      <c r="CR43" s="281"/>
      <c r="CS43" s="464"/>
      <c r="CT43" s="281"/>
      <c r="CU43" s="464"/>
      <c r="CV43" s="281"/>
      <c r="CW43" s="464"/>
      <c r="CX43" s="281"/>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row>
    <row r="44" spans="1:146" s="465" customFormat="1" ht="10.199999999999999">
      <c r="A44" s="63"/>
      <c r="B44" s="63"/>
      <c r="C44" s="63"/>
      <c r="D44" s="91"/>
      <c r="E44" s="63"/>
      <c r="F44" s="91"/>
      <c r="G44" s="63"/>
      <c r="H44" s="91"/>
      <c r="I44" s="63"/>
      <c r="J44" s="91"/>
      <c r="K44" s="63"/>
      <c r="L44" s="91"/>
      <c r="M44" s="63"/>
      <c r="N44" s="91"/>
      <c r="O44" s="63"/>
      <c r="P44" s="91"/>
      <c r="Q44" s="63"/>
      <c r="R44" s="91"/>
      <c r="S44" s="63"/>
      <c r="T44" s="91"/>
      <c r="U44" s="63"/>
      <c r="V44" s="91"/>
      <c r="W44" s="63"/>
      <c r="X44" s="91"/>
      <c r="Y44" s="63"/>
      <c r="Z44" s="91"/>
      <c r="AA44" s="63"/>
      <c r="AB44" s="91"/>
      <c r="AC44" s="63"/>
      <c r="AD44" s="91"/>
      <c r="AE44" s="63"/>
      <c r="AF44" s="91"/>
      <c r="AG44" s="63"/>
      <c r="AH44" s="91"/>
      <c r="AI44" s="63"/>
      <c r="AJ44" s="91"/>
      <c r="AK44" s="63"/>
      <c r="AL44" s="91"/>
      <c r="AM44" s="63"/>
      <c r="AN44" s="91"/>
      <c r="AO44" s="63"/>
      <c r="AP44" s="91"/>
      <c r="AQ44" s="63"/>
      <c r="AR44" s="91"/>
      <c r="AS44" s="63"/>
      <c r="AT44" s="91"/>
      <c r="AU44" s="63"/>
      <c r="AV44" s="91"/>
      <c r="AW44" s="63"/>
      <c r="AX44" s="91"/>
      <c r="AY44" s="63"/>
      <c r="AZ44" s="91"/>
      <c r="BA44" s="63"/>
      <c r="BB44" s="91"/>
      <c r="BC44" s="63"/>
      <c r="BD44" s="91"/>
      <c r="BE44" s="63"/>
      <c r="BF44" s="91"/>
      <c r="BG44" s="63"/>
      <c r="BH44" s="91"/>
      <c r="BI44" s="63"/>
      <c r="BJ44" s="63"/>
      <c r="BK44" s="63"/>
      <c r="BL44" s="91"/>
      <c r="BM44" s="63"/>
      <c r="BN44" s="91"/>
      <c r="BO44" s="63"/>
      <c r="BP44" s="91"/>
      <c r="BQ44" s="63"/>
      <c r="BR44" s="91"/>
      <c r="BS44" s="63"/>
      <c r="BT44" s="91"/>
      <c r="BU44" s="63"/>
      <c r="BV44" s="91"/>
      <c r="BW44" s="464"/>
      <c r="BX44" s="281"/>
      <c r="BY44" s="464"/>
      <c r="BZ44" s="281"/>
      <c r="CA44" s="464"/>
      <c r="CB44" s="281"/>
      <c r="CC44" s="464"/>
      <c r="CD44" s="281"/>
      <c r="CE44" s="464"/>
      <c r="CF44" s="281"/>
      <c r="CG44" s="464"/>
      <c r="CH44" s="281"/>
      <c r="CI44" s="464"/>
      <c r="CJ44" s="281"/>
      <c r="CK44" s="464"/>
      <c r="CL44" s="281"/>
      <c r="CM44" s="464"/>
      <c r="CN44" s="281"/>
      <c r="CO44" s="464"/>
      <c r="CP44" s="281"/>
      <c r="CQ44" s="464"/>
      <c r="CR44" s="281"/>
      <c r="CS44" s="464"/>
      <c r="CT44" s="281"/>
      <c r="CU44" s="464"/>
      <c r="CV44" s="281"/>
      <c r="CW44" s="464"/>
      <c r="CX44" s="281"/>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row>
    <row r="45" spans="1:146" s="465" customFormat="1" ht="10.199999999999999">
      <c r="A45" s="63"/>
      <c r="B45" s="63"/>
      <c r="C45" s="63"/>
      <c r="D45" s="91"/>
      <c r="E45" s="63"/>
      <c r="F45" s="91"/>
      <c r="G45" s="63"/>
      <c r="H45" s="91"/>
      <c r="I45" s="63"/>
      <c r="J45" s="91"/>
      <c r="K45" s="63"/>
      <c r="L45" s="91"/>
      <c r="M45" s="63"/>
      <c r="N45" s="91"/>
      <c r="O45" s="63"/>
      <c r="P45" s="91"/>
      <c r="Q45" s="63"/>
      <c r="R45" s="91"/>
      <c r="S45" s="63"/>
      <c r="T45" s="91"/>
      <c r="U45" s="63"/>
      <c r="V45" s="91"/>
      <c r="W45" s="63"/>
      <c r="X45" s="91"/>
      <c r="Y45" s="63"/>
      <c r="Z45" s="91"/>
      <c r="AA45" s="63"/>
      <c r="AB45" s="91"/>
      <c r="AC45" s="63"/>
      <c r="AD45" s="91"/>
      <c r="AE45" s="63"/>
      <c r="AF45" s="91"/>
      <c r="AG45" s="63"/>
      <c r="AH45" s="91"/>
      <c r="AI45" s="63"/>
      <c r="AJ45" s="91"/>
      <c r="AK45" s="63"/>
      <c r="AL45" s="91"/>
      <c r="AM45" s="63"/>
      <c r="AN45" s="91"/>
      <c r="AO45" s="63"/>
      <c r="AP45" s="91"/>
      <c r="AQ45" s="63"/>
      <c r="AR45" s="91"/>
      <c r="AS45" s="63"/>
      <c r="AT45" s="91"/>
      <c r="AU45" s="63"/>
      <c r="AV45" s="91"/>
      <c r="AW45" s="63"/>
      <c r="AX45" s="91"/>
      <c r="AY45" s="63"/>
      <c r="AZ45" s="91"/>
      <c r="BA45" s="63"/>
      <c r="BB45" s="91"/>
      <c r="BC45" s="63"/>
      <c r="BD45" s="91"/>
      <c r="BE45" s="63"/>
      <c r="BF45" s="91"/>
      <c r="BG45" s="63"/>
      <c r="BH45" s="91"/>
      <c r="BI45" s="63"/>
      <c r="BJ45" s="63"/>
      <c r="BK45" s="63"/>
      <c r="BL45" s="91"/>
      <c r="BM45" s="63"/>
      <c r="BN45" s="91"/>
      <c r="BO45" s="63"/>
      <c r="BP45" s="91"/>
      <c r="BQ45" s="63"/>
      <c r="BR45" s="91"/>
      <c r="BS45" s="63"/>
      <c r="BT45" s="91"/>
      <c r="BU45" s="63"/>
      <c r="BV45" s="91"/>
      <c r="BW45" s="464"/>
      <c r="BX45" s="281"/>
      <c r="BY45" s="464"/>
      <c r="BZ45" s="281"/>
      <c r="CA45" s="464"/>
      <c r="CB45" s="281"/>
      <c r="CC45" s="464"/>
      <c r="CD45" s="281"/>
      <c r="CE45" s="464"/>
      <c r="CF45" s="281"/>
      <c r="CG45" s="464"/>
      <c r="CH45" s="281"/>
      <c r="CI45" s="464"/>
      <c r="CJ45" s="281"/>
      <c r="CK45" s="464"/>
      <c r="CL45" s="281"/>
      <c r="CM45" s="464"/>
      <c r="CN45" s="281"/>
      <c r="CO45" s="464"/>
      <c r="CP45" s="281"/>
      <c r="CQ45" s="464"/>
      <c r="CR45" s="281"/>
      <c r="CS45" s="464"/>
      <c r="CT45" s="281"/>
      <c r="CU45" s="464"/>
      <c r="CV45" s="281"/>
      <c r="CW45" s="464"/>
      <c r="CX45" s="281"/>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row>
    <row r="46" spans="1:146" s="465" customFormat="1" ht="10.199999999999999">
      <c r="A46" s="63"/>
      <c r="B46" s="63"/>
      <c r="C46" s="63"/>
      <c r="D46" s="91"/>
      <c r="E46" s="63"/>
      <c r="F46" s="91"/>
      <c r="G46" s="63"/>
      <c r="H46" s="91"/>
      <c r="I46" s="63"/>
      <c r="J46" s="91"/>
      <c r="K46" s="63"/>
      <c r="L46" s="91"/>
      <c r="M46" s="63"/>
      <c r="N46" s="91"/>
      <c r="O46" s="63"/>
      <c r="P46" s="91"/>
      <c r="Q46" s="63"/>
      <c r="R46" s="91"/>
      <c r="S46" s="63"/>
      <c r="T46" s="91"/>
      <c r="U46" s="63"/>
      <c r="V46" s="91"/>
      <c r="W46" s="63"/>
      <c r="X46" s="91"/>
      <c r="Y46" s="63"/>
      <c r="Z46" s="91"/>
      <c r="AA46" s="63"/>
      <c r="AB46" s="91"/>
      <c r="AC46" s="63"/>
      <c r="AD46" s="91"/>
      <c r="AE46" s="63"/>
      <c r="AF46" s="91"/>
      <c r="AG46" s="63"/>
      <c r="AH46" s="91"/>
      <c r="AI46" s="63"/>
      <c r="AJ46" s="91"/>
      <c r="AK46" s="63"/>
      <c r="AL46" s="91"/>
      <c r="AM46" s="63"/>
      <c r="AN46" s="91"/>
      <c r="AO46" s="63"/>
      <c r="AP46" s="91"/>
      <c r="AQ46" s="63"/>
      <c r="AR46" s="91"/>
      <c r="AS46" s="63"/>
      <c r="AT46" s="91"/>
      <c r="AU46" s="63"/>
      <c r="AV46" s="91"/>
      <c r="AW46" s="63"/>
      <c r="AX46" s="91"/>
      <c r="AY46" s="63"/>
      <c r="AZ46" s="91"/>
      <c r="BA46" s="63"/>
      <c r="BB46" s="91"/>
      <c r="BC46" s="63"/>
      <c r="BD46" s="91"/>
      <c r="BE46" s="63"/>
      <c r="BF46" s="91"/>
      <c r="BG46" s="63"/>
      <c r="BH46" s="91"/>
      <c r="BI46" s="63"/>
      <c r="BJ46" s="63"/>
      <c r="BK46" s="63"/>
      <c r="BL46" s="91"/>
      <c r="BM46" s="63"/>
      <c r="BN46" s="91"/>
      <c r="BO46" s="63"/>
      <c r="BP46" s="91"/>
      <c r="BQ46" s="63"/>
      <c r="BR46" s="91"/>
      <c r="BS46" s="63"/>
      <c r="BT46" s="91"/>
      <c r="BU46" s="63"/>
      <c r="BV46" s="91"/>
      <c r="BW46" s="464"/>
      <c r="BX46" s="281"/>
      <c r="BY46" s="464"/>
      <c r="BZ46" s="281"/>
      <c r="CA46" s="464"/>
      <c r="CB46" s="281"/>
      <c r="CC46" s="464"/>
      <c r="CD46" s="281"/>
      <c r="CE46" s="464"/>
      <c r="CF46" s="281"/>
      <c r="CG46" s="464"/>
      <c r="CH46" s="281"/>
      <c r="CI46" s="464"/>
      <c r="CJ46" s="281"/>
      <c r="CK46" s="464"/>
      <c r="CL46" s="281"/>
      <c r="CM46" s="464"/>
      <c r="CN46" s="281"/>
      <c r="CO46" s="464"/>
      <c r="CP46" s="281"/>
      <c r="CQ46" s="464"/>
      <c r="CR46" s="281"/>
      <c r="CS46" s="464"/>
      <c r="CT46" s="281"/>
      <c r="CU46" s="464"/>
      <c r="CV46" s="281"/>
      <c r="CW46" s="464"/>
      <c r="CX46" s="281"/>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row>
    <row r="47" spans="1:146" s="465" customFormat="1" ht="10.199999999999999">
      <c r="A47" s="63"/>
      <c r="B47" s="63"/>
      <c r="C47" s="63"/>
      <c r="D47" s="91"/>
      <c r="E47" s="63"/>
      <c r="F47" s="91"/>
      <c r="G47" s="63"/>
      <c r="H47" s="91"/>
      <c r="I47" s="63"/>
      <c r="J47" s="91"/>
      <c r="K47" s="63"/>
      <c r="L47" s="91"/>
      <c r="M47" s="63"/>
      <c r="N47" s="91"/>
      <c r="O47" s="63"/>
      <c r="P47" s="91"/>
      <c r="Q47" s="63"/>
      <c r="R47" s="91"/>
      <c r="S47" s="63"/>
      <c r="T47" s="91"/>
      <c r="U47" s="63"/>
      <c r="V47" s="91"/>
      <c r="W47" s="63"/>
      <c r="X47" s="91"/>
      <c r="Y47" s="63"/>
      <c r="Z47" s="91"/>
      <c r="AA47" s="63"/>
      <c r="AB47" s="91"/>
      <c r="AC47" s="63"/>
      <c r="AD47" s="91"/>
      <c r="AE47" s="63"/>
      <c r="AF47" s="91"/>
      <c r="AG47" s="63"/>
      <c r="AH47" s="91"/>
      <c r="AI47" s="63"/>
      <c r="AJ47" s="91"/>
      <c r="AK47" s="63"/>
      <c r="AL47" s="91"/>
      <c r="AM47" s="63"/>
      <c r="AN47" s="91"/>
      <c r="AO47" s="63"/>
      <c r="AP47" s="91"/>
      <c r="AQ47" s="63"/>
      <c r="AR47" s="91"/>
      <c r="AS47" s="63"/>
      <c r="AT47" s="91"/>
      <c r="AU47" s="63"/>
      <c r="AV47" s="91"/>
      <c r="AW47" s="63"/>
      <c r="AX47" s="91"/>
      <c r="AY47" s="63"/>
      <c r="AZ47" s="91"/>
      <c r="BA47" s="63"/>
      <c r="BB47" s="91"/>
      <c r="BC47" s="63"/>
      <c r="BD47" s="91"/>
      <c r="BE47" s="63"/>
      <c r="BF47" s="91"/>
      <c r="BG47" s="63"/>
      <c r="BH47" s="91"/>
      <c r="BI47" s="63"/>
      <c r="BJ47" s="63"/>
      <c r="BK47" s="63"/>
      <c r="BL47" s="91"/>
      <c r="BM47" s="63"/>
      <c r="BN47" s="91"/>
      <c r="BO47" s="63"/>
      <c r="BP47" s="91"/>
      <c r="BQ47" s="63"/>
      <c r="BR47" s="91"/>
      <c r="BS47" s="63"/>
      <c r="BT47" s="91"/>
      <c r="BU47" s="63"/>
      <c r="BV47" s="91"/>
      <c r="BW47" s="464"/>
      <c r="BX47" s="281"/>
      <c r="BY47" s="464"/>
      <c r="BZ47" s="281"/>
      <c r="CA47" s="464"/>
      <c r="CB47" s="281"/>
      <c r="CC47" s="464"/>
      <c r="CD47" s="281"/>
      <c r="CE47" s="464"/>
      <c r="CF47" s="281"/>
      <c r="CG47" s="464"/>
      <c r="CH47" s="281"/>
      <c r="CI47" s="464"/>
      <c r="CJ47" s="281"/>
      <c r="CK47" s="464"/>
      <c r="CL47" s="281"/>
      <c r="CM47" s="464"/>
      <c r="CN47" s="281"/>
      <c r="CO47" s="464"/>
      <c r="CP47" s="281"/>
      <c r="CQ47" s="464"/>
      <c r="CR47" s="281"/>
      <c r="CS47" s="464"/>
      <c r="CT47" s="281"/>
      <c r="CU47" s="464"/>
      <c r="CV47" s="281"/>
      <c r="CW47" s="464"/>
      <c r="CX47" s="281"/>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row>
    <row r="48" spans="1:146" s="465" customFormat="1" ht="10.199999999999999">
      <c r="A48" s="63"/>
      <c r="B48" s="63"/>
      <c r="C48" s="63"/>
      <c r="D48" s="91"/>
      <c r="E48" s="63"/>
      <c r="F48" s="91"/>
      <c r="G48" s="63"/>
      <c r="H48" s="91"/>
      <c r="I48" s="63"/>
      <c r="J48" s="91"/>
      <c r="K48" s="63"/>
      <c r="L48" s="91"/>
      <c r="M48" s="63"/>
      <c r="N48" s="91"/>
      <c r="O48" s="63"/>
      <c r="P48" s="91"/>
      <c r="Q48" s="63"/>
      <c r="R48" s="91"/>
      <c r="S48" s="63"/>
      <c r="T48" s="91"/>
      <c r="U48" s="63"/>
      <c r="V48" s="91"/>
      <c r="W48" s="63"/>
      <c r="X48" s="91"/>
      <c r="Y48" s="63"/>
      <c r="Z48" s="91"/>
      <c r="AA48" s="63"/>
      <c r="AB48" s="91"/>
      <c r="AC48" s="63"/>
      <c r="AD48" s="91"/>
      <c r="AE48" s="63"/>
      <c r="AF48" s="91"/>
      <c r="AG48" s="63"/>
      <c r="AH48" s="91"/>
      <c r="AI48" s="63"/>
      <c r="AJ48" s="91"/>
      <c r="AK48" s="63"/>
      <c r="AL48" s="91"/>
      <c r="AM48" s="63"/>
      <c r="AN48" s="91"/>
      <c r="AO48" s="63"/>
      <c r="AP48" s="91"/>
      <c r="AQ48" s="63"/>
      <c r="AR48" s="91"/>
      <c r="AS48" s="63"/>
      <c r="AT48" s="91"/>
      <c r="AU48" s="63"/>
      <c r="AV48" s="91"/>
      <c r="AW48" s="63"/>
      <c r="AX48" s="91"/>
      <c r="AY48" s="63"/>
      <c r="AZ48" s="91"/>
      <c r="BA48" s="63"/>
      <c r="BB48" s="91"/>
      <c r="BC48" s="63"/>
      <c r="BD48" s="91"/>
      <c r="BE48" s="63"/>
      <c r="BF48" s="91"/>
      <c r="BG48" s="63"/>
      <c r="BH48" s="91"/>
      <c r="BI48" s="63"/>
      <c r="BJ48" s="63"/>
      <c r="BK48" s="63"/>
      <c r="BL48" s="91"/>
      <c r="BM48" s="63"/>
      <c r="BN48" s="91"/>
      <c r="BO48" s="63"/>
      <c r="BP48" s="91"/>
      <c r="BQ48" s="63"/>
      <c r="BR48" s="91"/>
      <c r="BS48" s="63"/>
      <c r="BT48" s="91"/>
      <c r="BU48" s="63"/>
      <c r="BV48" s="91"/>
      <c r="BW48" s="464"/>
      <c r="BX48" s="281"/>
      <c r="BY48" s="464"/>
      <c r="BZ48" s="281"/>
      <c r="CA48" s="464"/>
      <c r="CB48" s="281"/>
      <c r="CC48" s="464"/>
      <c r="CD48" s="281"/>
      <c r="CE48" s="464"/>
      <c r="CF48" s="281"/>
      <c r="CG48" s="464"/>
      <c r="CH48" s="281"/>
      <c r="CI48" s="464"/>
      <c r="CJ48" s="281"/>
      <c r="CK48" s="464"/>
      <c r="CL48" s="281"/>
      <c r="CM48" s="464"/>
      <c r="CN48" s="281"/>
      <c r="CO48" s="464"/>
      <c r="CP48" s="281"/>
      <c r="CQ48" s="464"/>
      <c r="CR48" s="281"/>
      <c r="CS48" s="464"/>
      <c r="CT48" s="281"/>
      <c r="CU48" s="464"/>
      <c r="CV48" s="281"/>
      <c r="CW48" s="464"/>
      <c r="CX48" s="281"/>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row>
    <row r="49" spans="1:146" s="465" customFormat="1" ht="10.199999999999999">
      <c r="A49" s="63"/>
      <c r="B49" s="63"/>
      <c r="C49" s="63"/>
      <c r="D49" s="91"/>
      <c r="E49" s="63"/>
      <c r="F49" s="91"/>
      <c r="G49" s="63"/>
      <c r="H49" s="91"/>
      <c r="I49" s="63"/>
      <c r="J49" s="91"/>
      <c r="K49" s="63"/>
      <c r="L49" s="91"/>
      <c r="M49" s="63"/>
      <c r="N49" s="91"/>
      <c r="O49" s="63"/>
      <c r="P49" s="91"/>
      <c r="Q49" s="63"/>
      <c r="R49" s="91"/>
      <c r="S49" s="63"/>
      <c r="T49" s="91"/>
      <c r="U49" s="63"/>
      <c r="V49" s="91"/>
      <c r="W49" s="63"/>
      <c r="X49" s="91"/>
      <c r="Y49" s="63"/>
      <c r="Z49" s="91"/>
      <c r="AA49" s="63"/>
      <c r="AB49" s="91"/>
      <c r="AC49" s="63"/>
      <c r="AD49" s="91"/>
      <c r="AE49" s="63"/>
      <c r="AF49" s="91"/>
      <c r="AG49" s="63"/>
      <c r="AH49" s="91"/>
      <c r="AI49" s="63"/>
      <c r="AJ49" s="91"/>
      <c r="AK49" s="63"/>
      <c r="AL49" s="91"/>
      <c r="AM49" s="63"/>
      <c r="AN49" s="91"/>
      <c r="AO49" s="63"/>
      <c r="AP49" s="91"/>
      <c r="AQ49" s="63"/>
      <c r="AR49" s="91"/>
      <c r="AS49" s="63"/>
      <c r="AT49" s="91"/>
      <c r="AU49" s="63"/>
      <c r="AV49" s="91"/>
      <c r="AW49" s="63"/>
      <c r="AX49" s="91"/>
      <c r="AY49" s="63"/>
      <c r="AZ49" s="91"/>
      <c r="BA49" s="63"/>
      <c r="BB49" s="91"/>
      <c r="BC49" s="63"/>
      <c r="BD49" s="91"/>
      <c r="BE49" s="63"/>
      <c r="BF49" s="91"/>
      <c r="BG49" s="63"/>
      <c r="BH49" s="91"/>
      <c r="BI49" s="63"/>
      <c r="BJ49" s="63"/>
      <c r="BK49" s="63"/>
      <c r="BL49" s="91"/>
      <c r="BM49" s="63"/>
      <c r="BN49" s="91"/>
      <c r="BO49" s="63"/>
      <c r="BP49" s="91"/>
      <c r="BQ49" s="63"/>
      <c r="BR49" s="91"/>
      <c r="BS49" s="63"/>
      <c r="BT49" s="91"/>
      <c r="BU49" s="63"/>
      <c r="BV49" s="91"/>
      <c r="BW49" s="464"/>
      <c r="BX49" s="281"/>
      <c r="BY49" s="464"/>
      <c r="BZ49" s="281"/>
      <c r="CA49" s="464"/>
      <c r="CB49" s="281"/>
      <c r="CC49" s="464"/>
      <c r="CD49" s="281"/>
      <c r="CE49" s="464"/>
      <c r="CF49" s="281"/>
      <c r="CG49" s="464"/>
      <c r="CH49" s="281"/>
      <c r="CI49" s="464"/>
      <c r="CJ49" s="281"/>
      <c r="CK49" s="464"/>
      <c r="CL49" s="281"/>
      <c r="CM49" s="464"/>
      <c r="CN49" s="281"/>
      <c r="CO49" s="464"/>
      <c r="CP49" s="281"/>
      <c r="CQ49" s="464"/>
      <c r="CR49" s="281"/>
      <c r="CS49" s="464"/>
      <c r="CT49" s="281"/>
      <c r="CU49" s="464"/>
      <c r="CV49" s="281"/>
      <c r="CW49" s="464"/>
      <c r="CX49" s="281"/>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row>
    <row r="50" spans="1:146" s="465" customFormat="1" ht="10.199999999999999">
      <c r="A50" s="63"/>
      <c r="B50" s="63"/>
      <c r="C50" s="63"/>
      <c r="D50" s="91"/>
      <c r="E50" s="63"/>
      <c r="F50" s="91"/>
      <c r="G50" s="63"/>
      <c r="H50" s="91"/>
      <c r="I50" s="63"/>
      <c r="J50" s="91"/>
      <c r="K50" s="63"/>
      <c r="L50" s="91"/>
      <c r="M50" s="63"/>
      <c r="N50" s="91"/>
      <c r="O50" s="63"/>
      <c r="P50" s="91"/>
      <c r="Q50" s="63"/>
      <c r="R50" s="91"/>
      <c r="S50" s="63"/>
      <c r="T50" s="91"/>
      <c r="U50" s="63"/>
      <c r="V50" s="91"/>
      <c r="W50" s="63"/>
      <c r="X50" s="91"/>
      <c r="Y50" s="63"/>
      <c r="Z50" s="91"/>
      <c r="AA50" s="63"/>
      <c r="AB50" s="91"/>
      <c r="AC50" s="63"/>
      <c r="AD50" s="91"/>
      <c r="AE50" s="63"/>
      <c r="AF50" s="91"/>
      <c r="AG50" s="63"/>
      <c r="AH50" s="91"/>
      <c r="AI50" s="63"/>
      <c r="AJ50" s="91"/>
      <c r="AK50" s="63"/>
      <c r="AL50" s="91"/>
      <c r="AM50" s="63"/>
      <c r="AN50" s="91"/>
      <c r="AO50" s="63"/>
      <c r="AP50" s="91"/>
      <c r="AQ50" s="63"/>
      <c r="AR50" s="91"/>
      <c r="AS50" s="63"/>
      <c r="AT50" s="91"/>
      <c r="AU50" s="63"/>
      <c r="AV50" s="91"/>
      <c r="AW50" s="63"/>
      <c r="AX50" s="91"/>
      <c r="AY50" s="63"/>
      <c r="AZ50" s="91"/>
      <c r="BA50" s="63"/>
      <c r="BB50" s="91"/>
      <c r="BC50" s="63"/>
      <c r="BD50" s="91"/>
      <c r="BE50" s="63"/>
      <c r="BF50" s="91"/>
      <c r="BG50" s="63"/>
      <c r="BH50" s="91"/>
      <c r="BI50" s="63"/>
      <c r="BJ50" s="63"/>
      <c r="BK50" s="63"/>
      <c r="BL50" s="91"/>
      <c r="BM50" s="63"/>
      <c r="BN50" s="91"/>
      <c r="BO50" s="63"/>
      <c r="BP50" s="91"/>
      <c r="BQ50" s="63"/>
      <c r="BR50" s="91"/>
      <c r="BS50" s="63"/>
      <c r="BT50" s="91"/>
      <c r="BU50" s="63"/>
      <c r="BV50" s="91"/>
      <c r="BW50" s="464"/>
      <c r="BX50" s="281"/>
      <c r="BY50" s="464"/>
      <c r="BZ50" s="281"/>
      <c r="CA50" s="464"/>
      <c r="CB50" s="281"/>
      <c r="CC50" s="464"/>
      <c r="CD50" s="281"/>
      <c r="CE50" s="464"/>
      <c r="CF50" s="281"/>
      <c r="CG50" s="464"/>
      <c r="CH50" s="281"/>
      <c r="CI50" s="464"/>
      <c r="CJ50" s="281"/>
      <c r="CK50" s="464"/>
      <c r="CL50" s="281"/>
      <c r="CM50" s="464"/>
      <c r="CN50" s="281"/>
      <c r="CO50" s="464"/>
      <c r="CP50" s="281"/>
      <c r="CQ50" s="464"/>
      <c r="CR50" s="281"/>
      <c r="CS50" s="464"/>
      <c r="CT50" s="281"/>
      <c r="CU50" s="464"/>
      <c r="CV50" s="281"/>
      <c r="CW50" s="464"/>
      <c r="CX50" s="281"/>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row>
    <row r="51" spans="1:146" s="465" customFormat="1" ht="10.199999999999999">
      <c r="A51" s="63"/>
      <c r="B51" s="63"/>
      <c r="C51" s="63"/>
      <c r="D51" s="91"/>
      <c r="E51" s="63"/>
      <c r="F51" s="91"/>
      <c r="G51" s="63"/>
      <c r="H51" s="91"/>
      <c r="I51" s="63"/>
      <c r="J51" s="91"/>
      <c r="K51" s="63"/>
      <c r="L51" s="91"/>
      <c r="M51" s="63"/>
      <c r="N51" s="91"/>
      <c r="O51" s="63"/>
      <c r="P51" s="91"/>
      <c r="Q51" s="63"/>
      <c r="R51" s="91"/>
      <c r="S51" s="63"/>
      <c r="T51" s="91"/>
      <c r="U51" s="63"/>
      <c r="V51" s="91"/>
      <c r="W51" s="63"/>
      <c r="X51" s="91"/>
      <c r="Y51" s="63"/>
      <c r="Z51" s="91"/>
      <c r="AA51" s="63"/>
      <c r="AB51" s="91"/>
      <c r="AC51" s="63"/>
      <c r="AD51" s="91"/>
      <c r="AE51" s="63"/>
      <c r="AF51" s="91"/>
      <c r="AG51" s="63"/>
      <c r="AH51" s="91"/>
      <c r="AI51" s="63"/>
      <c r="AJ51" s="91"/>
      <c r="AK51" s="63"/>
      <c r="AL51" s="91"/>
      <c r="AM51" s="63"/>
      <c r="AN51" s="91"/>
      <c r="AO51" s="63"/>
      <c r="AP51" s="91"/>
      <c r="AQ51" s="63"/>
      <c r="AR51" s="91"/>
      <c r="AS51" s="63"/>
      <c r="AT51" s="91"/>
      <c r="AU51" s="63"/>
      <c r="AV51" s="91"/>
      <c r="AW51" s="63"/>
      <c r="AX51" s="91"/>
      <c r="AY51" s="63"/>
      <c r="AZ51" s="91"/>
      <c r="BA51" s="63"/>
      <c r="BB51" s="91"/>
      <c r="BC51" s="63"/>
      <c r="BD51" s="91"/>
      <c r="BE51" s="63"/>
      <c r="BF51" s="91"/>
      <c r="BG51" s="63"/>
      <c r="BH51" s="91"/>
      <c r="BI51" s="63"/>
      <c r="BJ51" s="63"/>
      <c r="BK51" s="63"/>
      <c r="BL51" s="91"/>
      <c r="BM51" s="63"/>
      <c r="BN51" s="91"/>
      <c r="BO51" s="63"/>
      <c r="BP51" s="91"/>
      <c r="BQ51" s="63"/>
      <c r="BR51" s="91"/>
      <c r="BS51" s="63"/>
      <c r="BT51" s="91"/>
      <c r="BU51" s="63"/>
      <c r="BV51" s="91"/>
      <c r="BW51" s="464"/>
      <c r="BX51" s="281"/>
      <c r="BY51" s="464"/>
      <c r="BZ51" s="281"/>
      <c r="CA51" s="464"/>
      <c r="CB51" s="281"/>
      <c r="CC51" s="464"/>
      <c r="CD51" s="281"/>
      <c r="CE51" s="464"/>
      <c r="CF51" s="281"/>
      <c r="CG51" s="464"/>
      <c r="CH51" s="281"/>
      <c r="CI51" s="464"/>
      <c r="CJ51" s="281"/>
      <c r="CK51" s="464"/>
      <c r="CL51" s="281"/>
      <c r="CM51" s="464"/>
      <c r="CN51" s="281"/>
      <c r="CO51" s="464"/>
      <c r="CP51" s="281"/>
      <c r="CQ51" s="464"/>
      <c r="CR51" s="281"/>
      <c r="CS51" s="464"/>
      <c r="CT51" s="281"/>
      <c r="CU51" s="464"/>
      <c r="CV51" s="281"/>
      <c r="CW51" s="464"/>
      <c r="CX51" s="281"/>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row>
    <row r="52" spans="1:146" s="465" customFormat="1" ht="10.199999999999999">
      <c r="A52" s="63"/>
      <c r="B52" s="63"/>
      <c r="C52" s="63"/>
      <c r="D52" s="91"/>
      <c r="E52" s="63"/>
      <c r="F52" s="91"/>
      <c r="G52" s="63"/>
      <c r="H52" s="91"/>
      <c r="I52" s="63"/>
      <c r="J52" s="91"/>
      <c r="K52" s="63"/>
      <c r="L52" s="91"/>
      <c r="M52" s="63"/>
      <c r="N52" s="91"/>
      <c r="O52" s="63"/>
      <c r="P52" s="91"/>
      <c r="Q52" s="63"/>
      <c r="R52" s="91"/>
      <c r="S52" s="63"/>
      <c r="T52" s="91"/>
      <c r="U52" s="63"/>
      <c r="V52" s="91"/>
      <c r="W52" s="63"/>
      <c r="X52" s="91"/>
      <c r="Y52" s="63"/>
      <c r="Z52" s="91"/>
      <c r="AA52" s="63"/>
      <c r="AB52" s="91"/>
      <c r="AC52" s="63"/>
      <c r="AD52" s="91"/>
      <c r="AE52" s="63"/>
      <c r="AF52" s="91"/>
      <c r="AG52" s="63"/>
      <c r="AH52" s="91"/>
      <c r="AI52" s="63"/>
      <c r="AJ52" s="91"/>
      <c r="AK52" s="63"/>
      <c r="AL52" s="91"/>
      <c r="AM52" s="63"/>
      <c r="AN52" s="91"/>
      <c r="AO52" s="63"/>
      <c r="AP52" s="91"/>
      <c r="AQ52" s="63"/>
      <c r="AR52" s="91"/>
      <c r="AS52" s="63"/>
      <c r="AT52" s="91"/>
      <c r="AU52" s="63"/>
      <c r="AV52" s="91"/>
      <c r="AW52" s="63"/>
      <c r="AX52" s="91"/>
      <c r="AY52" s="63"/>
      <c r="AZ52" s="91"/>
      <c r="BA52" s="63"/>
      <c r="BB52" s="91"/>
      <c r="BC52" s="63"/>
      <c r="BD52" s="91"/>
      <c r="BE52" s="63"/>
      <c r="BF52" s="91"/>
      <c r="BG52" s="63"/>
      <c r="BH52" s="91"/>
      <c r="BI52" s="63"/>
      <c r="BJ52" s="63"/>
      <c r="BK52" s="63"/>
      <c r="BL52" s="91"/>
      <c r="BM52" s="63"/>
      <c r="BN52" s="91"/>
      <c r="BO52" s="63"/>
      <c r="BP52" s="91"/>
      <c r="BQ52" s="63"/>
      <c r="BR52" s="91"/>
      <c r="BS52" s="63"/>
      <c r="BT52" s="91"/>
      <c r="BU52" s="63"/>
      <c r="BV52" s="91"/>
      <c r="BW52" s="464"/>
      <c r="BX52" s="281"/>
      <c r="BY52" s="464"/>
      <c r="BZ52" s="281"/>
      <c r="CA52" s="464"/>
      <c r="CB52" s="281"/>
      <c r="CC52" s="464"/>
      <c r="CD52" s="281"/>
      <c r="CE52" s="464"/>
      <c r="CF52" s="281"/>
      <c r="CG52" s="464"/>
      <c r="CH52" s="281"/>
      <c r="CI52" s="464"/>
      <c r="CJ52" s="281"/>
      <c r="CK52" s="464"/>
      <c r="CL52" s="281"/>
      <c r="CM52" s="464"/>
      <c r="CN52" s="281"/>
      <c r="CO52" s="464"/>
      <c r="CP52" s="281"/>
      <c r="CQ52" s="464"/>
      <c r="CR52" s="281"/>
      <c r="CS52" s="464"/>
      <c r="CT52" s="281"/>
      <c r="CU52" s="464"/>
      <c r="CV52" s="281"/>
      <c r="CW52" s="464"/>
      <c r="CX52" s="281"/>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row>
    <row r="53" spans="1:146" s="465" customFormat="1" ht="10.199999999999999">
      <c r="A53" s="63"/>
      <c r="B53" s="63"/>
      <c r="C53" s="63"/>
      <c r="D53" s="91"/>
      <c r="E53" s="63"/>
      <c r="F53" s="91"/>
      <c r="G53" s="63"/>
      <c r="H53" s="91"/>
      <c r="I53" s="63"/>
      <c r="J53" s="91"/>
      <c r="K53" s="63"/>
      <c r="L53" s="91"/>
      <c r="M53" s="63"/>
      <c r="N53" s="91"/>
      <c r="O53" s="63"/>
      <c r="P53" s="91"/>
      <c r="Q53" s="63"/>
      <c r="R53" s="91"/>
      <c r="S53" s="63"/>
      <c r="T53" s="91"/>
      <c r="U53" s="63"/>
      <c r="V53" s="91"/>
      <c r="W53" s="63"/>
      <c r="X53" s="91"/>
      <c r="Y53" s="63"/>
      <c r="Z53" s="91"/>
      <c r="AA53" s="63"/>
      <c r="AB53" s="91"/>
      <c r="AC53" s="63"/>
      <c r="AD53" s="91"/>
      <c r="AE53" s="63"/>
      <c r="AF53" s="91"/>
      <c r="AG53" s="63"/>
      <c r="AH53" s="91"/>
      <c r="AI53" s="63"/>
      <c r="AJ53" s="91"/>
      <c r="AK53" s="63"/>
      <c r="AL53" s="91"/>
      <c r="AM53" s="63"/>
      <c r="AN53" s="91"/>
      <c r="AO53" s="63"/>
      <c r="AP53" s="91"/>
      <c r="AQ53" s="63"/>
      <c r="AR53" s="91"/>
      <c r="AS53" s="63"/>
      <c r="AT53" s="91"/>
      <c r="AU53" s="63"/>
      <c r="AV53" s="91"/>
      <c r="AW53" s="63"/>
      <c r="AX53" s="91"/>
      <c r="AY53" s="63"/>
      <c r="AZ53" s="91"/>
      <c r="BA53" s="63"/>
      <c r="BB53" s="91"/>
      <c r="BC53" s="63"/>
      <c r="BD53" s="91"/>
      <c r="BE53" s="63"/>
      <c r="BF53" s="91"/>
      <c r="BG53" s="63"/>
      <c r="BH53" s="91"/>
      <c r="BI53" s="63"/>
      <c r="BJ53" s="63"/>
      <c r="BK53" s="63"/>
      <c r="BL53" s="91"/>
      <c r="BM53" s="63"/>
      <c r="BN53" s="91"/>
      <c r="BO53" s="63"/>
      <c r="BP53" s="91"/>
      <c r="BQ53" s="63"/>
      <c r="BR53" s="91"/>
      <c r="BS53" s="63"/>
      <c r="BT53" s="91"/>
      <c r="BU53" s="63"/>
      <c r="BV53" s="91"/>
      <c r="BW53" s="464"/>
      <c r="BX53" s="281"/>
      <c r="BY53" s="464"/>
      <c r="BZ53" s="281"/>
      <c r="CA53" s="464"/>
      <c r="CB53" s="281"/>
      <c r="CC53" s="464"/>
      <c r="CD53" s="281"/>
      <c r="CE53" s="464"/>
      <c r="CF53" s="281"/>
      <c r="CG53" s="464"/>
      <c r="CH53" s="281"/>
      <c r="CI53" s="464"/>
      <c r="CJ53" s="281"/>
      <c r="CK53" s="464"/>
      <c r="CL53" s="281"/>
      <c r="CM53" s="464"/>
      <c r="CN53" s="281"/>
      <c r="CO53" s="464"/>
      <c r="CP53" s="281"/>
      <c r="CQ53" s="464"/>
      <c r="CR53" s="281"/>
      <c r="CS53" s="464"/>
      <c r="CT53" s="281"/>
      <c r="CU53" s="464"/>
      <c r="CV53" s="281"/>
      <c r="CW53" s="464"/>
      <c r="CX53" s="281"/>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row>
    <row r="54" spans="1:146" s="465" customFormat="1" ht="10.199999999999999">
      <c r="A54" s="63"/>
      <c r="B54" s="63"/>
      <c r="C54" s="63"/>
      <c r="D54" s="91"/>
      <c r="E54" s="63"/>
      <c r="F54" s="91"/>
      <c r="G54" s="63"/>
      <c r="H54" s="91"/>
      <c r="I54" s="63"/>
      <c r="J54" s="91"/>
      <c r="K54" s="63"/>
      <c r="L54" s="91"/>
      <c r="M54" s="63"/>
      <c r="N54" s="91"/>
      <c r="O54" s="63"/>
      <c r="P54" s="91"/>
      <c r="Q54" s="63"/>
      <c r="R54" s="91"/>
      <c r="S54" s="63"/>
      <c r="T54" s="91"/>
      <c r="U54" s="63"/>
      <c r="V54" s="91"/>
      <c r="W54" s="63"/>
      <c r="X54" s="91"/>
      <c r="Y54" s="63"/>
      <c r="Z54" s="91"/>
      <c r="AA54" s="63"/>
      <c r="AB54" s="91"/>
      <c r="AC54" s="63"/>
      <c r="AD54" s="91"/>
      <c r="AE54" s="63"/>
      <c r="AF54" s="91"/>
      <c r="AG54" s="63"/>
      <c r="AH54" s="91"/>
      <c r="AI54" s="63"/>
      <c r="AJ54" s="91"/>
      <c r="AK54" s="63"/>
      <c r="AL54" s="91"/>
      <c r="AM54" s="63"/>
      <c r="AN54" s="91"/>
      <c r="AO54" s="63"/>
      <c r="AP54" s="91"/>
      <c r="AQ54" s="63"/>
      <c r="AR54" s="91"/>
      <c r="AS54" s="63"/>
      <c r="AT54" s="91"/>
      <c r="AU54" s="63"/>
      <c r="AV54" s="91"/>
      <c r="AW54" s="63"/>
      <c r="AX54" s="91"/>
      <c r="AY54" s="63"/>
      <c r="AZ54" s="91"/>
      <c r="BA54" s="63"/>
      <c r="BB54" s="91"/>
      <c r="BC54" s="63"/>
      <c r="BD54" s="91"/>
      <c r="BE54" s="63"/>
      <c r="BF54" s="91"/>
      <c r="BG54" s="63"/>
      <c r="BH54" s="91"/>
      <c r="BI54" s="63"/>
      <c r="BJ54" s="63"/>
      <c r="BK54" s="63"/>
      <c r="BL54" s="91"/>
      <c r="BM54" s="63"/>
      <c r="BN54" s="91"/>
      <c r="BO54" s="63"/>
      <c r="BP54" s="91"/>
      <c r="BQ54" s="63"/>
      <c r="BR54" s="91"/>
      <c r="BS54" s="63"/>
      <c r="BT54" s="91"/>
      <c r="BU54" s="63"/>
      <c r="BV54" s="91"/>
      <c r="BW54" s="464"/>
      <c r="BX54" s="281"/>
      <c r="BY54" s="464"/>
      <c r="BZ54" s="281"/>
      <c r="CA54" s="464"/>
      <c r="CB54" s="281"/>
      <c r="CC54" s="464"/>
      <c r="CD54" s="281"/>
      <c r="CE54" s="464"/>
      <c r="CF54" s="281"/>
      <c r="CG54" s="464"/>
      <c r="CH54" s="281"/>
      <c r="CI54" s="464"/>
      <c r="CJ54" s="281"/>
      <c r="CK54" s="464"/>
      <c r="CL54" s="281"/>
      <c r="CM54" s="464"/>
      <c r="CN54" s="281"/>
      <c r="CO54" s="464"/>
      <c r="CP54" s="281"/>
      <c r="CQ54" s="464"/>
      <c r="CR54" s="281"/>
      <c r="CS54" s="464"/>
      <c r="CT54" s="281"/>
      <c r="CU54" s="464"/>
      <c r="CV54" s="281"/>
      <c r="CW54" s="464"/>
      <c r="CX54" s="281"/>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row>
    <row r="55" spans="1:146" s="465" customFormat="1" ht="10.199999999999999">
      <c r="A55" s="63"/>
      <c r="B55" s="63"/>
      <c r="C55" s="63"/>
      <c r="D55" s="91"/>
      <c r="E55" s="63"/>
      <c r="F55" s="91"/>
      <c r="G55" s="63"/>
      <c r="H55" s="91"/>
      <c r="I55" s="63"/>
      <c r="J55" s="91"/>
      <c r="K55" s="63"/>
      <c r="L55" s="91"/>
      <c r="M55" s="63"/>
      <c r="N55" s="91"/>
      <c r="O55" s="63"/>
      <c r="P55" s="91"/>
      <c r="Q55" s="63"/>
      <c r="R55" s="91"/>
      <c r="S55" s="63"/>
      <c r="T55" s="91"/>
      <c r="U55" s="63"/>
      <c r="V55" s="91"/>
      <c r="W55" s="63"/>
      <c r="X55" s="91"/>
      <c r="Y55" s="63"/>
      <c r="Z55" s="91"/>
      <c r="AA55" s="63"/>
      <c r="AB55" s="91"/>
      <c r="AC55" s="63"/>
      <c r="AD55" s="91"/>
      <c r="AE55" s="63"/>
      <c r="AF55" s="91"/>
      <c r="AG55" s="63"/>
      <c r="AH55" s="91"/>
      <c r="AI55" s="63"/>
      <c r="AJ55" s="91"/>
      <c r="AK55" s="63"/>
      <c r="AL55" s="91"/>
      <c r="AM55" s="63"/>
      <c r="AN55" s="91"/>
      <c r="AO55" s="63"/>
      <c r="AP55" s="91"/>
      <c r="AQ55" s="63"/>
      <c r="AR55" s="91"/>
      <c r="AS55" s="63"/>
      <c r="AT55" s="91"/>
      <c r="AU55" s="63"/>
      <c r="AV55" s="91"/>
      <c r="AW55" s="63"/>
      <c r="AX55" s="91"/>
      <c r="AY55" s="63"/>
      <c r="AZ55" s="91"/>
      <c r="BA55" s="63"/>
      <c r="BB55" s="91"/>
      <c r="BC55" s="63"/>
      <c r="BD55" s="91"/>
      <c r="BE55" s="63"/>
      <c r="BF55" s="91"/>
      <c r="BG55" s="63"/>
      <c r="BH55" s="91"/>
      <c r="BI55" s="63"/>
      <c r="BJ55" s="63"/>
      <c r="BK55" s="63"/>
      <c r="BL55" s="91"/>
      <c r="BM55" s="63"/>
      <c r="BN55" s="91"/>
      <c r="BO55" s="63"/>
      <c r="BP55" s="91"/>
      <c r="BQ55" s="63"/>
      <c r="BR55" s="91"/>
      <c r="BS55" s="63"/>
      <c r="BT55" s="91"/>
      <c r="BU55" s="63"/>
      <c r="BV55" s="91"/>
      <c r="BW55" s="464"/>
      <c r="BX55" s="281"/>
      <c r="BY55" s="464"/>
      <c r="BZ55" s="281"/>
      <c r="CA55" s="464"/>
      <c r="CB55" s="281"/>
      <c r="CC55" s="464"/>
      <c r="CD55" s="281"/>
      <c r="CE55" s="464"/>
      <c r="CF55" s="281"/>
      <c r="CG55" s="464"/>
      <c r="CH55" s="281"/>
      <c r="CI55" s="464"/>
      <c r="CJ55" s="281"/>
      <c r="CK55" s="464"/>
      <c r="CL55" s="281"/>
      <c r="CM55" s="464"/>
      <c r="CN55" s="281"/>
      <c r="CO55" s="464"/>
      <c r="CP55" s="281"/>
      <c r="CQ55" s="464"/>
      <c r="CR55" s="281"/>
      <c r="CS55" s="464"/>
      <c r="CT55" s="281"/>
      <c r="CU55" s="464"/>
      <c r="CV55" s="281"/>
      <c r="CW55" s="464"/>
      <c r="CX55" s="281"/>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row>
    <row r="56" spans="1:146" s="465" customFormat="1" ht="10.199999999999999">
      <c r="A56" s="63"/>
      <c r="B56" s="63"/>
      <c r="C56" s="63"/>
      <c r="D56" s="91"/>
      <c r="E56" s="63"/>
      <c r="F56" s="91"/>
      <c r="G56" s="63"/>
      <c r="H56" s="91"/>
      <c r="I56" s="63"/>
      <c r="J56" s="91"/>
      <c r="K56" s="63"/>
      <c r="L56" s="91"/>
      <c r="M56" s="63"/>
      <c r="N56" s="91"/>
      <c r="O56" s="63"/>
      <c r="P56" s="91"/>
      <c r="Q56" s="63"/>
      <c r="R56" s="91"/>
      <c r="S56" s="63"/>
      <c r="T56" s="91"/>
      <c r="U56" s="63"/>
      <c r="V56" s="91"/>
      <c r="W56" s="63"/>
      <c r="X56" s="91"/>
      <c r="Y56" s="63"/>
      <c r="Z56" s="91"/>
      <c r="AA56" s="63"/>
      <c r="AB56" s="91"/>
      <c r="AC56" s="63"/>
      <c r="AD56" s="91"/>
      <c r="AE56" s="63"/>
      <c r="AF56" s="91"/>
      <c r="AG56" s="63"/>
      <c r="AH56" s="91"/>
      <c r="AI56" s="63"/>
      <c r="AJ56" s="91"/>
      <c r="AK56" s="63"/>
      <c r="AL56" s="91"/>
      <c r="AM56" s="63"/>
      <c r="AN56" s="91"/>
      <c r="AO56" s="63"/>
      <c r="AP56" s="91"/>
      <c r="AQ56" s="63"/>
      <c r="AR56" s="91"/>
      <c r="AS56" s="63"/>
      <c r="AT56" s="91"/>
      <c r="AU56" s="63"/>
      <c r="AV56" s="91"/>
      <c r="AW56" s="63"/>
      <c r="AX56" s="91"/>
      <c r="AY56" s="63"/>
      <c r="AZ56" s="91"/>
      <c r="BA56" s="63"/>
      <c r="BB56" s="91"/>
      <c r="BC56" s="63"/>
      <c r="BD56" s="91"/>
      <c r="BE56" s="63"/>
      <c r="BF56" s="91"/>
      <c r="BG56" s="63"/>
      <c r="BH56" s="91"/>
      <c r="BI56" s="63"/>
      <c r="BJ56" s="63"/>
      <c r="BK56" s="63"/>
      <c r="BL56" s="91"/>
      <c r="BM56" s="63"/>
      <c r="BN56" s="91"/>
      <c r="BO56" s="63"/>
      <c r="BP56" s="91"/>
      <c r="BQ56" s="63"/>
      <c r="BR56" s="91"/>
      <c r="BS56" s="63"/>
      <c r="BT56" s="91"/>
      <c r="BU56" s="63"/>
      <c r="BV56" s="91"/>
      <c r="BW56" s="464"/>
      <c r="BX56" s="281"/>
      <c r="BY56" s="464"/>
      <c r="BZ56" s="281"/>
      <c r="CA56" s="464"/>
      <c r="CB56" s="281"/>
      <c r="CC56" s="464"/>
      <c r="CD56" s="281"/>
      <c r="CE56" s="464"/>
      <c r="CF56" s="281"/>
      <c r="CG56" s="464"/>
      <c r="CH56" s="281"/>
      <c r="CI56" s="464"/>
      <c r="CJ56" s="281"/>
      <c r="CK56" s="464"/>
      <c r="CL56" s="281"/>
      <c r="CM56" s="464"/>
      <c r="CN56" s="281"/>
      <c r="CO56" s="464"/>
      <c r="CP56" s="281"/>
      <c r="CQ56" s="464"/>
      <c r="CR56" s="281"/>
      <c r="CS56" s="464"/>
      <c r="CT56" s="281"/>
      <c r="CU56" s="464"/>
      <c r="CV56" s="281"/>
      <c r="CW56" s="464"/>
      <c r="CX56" s="281"/>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row>
    <row r="57" spans="1:146" s="465" customFormat="1" ht="10.199999999999999">
      <c r="A57" s="63"/>
      <c r="B57" s="63"/>
      <c r="C57" s="63"/>
      <c r="D57" s="91"/>
      <c r="E57" s="63"/>
      <c r="F57" s="91"/>
      <c r="G57" s="63"/>
      <c r="H57" s="91"/>
      <c r="I57" s="63"/>
      <c r="J57" s="91"/>
      <c r="K57" s="63"/>
      <c r="L57" s="91"/>
      <c r="M57" s="63"/>
      <c r="N57" s="91"/>
      <c r="O57" s="63"/>
      <c r="P57" s="91"/>
      <c r="Q57" s="63"/>
      <c r="R57" s="91"/>
      <c r="S57" s="63"/>
      <c r="T57" s="91"/>
      <c r="U57" s="63"/>
      <c r="V57" s="91"/>
      <c r="W57" s="63"/>
      <c r="X57" s="91"/>
      <c r="Y57" s="63"/>
      <c r="Z57" s="91"/>
      <c r="AA57" s="63"/>
      <c r="AB57" s="91"/>
      <c r="AC57" s="63"/>
      <c r="AD57" s="91"/>
      <c r="AE57" s="63"/>
      <c r="AF57" s="91"/>
      <c r="AG57" s="63"/>
      <c r="AH57" s="91"/>
      <c r="AI57" s="63"/>
      <c r="AJ57" s="91"/>
      <c r="AK57" s="63"/>
      <c r="AL57" s="91"/>
      <c r="AM57" s="63"/>
      <c r="AN57" s="91"/>
      <c r="AO57" s="63"/>
      <c r="AP57" s="91"/>
      <c r="AQ57" s="63"/>
      <c r="AR57" s="91"/>
      <c r="AS57" s="63"/>
      <c r="AT57" s="91"/>
      <c r="AU57" s="63"/>
      <c r="AV57" s="91"/>
      <c r="AW57" s="63"/>
      <c r="AX57" s="91"/>
      <c r="AY57" s="63"/>
      <c r="AZ57" s="91"/>
      <c r="BA57" s="63"/>
      <c r="BB57" s="91"/>
      <c r="BC57" s="63"/>
      <c r="BD57" s="91"/>
      <c r="BE57" s="63"/>
      <c r="BF57" s="91"/>
      <c r="BG57" s="63"/>
      <c r="BH57" s="91"/>
      <c r="BI57" s="63"/>
      <c r="BJ57" s="63"/>
      <c r="BK57" s="63"/>
      <c r="BL57" s="91"/>
      <c r="BM57" s="63"/>
      <c r="BN57" s="91"/>
      <c r="BO57" s="63"/>
      <c r="BP57" s="91"/>
      <c r="BQ57" s="63"/>
      <c r="BR57" s="91"/>
      <c r="BS57" s="63"/>
      <c r="BT57" s="91"/>
      <c r="BU57" s="63"/>
      <c r="BV57" s="91"/>
      <c r="BW57" s="464"/>
      <c r="BX57" s="281"/>
      <c r="BY57" s="464"/>
      <c r="BZ57" s="281"/>
      <c r="CA57" s="464"/>
      <c r="CB57" s="281"/>
      <c r="CC57" s="464"/>
      <c r="CD57" s="281"/>
      <c r="CE57" s="464"/>
      <c r="CF57" s="281"/>
      <c r="CG57" s="464"/>
      <c r="CH57" s="281"/>
      <c r="CI57" s="464"/>
      <c r="CJ57" s="281"/>
      <c r="CK57" s="464"/>
      <c r="CL57" s="281"/>
      <c r="CM57" s="464"/>
      <c r="CN57" s="281"/>
      <c r="CO57" s="464"/>
      <c r="CP57" s="281"/>
      <c r="CQ57" s="464"/>
      <c r="CR57" s="281"/>
      <c r="CS57" s="464"/>
      <c r="CT57" s="281"/>
      <c r="CU57" s="464"/>
      <c r="CV57" s="281"/>
      <c r="CW57" s="464"/>
      <c r="CX57" s="281"/>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row>
    <row r="58" spans="1:146" s="465" customFormat="1" ht="10.199999999999999">
      <c r="A58" s="63"/>
      <c r="B58" s="63"/>
      <c r="C58" s="63"/>
      <c r="D58" s="91"/>
      <c r="E58" s="63"/>
      <c r="F58" s="91"/>
      <c r="G58" s="63"/>
      <c r="H58" s="91"/>
      <c r="I58" s="63"/>
      <c r="J58" s="91"/>
      <c r="K58" s="63"/>
      <c r="L58" s="91"/>
      <c r="M58" s="63"/>
      <c r="N58" s="91"/>
      <c r="O58" s="63"/>
      <c r="P58" s="91"/>
      <c r="Q58" s="63"/>
      <c r="R58" s="91"/>
      <c r="S58" s="63"/>
      <c r="T58" s="91"/>
      <c r="U58" s="63"/>
      <c r="V58" s="91"/>
      <c r="W58" s="63"/>
      <c r="X58" s="91"/>
      <c r="Y58" s="63"/>
      <c r="Z58" s="91"/>
      <c r="AA58" s="63"/>
      <c r="AB58" s="91"/>
      <c r="AC58" s="63"/>
      <c r="AD58" s="91"/>
      <c r="AE58" s="63"/>
      <c r="AF58" s="91"/>
      <c r="AG58" s="63"/>
      <c r="AH58" s="91"/>
      <c r="AI58" s="63"/>
      <c r="AJ58" s="91"/>
      <c r="AK58" s="63"/>
      <c r="AL58" s="91"/>
      <c r="AM58" s="63"/>
      <c r="AN58" s="91"/>
      <c r="AO58" s="63"/>
      <c r="AP58" s="91"/>
      <c r="AQ58" s="63"/>
      <c r="AR58" s="91"/>
      <c r="AS58" s="63"/>
      <c r="AT58" s="91"/>
      <c r="AU58" s="63"/>
      <c r="AV58" s="91"/>
      <c r="AW58" s="63"/>
      <c r="AX58" s="91"/>
      <c r="AY58" s="63"/>
      <c r="AZ58" s="91"/>
      <c r="BA58" s="63"/>
      <c r="BB58" s="91"/>
      <c r="BC58" s="63"/>
      <c r="BD58" s="91"/>
      <c r="BE58" s="63"/>
      <c r="BF58" s="91"/>
      <c r="BG58" s="63"/>
      <c r="BH58" s="91"/>
      <c r="BI58" s="63"/>
      <c r="BJ58" s="63"/>
      <c r="BK58" s="63"/>
      <c r="BL58" s="91"/>
      <c r="BM58" s="63"/>
      <c r="BN58" s="91"/>
      <c r="BO58" s="63"/>
      <c r="BP58" s="91"/>
      <c r="BQ58" s="63"/>
      <c r="BR58" s="91"/>
      <c r="BS58" s="63"/>
      <c r="BT58" s="91"/>
      <c r="BU58" s="63"/>
      <c r="BV58" s="91"/>
      <c r="BW58" s="464"/>
      <c r="BX58" s="281"/>
      <c r="BY58" s="464"/>
      <c r="BZ58" s="281"/>
      <c r="CA58" s="464"/>
      <c r="CB58" s="281"/>
      <c r="CC58" s="464"/>
      <c r="CD58" s="281"/>
      <c r="CE58" s="464"/>
      <c r="CF58" s="281"/>
      <c r="CG58" s="464"/>
      <c r="CH58" s="281"/>
      <c r="CI58" s="464"/>
      <c r="CJ58" s="281"/>
      <c r="CK58" s="464"/>
      <c r="CL58" s="281"/>
      <c r="CM58" s="464"/>
      <c r="CN58" s="281"/>
      <c r="CO58" s="464"/>
      <c r="CP58" s="281"/>
      <c r="CQ58" s="464"/>
      <c r="CR58" s="281"/>
      <c r="CS58" s="464"/>
      <c r="CT58" s="281"/>
      <c r="CU58" s="464"/>
      <c r="CV58" s="281"/>
      <c r="CW58" s="464"/>
      <c r="CX58" s="281"/>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row>
    <row r="59" spans="1:146" s="465" customFormat="1" ht="10.199999999999999">
      <c r="A59" s="63"/>
      <c r="B59" s="63"/>
      <c r="C59" s="63"/>
      <c r="D59" s="91"/>
      <c r="E59" s="63"/>
      <c r="F59" s="91"/>
      <c r="G59" s="63"/>
      <c r="H59" s="91"/>
      <c r="I59" s="63"/>
      <c r="J59" s="91"/>
      <c r="K59" s="63"/>
      <c r="L59" s="91"/>
      <c r="M59" s="63"/>
      <c r="N59" s="91"/>
      <c r="O59" s="63"/>
      <c r="P59" s="91"/>
      <c r="Q59" s="63"/>
      <c r="R59" s="91"/>
      <c r="S59" s="63"/>
      <c r="T59" s="91"/>
      <c r="U59" s="63"/>
      <c r="V59" s="91"/>
      <c r="W59" s="63"/>
      <c r="X59" s="91"/>
      <c r="Y59" s="63"/>
      <c r="Z59" s="91"/>
      <c r="AA59" s="63"/>
      <c r="AB59" s="91"/>
      <c r="AC59" s="63"/>
      <c r="AD59" s="91"/>
      <c r="AE59" s="63"/>
      <c r="AF59" s="91"/>
      <c r="AG59" s="63"/>
      <c r="AH59" s="91"/>
      <c r="AI59" s="63"/>
      <c r="AJ59" s="91"/>
      <c r="AK59" s="63"/>
      <c r="AL59" s="91"/>
      <c r="AM59" s="63"/>
      <c r="AN59" s="91"/>
      <c r="AO59" s="63"/>
      <c r="AP59" s="91"/>
      <c r="AQ59" s="63"/>
      <c r="AR59" s="91"/>
      <c r="AS59" s="63"/>
      <c r="AT59" s="91"/>
      <c r="AU59" s="63"/>
      <c r="AV59" s="91"/>
      <c r="AW59" s="63"/>
      <c r="AX59" s="91"/>
      <c r="AY59" s="63"/>
      <c r="AZ59" s="91"/>
      <c r="BA59" s="63"/>
      <c r="BB59" s="91"/>
      <c r="BC59" s="63"/>
      <c r="BD59" s="91"/>
      <c r="BE59" s="63"/>
      <c r="BF59" s="91"/>
      <c r="BG59" s="63"/>
      <c r="BH59" s="91"/>
      <c r="BI59" s="63"/>
      <c r="BJ59" s="63"/>
      <c r="BK59" s="63"/>
      <c r="BL59" s="91"/>
      <c r="BM59" s="63"/>
      <c r="BN59" s="91"/>
      <c r="BO59" s="63"/>
      <c r="BP59" s="91"/>
      <c r="BQ59" s="63"/>
      <c r="BR59" s="91"/>
      <c r="BS59" s="63"/>
      <c r="BT59" s="91"/>
      <c r="BU59" s="63"/>
      <c r="BV59" s="91"/>
      <c r="BW59" s="464"/>
      <c r="BX59" s="281"/>
      <c r="BY59" s="464"/>
      <c r="BZ59" s="281"/>
      <c r="CA59" s="464"/>
      <c r="CB59" s="281"/>
      <c r="CC59" s="464"/>
      <c r="CD59" s="281"/>
      <c r="CE59" s="464"/>
      <c r="CF59" s="281"/>
      <c r="CG59" s="464"/>
      <c r="CH59" s="281"/>
      <c r="CI59" s="464"/>
      <c r="CJ59" s="281"/>
      <c r="CK59" s="464"/>
      <c r="CL59" s="281"/>
      <c r="CM59" s="464"/>
      <c r="CN59" s="281"/>
      <c r="CO59" s="464"/>
      <c r="CP59" s="281"/>
      <c r="CQ59" s="464"/>
      <c r="CR59" s="281"/>
      <c r="CS59" s="464"/>
      <c r="CT59" s="281"/>
      <c r="CU59" s="464"/>
      <c r="CV59" s="281"/>
      <c r="CW59" s="464"/>
      <c r="CX59" s="281"/>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row>
    <row r="60" spans="1:146" s="465" customFormat="1" ht="10.199999999999999">
      <c r="A60" s="63"/>
      <c r="B60" s="63"/>
      <c r="C60" s="63"/>
      <c r="D60" s="91"/>
      <c r="E60" s="63"/>
      <c r="F60" s="91"/>
      <c r="G60" s="63"/>
      <c r="H60" s="91"/>
      <c r="I60" s="63"/>
      <c r="J60" s="91"/>
      <c r="K60" s="63"/>
      <c r="L60" s="91"/>
      <c r="M60" s="63"/>
      <c r="N60" s="91"/>
      <c r="O60" s="63"/>
      <c r="P60" s="91"/>
      <c r="Q60" s="63"/>
      <c r="R60" s="91"/>
      <c r="S60" s="63"/>
      <c r="T60" s="91"/>
      <c r="U60" s="63"/>
      <c r="V60" s="91"/>
      <c r="W60" s="63"/>
      <c r="X60" s="91"/>
      <c r="Y60" s="63"/>
      <c r="Z60" s="91"/>
      <c r="AA60" s="63"/>
      <c r="AB60" s="91"/>
      <c r="AC60" s="63"/>
      <c r="AD60" s="91"/>
      <c r="AE60" s="63"/>
      <c r="AF60" s="91"/>
      <c r="AG60" s="63"/>
      <c r="AH60" s="91"/>
      <c r="AI60" s="63"/>
      <c r="AJ60" s="91"/>
      <c r="AK60" s="63"/>
      <c r="AL60" s="91"/>
      <c r="AM60" s="63"/>
      <c r="AN60" s="91"/>
      <c r="AO60" s="63"/>
      <c r="AP60" s="91"/>
      <c r="AQ60" s="63"/>
      <c r="AR60" s="91"/>
      <c r="AS60" s="63"/>
      <c r="AT60" s="91"/>
      <c r="AU60" s="63"/>
      <c r="AV60" s="91"/>
      <c r="AW60" s="63"/>
      <c r="AX60" s="91"/>
      <c r="AY60" s="63"/>
      <c r="AZ60" s="91"/>
      <c r="BA60" s="63"/>
      <c r="BB60" s="91"/>
      <c r="BC60" s="63"/>
      <c r="BD60" s="91"/>
      <c r="BE60" s="63"/>
      <c r="BF60" s="91"/>
      <c r="BG60" s="63"/>
      <c r="BH60" s="91"/>
      <c r="BI60" s="63"/>
      <c r="BJ60" s="63"/>
      <c r="BK60" s="63"/>
      <c r="BL60" s="91"/>
      <c r="BM60" s="63"/>
      <c r="BN60" s="91"/>
      <c r="BO60" s="63"/>
      <c r="BP60" s="91"/>
      <c r="BQ60" s="63"/>
      <c r="BR60" s="91"/>
      <c r="BS60" s="63"/>
      <c r="BT60" s="91"/>
      <c r="BU60" s="63"/>
      <c r="BV60" s="91"/>
      <c r="BW60" s="464"/>
      <c r="BX60" s="281"/>
      <c r="BY60" s="464"/>
      <c r="BZ60" s="281"/>
      <c r="CA60" s="464"/>
      <c r="CB60" s="281"/>
      <c r="CC60" s="464"/>
      <c r="CD60" s="281"/>
      <c r="CE60" s="464"/>
      <c r="CF60" s="281"/>
      <c r="CG60" s="464"/>
      <c r="CH60" s="281"/>
      <c r="CI60" s="464"/>
      <c r="CJ60" s="281"/>
      <c r="CK60" s="464"/>
      <c r="CL60" s="281"/>
      <c r="CM60" s="464"/>
      <c r="CN60" s="281"/>
      <c r="CO60" s="464"/>
      <c r="CP60" s="281"/>
      <c r="CQ60" s="464"/>
      <c r="CR60" s="281"/>
      <c r="CS60" s="464"/>
      <c r="CT60" s="281"/>
      <c r="CU60" s="464"/>
      <c r="CV60" s="281"/>
      <c r="CW60" s="464"/>
      <c r="CX60" s="281"/>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row>
    <row r="61" spans="1:146" s="465" customFormat="1" ht="10.199999999999999">
      <c r="A61" s="63"/>
      <c r="B61" s="63"/>
      <c r="C61" s="63"/>
      <c r="D61" s="91"/>
      <c r="E61" s="63"/>
      <c r="F61" s="91"/>
      <c r="G61" s="63"/>
      <c r="H61" s="91"/>
      <c r="I61" s="63"/>
      <c r="J61" s="91"/>
      <c r="K61" s="63"/>
      <c r="L61" s="91"/>
      <c r="M61" s="63"/>
      <c r="N61" s="91"/>
      <c r="O61" s="63"/>
      <c r="P61" s="91"/>
      <c r="Q61" s="63"/>
      <c r="R61" s="91"/>
      <c r="S61" s="63"/>
      <c r="T61" s="91"/>
      <c r="U61" s="63"/>
      <c r="V61" s="91"/>
      <c r="W61" s="63"/>
      <c r="X61" s="91"/>
      <c r="Y61" s="63"/>
      <c r="Z61" s="91"/>
      <c r="AA61" s="63"/>
      <c r="AB61" s="91"/>
      <c r="AC61" s="63"/>
      <c r="AD61" s="91"/>
      <c r="AE61" s="63"/>
      <c r="AF61" s="91"/>
      <c r="AG61" s="63"/>
      <c r="AH61" s="91"/>
      <c r="AI61" s="63"/>
      <c r="AJ61" s="91"/>
      <c r="AK61" s="63"/>
      <c r="AL61" s="91"/>
      <c r="AM61" s="63"/>
      <c r="AN61" s="91"/>
      <c r="AO61" s="63"/>
      <c r="AP61" s="91"/>
      <c r="AQ61" s="63"/>
      <c r="AR61" s="91"/>
      <c r="AS61" s="63"/>
      <c r="AT61" s="91"/>
      <c r="AU61" s="63"/>
      <c r="AV61" s="91"/>
      <c r="AW61" s="63"/>
      <c r="AX61" s="91"/>
      <c r="AY61" s="63"/>
      <c r="AZ61" s="91"/>
      <c r="BA61" s="63"/>
      <c r="BB61" s="91"/>
      <c r="BC61" s="63"/>
      <c r="BD61" s="91"/>
      <c r="BE61" s="63"/>
      <c r="BF61" s="91"/>
      <c r="BG61" s="63"/>
      <c r="BH61" s="91"/>
      <c r="BI61" s="63"/>
      <c r="BJ61" s="63"/>
      <c r="BK61" s="63"/>
      <c r="BL61" s="91"/>
      <c r="BM61" s="63"/>
      <c r="BN61" s="91"/>
      <c r="BO61" s="63"/>
      <c r="BP61" s="91"/>
      <c r="BQ61" s="63"/>
      <c r="BR61" s="91"/>
      <c r="BS61" s="63"/>
      <c r="BT61" s="91"/>
      <c r="BU61" s="63"/>
      <c r="BV61" s="91"/>
      <c r="BW61" s="464"/>
      <c r="BX61" s="281"/>
      <c r="BY61" s="464"/>
      <c r="BZ61" s="281"/>
      <c r="CA61" s="464"/>
      <c r="CB61" s="281"/>
      <c r="CC61" s="464"/>
      <c r="CD61" s="281"/>
      <c r="CE61" s="464"/>
      <c r="CF61" s="281"/>
      <c r="CG61" s="464"/>
      <c r="CH61" s="281"/>
      <c r="CI61" s="464"/>
      <c r="CJ61" s="281"/>
      <c r="CK61" s="464"/>
      <c r="CL61" s="281"/>
      <c r="CM61" s="464"/>
      <c r="CN61" s="281"/>
      <c r="CO61" s="464"/>
      <c r="CP61" s="281"/>
      <c r="CQ61" s="464"/>
      <c r="CR61" s="281"/>
      <c r="CS61" s="464"/>
      <c r="CT61" s="281"/>
      <c r="CU61" s="464"/>
      <c r="CV61" s="281"/>
      <c r="CW61" s="464"/>
      <c r="CX61" s="281"/>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row>
    <row r="62" spans="1:146" s="465" customFormat="1" ht="10.199999999999999">
      <c r="A62" s="63"/>
      <c r="B62" s="63"/>
      <c r="C62" s="63"/>
      <c r="D62" s="91"/>
      <c r="E62" s="63"/>
      <c r="F62" s="91"/>
      <c r="G62" s="63"/>
      <c r="H62" s="91"/>
      <c r="I62" s="63"/>
      <c r="J62" s="91"/>
      <c r="K62" s="63"/>
      <c r="L62" s="91"/>
      <c r="M62" s="63"/>
      <c r="N62" s="91"/>
      <c r="O62" s="63"/>
      <c r="P62" s="91"/>
      <c r="Q62" s="63"/>
      <c r="R62" s="91"/>
      <c r="S62" s="63"/>
      <c r="T62" s="91"/>
      <c r="U62" s="63"/>
      <c r="V62" s="91"/>
      <c r="W62" s="63"/>
      <c r="X62" s="91"/>
      <c r="Y62" s="63"/>
      <c r="Z62" s="91"/>
      <c r="AA62" s="63"/>
      <c r="AB62" s="91"/>
      <c r="AC62" s="63"/>
      <c r="AD62" s="91"/>
      <c r="AE62" s="63"/>
      <c r="AF62" s="91"/>
      <c r="AG62" s="63"/>
      <c r="AH62" s="91"/>
      <c r="AI62" s="63"/>
      <c r="AJ62" s="91"/>
      <c r="AK62" s="63"/>
      <c r="AL62" s="91"/>
      <c r="AM62" s="63"/>
      <c r="AN62" s="91"/>
      <c r="AO62" s="63"/>
      <c r="AP62" s="91"/>
      <c r="AQ62" s="63"/>
      <c r="AR62" s="91"/>
      <c r="AS62" s="63"/>
      <c r="AT62" s="91"/>
      <c r="AU62" s="63"/>
      <c r="AV62" s="91"/>
      <c r="AW62" s="63"/>
      <c r="AX62" s="91"/>
      <c r="AY62" s="63"/>
      <c r="AZ62" s="91"/>
      <c r="BA62" s="63"/>
      <c r="BB62" s="91"/>
      <c r="BC62" s="63"/>
      <c r="BD62" s="91"/>
      <c r="BE62" s="63"/>
      <c r="BF62" s="91"/>
      <c r="BG62" s="63"/>
      <c r="BH62" s="91"/>
      <c r="BI62" s="63"/>
      <c r="BJ62" s="63"/>
      <c r="BK62" s="63"/>
      <c r="BL62" s="91"/>
      <c r="BM62" s="63"/>
      <c r="BN62" s="91"/>
      <c r="BO62" s="63"/>
      <c r="BP62" s="91"/>
      <c r="BQ62" s="63"/>
      <c r="BR62" s="91"/>
      <c r="BS62" s="63"/>
      <c r="BT62" s="91"/>
      <c r="BU62" s="63"/>
      <c r="BV62" s="91"/>
      <c r="BW62" s="464"/>
      <c r="BX62" s="281"/>
      <c r="BY62" s="464"/>
      <c r="BZ62" s="281"/>
      <c r="CA62" s="464"/>
      <c r="CB62" s="281"/>
      <c r="CC62" s="464"/>
      <c r="CD62" s="281"/>
      <c r="CE62" s="464"/>
      <c r="CF62" s="281"/>
      <c r="CG62" s="464"/>
      <c r="CH62" s="281"/>
      <c r="CI62" s="464"/>
      <c r="CJ62" s="281"/>
      <c r="CK62" s="464"/>
      <c r="CL62" s="281"/>
      <c r="CM62" s="464"/>
      <c r="CN62" s="281"/>
      <c r="CO62" s="464"/>
      <c r="CP62" s="281"/>
      <c r="CQ62" s="464"/>
      <c r="CR62" s="281"/>
      <c r="CS62" s="464"/>
      <c r="CT62" s="281"/>
      <c r="CU62" s="464"/>
      <c r="CV62" s="281"/>
      <c r="CW62" s="464"/>
      <c r="CX62" s="281"/>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row>
    <row r="63" spans="1:146" s="465" customFormat="1" ht="10.199999999999999">
      <c r="A63" s="63"/>
      <c r="B63" s="63"/>
      <c r="C63" s="63"/>
      <c r="D63" s="91"/>
      <c r="E63" s="63"/>
      <c r="F63" s="91"/>
      <c r="G63" s="63"/>
      <c r="H63" s="91"/>
      <c r="I63" s="63"/>
      <c r="J63" s="91"/>
      <c r="K63" s="63"/>
      <c r="L63" s="91"/>
      <c r="M63" s="63"/>
      <c r="N63" s="91"/>
      <c r="O63" s="63"/>
      <c r="P63" s="91"/>
      <c r="Q63" s="63"/>
      <c r="R63" s="91"/>
      <c r="S63" s="63"/>
      <c r="T63" s="91"/>
      <c r="U63" s="63"/>
      <c r="V63" s="91"/>
      <c r="W63" s="63"/>
      <c r="X63" s="91"/>
      <c r="Y63" s="63"/>
      <c r="Z63" s="91"/>
      <c r="AA63" s="63"/>
      <c r="AB63" s="91"/>
      <c r="AC63" s="63"/>
      <c r="AD63" s="91"/>
      <c r="AE63" s="63"/>
      <c r="AF63" s="91"/>
      <c r="AG63" s="63"/>
      <c r="AH63" s="91"/>
      <c r="AI63" s="63"/>
      <c r="AJ63" s="91"/>
      <c r="AK63" s="63"/>
      <c r="AL63" s="91"/>
      <c r="AM63" s="63"/>
      <c r="AN63" s="91"/>
      <c r="AO63" s="63"/>
      <c r="AP63" s="91"/>
      <c r="AQ63" s="63"/>
      <c r="AR63" s="91"/>
      <c r="AS63" s="63"/>
      <c r="AT63" s="91"/>
      <c r="AU63" s="63"/>
      <c r="AV63" s="91"/>
      <c r="AW63" s="63"/>
      <c r="AX63" s="91"/>
      <c r="AY63" s="63"/>
      <c r="AZ63" s="91"/>
      <c r="BA63" s="63"/>
      <c r="BB63" s="91"/>
      <c r="BC63" s="63"/>
      <c r="BD63" s="91"/>
      <c r="BE63" s="63"/>
      <c r="BF63" s="91"/>
      <c r="BG63" s="63"/>
      <c r="BH63" s="91"/>
      <c r="BI63" s="63"/>
      <c r="BJ63" s="63"/>
      <c r="BK63" s="63"/>
      <c r="BL63" s="91"/>
      <c r="BM63" s="63"/>
      <c r="BN63" s="91"/>
      <c r="BO63" s="63"/>
      <c r="BP63" s="91"/>
      <c r="BQ63" s="63"/>
      <c r="BR63" s="91"/>
      <c r="BS63" s="63"/>
      <c r="BT63" s="91"/>
      <c r="BU63" s="63"/>
      <c r="BV63" s="91"/>
      <c r="BW63" s="464"/>
      <c r="BX63" s="281"/>
      <c r="BY63" s="464"/>
      <c r="BZ63" s="281"/>
      <c r="CA63" s="464"/>
      <c r="CB63" s="281"/>
      <c r="CC63" s="464"/>
      <c r="CD63" s="281"/>
      <c r="CE63" s="464"/>
      <c r="CF63" s="281"/>
      <c r="CG63" s="464"/>
      <c r="CH63" s="281"/>
      <c r="CI63" s="464"/>
      <c r="CJ63" s="281"/>
      <c r="CK63" s="464"/>
      <c r="CL63" s="281"/>
      <c r="CM63" s="464"/>
      <c r="CN63" s="281"/>
      <c r="CO63" s="464"/>
      <c r="CP63" s="281"/>
      <c r="CQ63" s="464"/>
      <c r="CR63" s="281"/>
      <c r="CS63" s="464"/>
      <c r="CT63" s="281"/>
      <c r="CU63" s="464"/>
      <c r="CV63" s="281"/>
      <c r="CW63" s="464"/>
      <c r="CX63" s="281"/>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row>
    <row r="64" spans="1:146" s="465" customFormat="1" ht="10.199999999999999">
      <c r="A64" s="63"/>
      <c r="B64" s="63"/>
      <c r="C64" s="63"/>
      <c r="D64" s="91"/>
      <c r="E64" s="63"/>
      <c r="F64" s="91"/>
      <c r="G64" s="63"/>
      <c r="H64" s="91"/>
      <c r="I64" s="63"/>
      <c r="J64" s="91"/>
      <c r="K64" s="63"/>
      <c r="L64" s="91"/>
      <c r="M64" s="63"/>
      <c r="N64" s="91"/>
      <c r="O64" s="63"/>
      <c r="P64" s="91"/>
      <c r="Q64" s="63"/>
      <c r="R64" s="91"/>
      <c r="S64" s="63"/>
      <c r="T64" s="91"/>
      <c r="U64" s="63"/>
      <c r="V64" s="91"/>
      <c r="W64" s="63"/>
      <c r="X64" s="91"/>
      <c r="Y64" s="63"/>
      <c r="Z64" s="91"/>
      <c r="AA64" s="63"/>
      <c r="AB64" s="91"/>
      <c r="AC64" s="63"/>
      <c r="AD64" s="91"/>
      <c r="AE64" s="63"/>
      <c r="AF64" s="91"/>
      <c r="AG64" s="63"/>
      <c r="AH64" s="91"/>
      <c r="AI64" s="63"/>
      <c r="AJ64" s="91"/>
      <c r="AK64" s="63"/>
      <c r="AL64" s="91"/>
      <c r="AM64" s="63"/>
      <c r="AN64" s="91"/>
      <c r="AO64" s="63"/>
      <c r="AP64" s="91"/>
      <c r="AQ64" s="63"/>
      <c r="AR64" s="91"/>
      <c r="AS64" s="63"/>
      <c r="AT64" s="91"/>
      <c r="AU64" s="63"/>
      <c r="AV64" s="91"/>
      <c r="AW64" s="63"/>
      <c r="AX64" s="91"/>
      <c r="AY64" s="63"/>
      <c r="AZ64" s="91"/>
      <c r="BA64" s="63"/>
      <c r="BB64" s="91"/>
      <c r="BC64" s="63"/>
      <c r="BD64" s="91"/>
      <c r="BE64" s="63"/>
      <c r="BF64" s="91"/>
      <c r="BG64" s="63"/>
      <c r="BH64" s="91"/>
      <c r="BI64" s="63"/>
      <c r="BJ64" s="63"/>
      <c r="BK64" s="63"/>
      <c r="BL64" s="91"/>
      <c r="BM64" s="63"/>
      <c r="BN64" s="91"/>
      <c r="BO64" s="63"/>
      <c r="BP64" s="91"/>
      <c r="BQ64" s="63"/>
      <c r="BR64" s="91"/>
      <c r="BS64" s="63"/>
      <c r="BT64" s="91"/>
      <c r="BU64" s="63"/>
      <c r="BV64" s="91"/>
      <c r="BW64" s="464"/>
      <c r="BX64" s="281"/>
      <c r="BY64" s="464"/>
      <c r="BZ64" s="281"/>
      <c r="CA64" s="464"/>
      <c r="CB64" s="281"/>
      <c r="CC64" s="464"/>
      <c r="CD64" s="281"/>
      <c r="CE64" s="464"/>
      <c r="CF64" s="281"/>
      <c r="CG64" s="464"/>
      <c r="CH64" s="281"/>
      <c r="CI64" s="464"/>
      <c r="CJ64" s="281"/>
      <c r="CK64" s="464"/>
      <c r="CL64" s="281"/>
      <c r="CM64" s="464"/>
      <c r="CN64" s="281"/>
      <c r="CO64" s="464"/>
      <c r="CP64" s="281"/>
      <c r="CQ64" s="464"/>
      <c r="CR64" s="281"/>
      <c r="CS64" s="464"/>
      <c r="CT64" s="281"/>
      <c r="CU64" s="464"/>
      <c r="CV64" s="281"/>
      <c r="CW64" s="464"/>
      <c r="CX64" s="281"/>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row>
    <row r="65" spans="1:146" s="465" customFormat="1" ht="10.199999999999999">
      <c r="A65" s="63"/>
      <c r="B65" s="63"/>
      <c r="C65" s="63"/>
      <c r="D65" s="91"/>
      <c r="E65" s="63"/>
      <c r="F65" s="91"/>
      <c r="G65" s="63"/>
      <c r="H65" s="91"/>
      <c r="I65" s="63"/>
      <c r="J65" s="91"/>
      <c r="K65" s="63"/>
      <c r="L65" s="91"/>
      <c r="M65" s="63"/>
      <c r="N65" s="91"/>
      <c r="O65" s="63"/>
      <c r="P65" s="91"/>
      <c r="Q65" s="63"/>
      <c r="R65" s="91"/>
      <c r="S65" s="63"/>
      <c r="T65" s="91"/>
      <c r="U65" s="63"/>
      <c r="V65" s="91"/>
      <c r="W65" s="63"/>
      <c r="X65" s="91"/>
      <c r="Y65" s="63"/>
      <c r="Z65" s="91"/>
      <c r="AA65" s="63"/>
      <c r="AB65" s="91"/>
      <c r="AC65" s="63"/>
      <c r="AD65" s="91"/>
      <c r="AE65" s="63"/>
      <c r="AF65" s="91"/>
      <c r="AG65" s="63"/>
      <c r="AH65" s="91"/>
      <c r="AI65" s="63"/>
      <c r="AJ65" s="91"/>
      <c r="AK65" s="63"/>
      <c r="AL65" s="91"/>
      <c r="AM65" s="63"/>
      <c r="AN65" s="91"/>
      <c r="AO65" s="63"/>
      <c r="AP65" s="91"/>
      <c r="AQ65" s="63"/>
      <c r="AR65" s="91"/>
      <c r="AS65" s="63"/>
      <c r="AT65" s="91"/>
      <c r="AU65" s="63"/>
      <c r="AV65" s="91"/>
      <c r="AW65" s="63"/>
      <c r="AX65" s="91"/>
      <c r="AY65" s="63"/>
      <c r="AZ65" s="91"/>
      <c r="BA65" s="63"/>
      <c r="BB65" s="91"/>
      <c r="BC65" s="63"/>
      <c r="BD65" s="91"/>
      <c r="BE65" s="63"/>
      <c r="BF65" s="91"/>
      <c r="BG65" s="63"/>
      <c r="BH65" s="91"/>
      <c r="BI65" s="63"/>
      <c r="BJ65" s="63"/>
      <c r="BK65" s="63"/>
      <c r="BL65" s="91"/>
      <c r="BM65" s="63"/>
      <c r="BN65" s="91"/>
      <c r="BO65" s="63"/>
      <c r="BP65" s="91"/>
      <c r="BQ65" s="63"/>
      <c r="BR65" s="91"/>
      <c r="BS65" s="63"/>
      <c r="BT65" s="91"/>
      <c r="BU65" s="63"/>
      <c r="BV65" s="91"/>
      <c r="BW65" s="464"/>
      <c r="BX65" s="281"/>
      <c r="BY65" s="464"/>
      <c r="BZ65" s="281"/>
      <c r="CA65" s="464"/>
      <c r="CB65" s="281"/>
      <c r="CC65" s="464"/>
      <c r="CD65" s="281"/>
      <c r="CE65" s="464"/>
      <c r="CF65" s="281"/>
      <c r="CG65" s="464"/>
      <c r="CH65" s="281"/>
      <c r="CI65" s="464"/>
      <c r="CJ65" s="281"/>
      <c r="CK65" s="464"/>
      <c r="CL65" s="281"/>
      <c r="CM65" s="464"/>
      <c r="CN65" s="281"/>
      <c r="CO65" s="464"/>
      <c r="CP65" s="281"/>
      <c r="CQ65" s="464"/>
      <c r="CR65" s="281"/>
      <c r="CS65" s="464"/>
      <c r="CT65" s="281"/>
      <c r="CU65" s="464"/>
      <c r="CV65" s="281"/>
      <c r="CW65" s="464"/>
      <c r="CX65" s="281"/>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row>
    <row r="66" spans="1:146" s="465" customFormat="1" ht="10.199999999999999">
      <c r="A66" s="63"/>
      <c r="B66" s="63"/>
      <c r="C66" s="63"/>
      <c r="D66" s="91"/>
      <c r="E66" s="63"/>
      <c r="F66" s="91"/>
      <c r="G66" s="63"/>
      <c r="H66" s="91"/>
      <c r="I66" s="63"/>
      <c r="J66" s="91"/>
      <c r="K66" s="63"/>
      <c r="L66" s="91"/>
      <c r="M66" s="63"/>
      <c r="N66" s="91"/>
      <c r="O66" s="63"/>
      <c r="P66" s="91"/>
      <c r="Q66" s="63"/>
      <c r="R66" s="91"/>
      <c r="S66" s="63"/>
      <c r="T66" s="91"/>
      <c r="U66" s="63"/>
      <c r="V66" s="91"/>
      <c r="W66" s="63"/>
      <c r="X66" s="91"/>
      <c r="Y66" s="63"/>
      <c r="Z66" s="91"/>
      <c r="AA66" s="63"/>
      <c r="AB66" s="91"/>
      <c r="AC66" s="63"/>
      <c r="AD66" s="91"/>
      <c r="AE66" s="63"/>
      <c r="AF66" s="91"/>
      <c r="AG66" s="63"/>
      <c r="AH66" s="91"/>
      <c r="AI66" s="63"/>
      <c r="AJ66" s="91"/>
      <c r="AK66" s="63"/>
      <c r="AL66" s="91"/>
      <c r="AM66" s="63"/>
      <c r="AN66" s="91"/>
      <c r="AO66" s="63"/>
      <c r="AP66" s="91"/>
      <c r="AQ66" s="63"/>
      <c r="AR66" s="91"/>
      <c r="AS66" s="63"/>
      <c r="AT66" s="91"/>
      <c r="AU66" s="63"/>
      <c r="AV66" s="91"/>
      <c r="AW66" s="63"/>
      <c r="AX66" s="91"/>
      <c r="AY66" s="63"/>
      <c r="AZ66" s="91"/>
      <c r="BA66" s="63"/>
      <c r="BB66" s="91"/>
      <c r="BC66" s="63"/>
      <c r="BD66" s="91"/>
      <c r="BE66" s="63"/>
      <c r="BF66" s="91"/>
      <c r="BG66" s="63"/>
      <c r="BH66" s="91"/>
      <c r="BI66" s="63"/>
      <c r="BJ66" s="63"/>
      <c r="BK66" s="63"/>
      <c r="BL66" s="91"/>
      <c r="BM66" s="63"/>
      <c r="BN66" s="91"/>
      <c r="BO66" s="63"/>
      <c r="BP66" s="91"/>
      <c r="BQ66" s="63"/>
      <c r="BR66" s="91"/>
      <c r="BS66" s="63"/>
      <c r="BT66" s="91"/>
      <c r="BU66" s="63"/>
      <c r="BV66" s="91"/>
      <c r="BW66" s="464"/>
      <c r="BX66" s="281"/>
      <c r="BY66" s="464"/>
      <c r="BZ66" s="281"/>
      <c r="CA66" s="464"/>
      <c r="CB66" s="281"/>
      <c r="CC66" s="464"/>
      <c r="CD66" s="281"/>
      <c r="CE66" s="464"/>
      <c r="CF66" s="281"/>
      <c r="CG66" s="464"/>
      <c r="CH66" s="281"/>
      <c r="CI66" s="464"/>
      <c r="CJ66" s="281"/>
      <c r="CK66" s="464"/>
      <c r="CL66" s="281"/>
      <c r="CM66" s="464"/>
      <c r="CN66" s="281"/>
      <c r="CO66" s="464"/>
      <c r="CP66" s="281"/>
      <c r="CQ66" s="464"/>
      <c r="CR66" s="281"/>
      <c r="CS66" s="464"/>
      <c r="CT66" s="281"/>
      <c r="CU66" s="464"/>
      <c r="CV66" s="281"/>
      <c r="CW66" s="464"/>
      <c r="CX66" s="281"/>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row>
    <row r="67" spans="1:146" s="465" customFormat="1" ht="10.199999999999999">
      <c r="A67" s="63"/>
      <c r="B67" s="63"/>
      <c r="C67" s="63"/>
      <c r="D67" s="91"/>
      <c r="E67" s="63"/>
      <c r="F67" s="91"/>
      <c r="G67" s="63"/>
      <c r="H67" s="91"/>
      <c r="I67" s="63"/>
      <c r="J67" s="91"/>
      <c r="K67" s="63"/>
      <c r="L67" s="91"/>
      <c r="M67" s="63"/>
      <c r="N67" s="91"/>
      <c r="O67" s="63"/>
      <c r="P67" s="91"/>
      <c r="Q67" s="63"/>
      <c r="R67" s="91"/>
      <c r="S67" s="63"/>
      <c r="T67" s="91"/>
      <c r="U67" s="63"/>
      <c r="V67" s="91"/>
      <c r="W67" s="63"/>
      <c r="X67" s="91"/>
      <c r="Y67" s="63"/>
      <c r="Z67" s="91"/>
      <c r="AA67" s="63"/>
      <c r="AB67" s="91"/>
      <c r="AC67" s="63"/>
      <c r="AD67" s="91"/>
      <c r="AE67" s="63"/>
      <c r="AF67" s="91"/>
      <c r="AG67" s="63"/>
      <c r="AH67" s="91"/>
      <c r="AI67" s="63"/>
      <c r="AJ67" s="91"/>
      <c r="AK67" s="63"/>
      <c r="AL67" s="91"/>
      <c r="AM67" s="63"/>
      <c r="AN67" s="91"/>
      <c r="AO67" s="63"/>
      <c r="AP67" s="91"/>
      <c r="AQ67" s="63"/>
      <c r="AR67" s="91"/>
      <c r="AS67" s="63"/>
      <c r="AT67" s="91"/>
      <c r="AU67" s="63"/>
      <c r="AV67" s="91"/>
      <c r="AW67" s="63"/>
      <c r="AX67" s="91"/>
      <c r="AY67" s="63"/>
      <c r="AZ67" s="91"/>
      <c r="BA67" s="63"/>
      <c r="BB67" s="91"/>
      <c r="BC67" s="63"/>
      <c r="BD67" s="91"/>
      <c r="BE67" s="63"/>
      <c r="BF67" s="91"/>
      <c r="BG67" s="63"/>
      <c r="BH67" s="91"/>
      <c r="BI67" s="63"/>
      <c r="BJ67" s="63"/>
      <c r="BK67" s="63"/>
      <c r="BL67" s="91"/>
      <c r="BM67" s="63"/>
      <c r="BN67" s="91"/>
      <c r="BO67" s="63"/>
      <c r="BP67" s="91"/>
      <c r="BQ67" s="63"/>
      <c r="BR67" s="91"/>
      <c r="BS67" s="63"/>
      <c r="BT67" s="91"/>
      <c r="BU67" s="63"/>
      <c r="BV67" s="91"/>
      <c r="BW67" s="464"/>
      <c r="BX67" s="281"/>
      <c r="BY67" s="464"/>
      <c r="BZ67" s="281"/>
      <c r="CA67" s="464"/>
      <c r="CB67" s="281"/>
      <c r="CC67" s="464"/>
      <c r="CD67" s="281"/>
      <c r="CE67" s="464"/>
      <c r="CF67" s="281"/>
      <c r="CG67" s="464"/>
      <c r="CH67" s="281"/>
      <c r="CI67" s="464"/>
      <c r="CJ67" s="281"/>
      <c r="CK67" s="464"/>
      <c r="CL67" s="281"/>
      <c r="CM67" s="464"/>
      <c r="CN67" s="281"/>
      <c r="CO67" s="464"/>
      <c r="CP67" s="281"/>
      <c r="CQ67" s="464"/>
      <c r="CR67" s="281"/>
      <c r="CS67" s="464"/>
      <c r="CT67" s="281"/>
      <c r="CU67" s="464"/>
      <c r="CV67" s="281"/>
      <c r="CW67" s="464"/>
      <c r="CX67" s="281"/>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row>
    <row r="68" spans="1:146" s="465" customFormat="1" ht="10.199999999999999">
      <c r="A68" s="63"/>
      <c r="B68" s="63"/>
      <c r="C68" s="63"/>
      <c r="D68" s="91"/>
      <c r="E68" s="63"/>
      <c r="F68" s="91"/>
      <c r="G68" s="63"/>
      <c r="H68" s="91"/>
      <c r="I68" s="63"/>
      <c r="J68" s="91"/>
      <c r="K68" s="63"/>
      <c r="L68" s="91"/>
      <c r="M68" s="63"/>
      <c r="N68" s="91"/>
      <c r="O68" s="63"/>
      <c r="P68" s="91"/>
      <c r="Q68" s="63"/>
      <c r="R68" s="91"/>
      <c r="S68" s="63"/>
      <c r="T68" s="91"/>
      <c r="U68" s="63"/>
      <c r="V68" s="91"/>
      <c r="W68" s="63"/>
      <c r="X68" s="91"/>
      <c r="Y68" s="63"/>
      <c r="Z68" s="91"/>
      <c r="AA68" s="63"/>
      <c r="AB68" s="91"/>
      <c r="AC68" s="63"/>
      <c r="AD68" s="91"/>
      <c r="AE68" s="63"/>
      <c r="AF68" s="91"/>
      <c r="AG68" s="63"/>
      <c r="AH68" s="91"/>
      <c r="AI68" s="63"/>
      <c r="AJ68" s="91"/>
      <c r="AK68" s="63"/>
      <c r="AL68" s="91"/>
      <c r="AM68" s="63"/>
      <c r="AN68" s="91"/>
      <c r="AO68" s="63"/>
      <c r="AP68" s="91"/>
      <c r="AQ68" s="63"/>
      <c r="AR68" s="91"/>
      <c r="AS68" s="63"/>
      <c r="AT68" s="91"/>
      <c r="AU68" s="63"/>
      <c r="AV68" s="91"/>
      <c r="AW68" s="63"/>
      <c r="AX68" s="91"/>
      <c r="AY68" s="63"/>
      <c r="AZ68" s="91"/>
      <c r="BA68" s="63"/>
      <c r="BB68" s="91"/>
      <c r="BC68" s="63"/>
      <c r="BD68" s="91"/>
      <c r="BE68" s="63"/>
      <c r="BF68" s="91"/>
      <c r="BG68" s="63"/>
      <c r="BH68" s="91"/>
      <c r="BI68" s="63"/>
      <c r="BJ68" s="63"/>
      <c r="BK68" s="63"/>
      <c r="BL68" s="91"/>
      <c r="BM68" s="63"/>
      <c r="BN68" s="91"/>
      <c r="BO68" s="63"/>
      <c r="BP68" s="91"/>
      <c r="BQ68" s="63"/>
      <c r="BR68" s="91"/>
      <c r="BS68" s="63"/>
      <c r="BT68" s="91"/>
      <c r="BU68" s="63"/>
      <c r="BV68" s="91"/>
      <c r="BW68" s="464"/>
      <c r="BX68" s="281"/>
      <c r="BY68" s="464"/>
      <c r="BZ68" s="281"/>
      <c r="CA68" s="464"/>
      <c r="CB68" s="281"/>
      <c r="CC68" s="464"/>
      <c r="CD68" s="281"/>
      <c r="CE68" s="464"/>
      <c r="CF68" s="281"/>
      <c r="CG68" s="464"/>
      <c r="CH68" s="281"/>
      <c r="CI68" s="464"/>
      <c r="CJ68" s="281"/>
      <c r="CK68" s="464"/>
      <c r="CL68" s="281"/>
      <c r="CM68" s="464"/>
      <c r="CN68" s="281"/>
      <c r="CO68" s="464"/>
      <c r="CP68" s="281"/>
      <c r="CQ68" s="464"/>
      <c r="CR68" s="281"/>
      <c r="CS68" s="464"/>
      <c r="CT68" s="281"/>
      <c r="CU68" s="464"/>
      <c r="CV68" s="281"/>
      <c r="CW68" s="464"/>
      <c r="CX68" s="281"/>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row>
    <row r="69" spans="1:146" s="465" customFormat="1" ht="10.199999999999999">
      <c r="A69" s="63"/>
      <c r="B69" s="63"/>
      <c r="C69" s="63"/>
      <c r="D69" s="91"/>
      <c r="E69" s="63"/>
      <c r="F69" s="91"/>
      <c r="G69" s="63"/>
      <c r="H69" s="91"/>
      <c r="I69" s="63"/>
      <c r="J69" s="91"/>
      <c r="K69" s="63"/>
      <c r="L69" s="91"/>
      <c r="M69" s="63"/>
      <c r="N69" s="91"/>
      <c r="O69" s="63"/>
      <c r="P69" s="91"/>
      <c r="Q69" s="63"/>
      <c r="R69" s="91"/>
      <c r="S69" s="63"/>
      <c r="T69" s="91"/>
      <c r="U69" s="63"/>
      <c r="V69" s="91"/>
      <c r="W69" s="63"/>
      <c r="X69" s="91"/>
      <c r="Y69" s="63"/>
      <c r="Z69" s="91"/>
      <c r="AA69" s="63"/>
      <c r="AB69" s="91"/>
      <c r="AC69" s="63"/>
      <c r="AD69" s="91"/>
      <c r="AE69" s="63"/>
      <c r="AF69" s="91"/>
      <c r="AG69" s="63"/>
      <c r="AH69" s="91"/>
      <c r="AI69" s="63"/>
      <c r="AJ69" s="91"/>
      <c r="AK69" s="63"/>
      <c r="AL69" s="91"/>
      <c r="AM69" s="63"/>
      <c r="AN69" s="91"/>
      <c r="AO69" s="63"/>
      <c r="AP69" s="91"/>
      <c r="AQ69" s="63"/>
      <c r="AR69" s="91"/>
      <c r="AS69" s="63"/>
      <c r="AT69" s="91"/>
      <c r="AU69" s="63"/>
      <c r="AV69" s="91"/>
      <c r="AW69" s="63"/>
      <c r="AX69" s="91"/>
      <c r="AY69" s="63"/>
      <c r="AZ69" s="91"/>
      <c r="BA69" s="63"/>
      <c r="BB69" s="91"/>
      <c r="BC69" s="63"/>
      <c r="BD69" s="91"/>
      <c r="BE69" s="63"/>
      <c r="BF69" s="91"/>
      <c r="BG69" s="63"/>
      <c r="BH69" s="91"/>
      <c r="BI69" s="63"/>
      <c r="BJ69" s="63"/>
      <c r="BK69" s="63"/>
      <c r="BL69" s="91"/>
      <c r="BM69" s="63"/>
      <c r="BN69" s="91"/>
      <c r="BO69" s="63"/>
      <c r="BP69" s="91"/>
      <c r="BQ69" s="63"/>
      <c r="BR69" s="91"/>
      <c r="BS69" s="63"/>
      <c r="BT69" s="91"/>
      <c r="BU69" s="63"/>
      <c r="BV69" s="91"/>
      <c r="BW69" s="464"/>
      <c r="BX69" s="281"/>
      <c r="BY69" s="464"/>
      <c r="BZ69" s="281"/>
      <c r="CA69" s="464"/>
      <c r="CB69" s="281"/>
      <c r="CC69" s="464"/>
      <c r="CD69" s="281"/>
      <c r="CE69" s="464"/>
      <c r="CF69" s="281"/>
      <c r="CG69" s="464"/>
      <c r="CH69" s="281"/>
      <c r="CI69" s="464"/>
      <c r="CJ69" s="281"/>
      <c r="CK69" s="464"/>
      <c r="CL69" s="281"/>
      <c r="CM69" s="464"/>
      <c r="CN69" s="281"/>
      <c r="CO69" s="464"/>
      <c r="CP69" s="281"/>
      <c r="CQ69" s="464"/>
      <c r="CR69" s="281"/>
      <c r="CS69" s="464"/>
      <c r="CT69" s="281"/>
      <c r="CU69" s="464"/>
      <c r="CV69" s="281"/>
      <c r="CW69" s="464"/>
      <c r="CX69" s="281"/>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row>
    <row r="70" spans="1:146" s="465" customFormat="1" ht="10.199999999999999">
      <c r="A70" s="63"/>
      <c r="B70" s="63"/>
      <c r="C70" s="63"/>
      <c r="D70" s="91"/>
      <c r="E70" s="63"/>
      <c r="F70" s="91"/>
      <c r="G70" s="63"/>
      <c r="H70" s="91"/>
      <c r="I70" s="63"/>
      <c r="J70" s="91"/>
      <c r="K70" s="63"/>
      <c r="L70" s="91"/>
      <c r="M70" s="63"/>
      <c r="N70" s="91"/>
      <c r="O70" s="63"/>
      <c r="P70" s="91"/>
      <c r="Q70" s="63"/>
      <c r="R70" s="91"/>
      <c r="S70" s="63"/>
      <c r="T70" s="91"/>
      <c r="U70" s="63"/>
      <c r="V70" s="91"/>
      <c r="W70" s="63"/>
      <c r="X70" s="91"/>
      <c r="Y70" s="63"/>
      <c r="Z70" s="91"/>
      <c r="AA70" s="63"/>
      <c r="AB70" s="91"/>
      <c r="AC70" s="63"/>
      <c r="AD70" s="91"/>
      <c r="AE70" s="63"/>
      <c r="AF70" s="91"/>
      <c r="AG70" s="63"/>
      <c r="AH70" s="91"/>
      <c r="AI70" s="63"/>
      <c r="AJ70" s="91"/>
      <c r="AK70" s="63"/>
      <c r="AL70" s="91"/>
      <c r="AM70" s="63"/>
      <c r="AN70" s="91"/>
      <c r="AO70" s="63"/>
      <c r="AP70" s="91"/>
      <c r="AQ70" s="63"/>
      <c r="AR70" s="91"/>
      <c r="AS70" s="63"/>
      <c r="AT70" s="91"/>
      <c r="AU70" s="63"/>
      <c r="AV70" s="91"/>
      <c r="AW70" s="63"/>
      <c r="AX70" s="91"/>
      <c r="AY70" s="63"/>
      <c r="AZ70" s="91"/>
      <c r="BA70" s="63"/>
      <c r="BB70" s="91"/>
      <c r="BC70" s="63"/>
      <c r="BD70" s="91"/>
      <c r="BE70" s="63"/>
      <c r="BF70" s="91"/>
      <c r="BG70" s="63"/>
      <c r="BH70" s="91"/>
      <c r="BI70" s="63"/>
      <c r="BJ70" s="63"/>
      <c r="BK70" s="63"/>
      <c r="BL70" s="91"/>
      <c r="BM70" s="63"/>
      <c r="BN70" s="91"/>
      <c r="BO70" s="63"/>
      <c r="BP70" s="91"/>
      <c r="BQ70" s="63"/>
      <c r="BR70" s="91"/>
      <c r="BS70" s="63"/>
      <c r="BT70" s="91"/>
      <c r="BU70" s="63"/>
      <c r="BV70" s="91"/>
      <c r="BW70" s="464"/>
      <c r="BX70" s="281"/>
      <c r="BY70" s="464"/>
      <c r="BZ70" s="281"/>
      <c r="CA70" s="464"/>
      <c r="CB70" s="281"/>
      <c r="CC70" s="464"/>
      <c r="CD70" s="281"/>
      <c r="CE70" s="464"/>
      <c r="CF70" s="281"/>
      <c r="CG70" s="464"/>
      <c r="CH70" s="281"/>
      <c r="CI70" s="464"/>
      <c r="CJ70" s="281"/>
      <c r="CK70" s="464"/>
      <c r="CL70" s="281"/>
      <c r="CM70" s="464"/>
      <c r="CN70" s="281"/>
      <c r="CO70" s="464"/>
      <c r="CP70" s="281"/>
      <c r="CQ70" s="464"/>
      <c r="CR70" s="281"/>
      <c r="CS70" s="464"/>
      <c r="CT70" s="281"/>
      <c r="CU70" s="464"/>
      <c r="CV70" s="281"/>
      <c r="CW70" s="464"/>
      <c r="CX70" s="281"/>
      <c r="CY70" s="464"/>
      <c r="CZ70" s="464"/>
      <c r="DA70" s="464"/>
      <c r="DB70" s="464"/>
      <c r="DC70" s="464"/>
      <c r="DD70" s="464"/>
      <c r="DE70" s="464"/>
      <c r="DF70" s="464"/>
      <c r="DG70" s="464"/>
      <c r="DH70" s="464"/>
      <c r="DI70" s="464"/>
      <c r="DJ70" s="464"/>
      <c r="DK70" s="464"/>
      <c r="DL70" s="464"/>
      <c r="DM70" s="464"/>
      <c r="DN70" s="464"/>
      <c r="DO70" s="464"/>
      <c r="DP70" s="464"/>
      <c r="DQ70" s="464"/>
      <c r="DR70" s="464"/>
      <c r="DS70" s="464"/>
      <c r="DT70" s="464"/>
      <c r="DU70" s="464"/>
      <c r="DV70" s="464"/>
      <c r="DW70" s="464"/>
      <c r="DX70" s="464"/>
      <c r="DY70" s="464"/>
      <c r="DZ70" s="464"/>
      <c r="EA70" s="464"/>
      <c r="EB70" s="464"/>
      <c r="EC70" s="464"/>
      <c r="ED70" s="464"/>
      <c r="EE70" s="464"/>
      <c r="EF70" s="464"/>
      <c r="EG70" s="464"/>
      <c r="EH70" s="464"/>
      <c r="EI70" s="464"/>
      <c r="EJ70" s="464"/>
      <c r="EK70" s="464"/>
      <c r="EL70" s="464"/>
      <c r="EM70" s="464"/>
      <c r="EN70" s="464"/>
      <c r="EO70" s="464"/>
      <c r="EP70" s="464"/>
    </row>
    <row r="71" spans="1:146" s="465" customFormat="1" ht="10.199999999999999">
      <c r="A71" s="63"/>
      <c r="B71" s="63"/>
      <c r="C71" s="63"/>
      <c r="D71" s="91"/>
      <c r="E71" s="63"/>
      <c r="F71" s="91"/>
      <c r="G71" s="63"/>
      <c r="H71" s="91"/>
      <c r="I71" s="63"/>
      <c r="J71" s="91"/>
      <c r="K71" s="63"/>
      <c r="L71" s="91"/>
      <c r="M71" s="63"/>
      <c r="N71" s="91"/>
      <c r="O71" s="63"/>
      <c r="P71" s="91"/>
      <c r="Q71" s="63"/>
      <c r="R71" s="91"/>
      <c r="S71" s="63"/>
      <c r="T71" s="91"/>
      <c r="U71" s="63"/>
      <c r="V71" s="91"/>
      <c r="W71" s="63"/>
      <c r="X71" s="91"/>
      <c r="Y71" s="63"/>
      <c r="Z71" s="91"/>
      <c r="AA71" s="63"/>
      <c r="AB71" s="91"/>
      <c r="AC71" s="63"/>
      <c r="AD71" s="91"/>
      <c r="AE71" s="63"/>
      <c r="AF71" s="91"/>
      <c r="AG71" s="63"/>
      <c r="AH71" s="91"/>
      <c r="AI71" s="63"/>
      <c r="AJ71" s="91"/>
      <c r="AK71" s="63"/>
      <c r="AL71" s="91"/>
      <c r="AM71" s="63"/>
      <c r="AN71" s="91"/>
      <c r="AO71" s="63"/>
      <c r="AP71" s="91"/>
      <c r="AQ71" s="63"/>
      <c r="AR71" s="91"/>
      <c r="AS71" s="63"/>
      <c r="AT71" s="91"/>
      <c r="AU71" s="63"/>
      <c r="AV71" s="91"/>
      <c r="AW71" s="63"/>
      <c r="AX71" s="91"/>
      <c r="AY71" s="63"/>
      <c r="AZ71" s="91"/>
      <c r="BA71" s="63"/>
      <c r="BB71" s="91"/>
      <c r="BC71" s="63"/>
      <c r="BD71" s="91"/>
      <c r="BE71" s="63"/>
      <c r="BF71" s="91"/>
      <c r="BG71" s="63"/>
      <c r="BH71" s="91"/>
      <c r="BI71" s="63"/>
      <c r="BJ71" s="63"/>
      <c r="BK71" s="63"/>
      <c r="BL71" s="91"/>
      <c r="BM71" s="63"/>
      <c r="BN71" s="91"/>
      <c r="BO71" s="63"/>
      <c r="BP71" s="91"/>
      <c r="BQ71" s="63"/>
      <c r="BR71" s="91"/>
      <c r="BS71" s="63"/>
      <c r="BT71" s="91"/>
      <c r="BU71" s="63"/>
      <c r="BV71" s="91"/>
      <c r="BW71" s="464"/>
      <c r="BX71" s="281"/>
      <c r="BY71" s="464"/>
      <c r="BZ71" s="281"/>
      <c r="CA71" s="464"/>
      <c r="CB71" s="281"/>
      <c r="CC71" s="464"/>
      <c r="CD71" s="281"/>
      <c r="CE71" s="464"/>
      <c r="CF71" s="281"/>
      <c r="CG71" s="464"/>
      <c r="CH71" s="281"/>
      <c r="CI71" s="464"/>
      <c r="CJ71" s="281"/>
      <c r="CK71" s="464"/>
      <c r="CL71" s="281"/>
      <c r="CM71" s="464"/>
      <c r="CN71" s="281"/>
      <c r="CO71" s="464"/>
      <c r="CP71" s="281"/>
      <c r="CQ71" s="464"/>
      <c r="CR71" s="281"/>
      <c r="CS71" s="464"/>
      <c r="CT71" s="281"/>
      <c r="CU71" s="464"/>
      <c r="CV71" s="281"/>
      <c r="CW71" s="464"/>
      <c r="CX71" s="281"/>
      <c r="CY71" s="464"/>
      <c r="CZ71" s="464"/>
      <c r="DA71" s="464"/>
      <c r="DB71" s="464"/>
      <c r="DC71" s="464"/>
      <c r="DD71" s="464"/>
      <c r="DE71" s="464"/>
      <c r="DF71" s="464"/>
      <c r="DG71" s="464"/>
      <c r="DH71" s="464"/>
      <c r="DI71" s="464"/>
      <c r="DJ71" s="464"/>
      <c r="DK71" s="464"/>
      <c r="DL71" s="464"/>
      <c r="DM71" s="464"/>
      <c r="DN71" s="464"/>
      <c r="DO71" s="464"/>
      <c r="DP71" s="464"/>
      <c r="DQ71" s="464"/>
      <c r="DR71" s="464"/>
      <c r="DS71" s="464"/>
      <c r="DT71" s="464"/>
      <c r="DU71" s="464"/>
      <c r="DV71" s="464"/>
      <c r="DW71" s="464"/>
      <c r="DX71" s="464"/>
      <c r="DY71" s="464"/>
      <c r="DZ71" s="464"/>
      <c r="EA71" s="464"/>
      <c r="EB71" s="464"/>
      <c r="EC71" s="464"/>
      <c r="ED71" s="464"/>
      <c r="EE71" s="464"/>
      <c r="EF71" s="464"/>
      <c r="EG71" s="464"/>
      <c r="EH71" s="464"/>
      <c r="EI71" s="464"/>
      <c r="EJ71" s="464"/>
      <c r="EK71" s="464"/>
      <c r="EL71" s="464"/>
      <c r="EM71" s="464"/>
      <c r="EN71" s="464"/>
      <c r="EO71" s="464"/>
      <c r="EP71" s="464"/>
    </row>
    <row r="72" spans="1:146" s="465" customFormat="1" ht="10.199999999999999">
      <c r="A72" s="63"/>
      <c r="B72" s="63"/>
      <c r="C72" s="63"/>
      <c r="D72" s="91"/>
      <c r="E72" s="63"/>
      <c r="F72" s="91"/>
      <c r="G72" s="63"/>
      <c r="H72" s="91"/>
      <c r="I72" s="63"/>
      <c r="J72" s="91"/>
      <c r="K72" s="63"/>
      <c r="L72" s="91"/>
      <c r="M72" s="63"/>
      <c r="N72" s="91"/>
      <c r="O72" s="63"/>
      <c r="P72" s="91"/>
      <c r="Q72" s="63"/>
      <c r="R72" s="91"/>
      <c r="S72" s="63"/>
      <c r="T72" s="91"/>
      <c r="U72" s="63"/>
      <c r="V72" s="91"/>
      <c r="W72" s="63"/>
      <c r="X72" s="91"/>
      <c r="Y72" s="63"/>
      <c r="Z72" s="91"/>
      <c r="AA72" s="63"/>
      <c r="AB72" s="91"/>
      <c r="AC72" s="63"/>
      <c r="AD72" s="91"/>
      <c r="AE72" s="63"/>
      <c r="AF72" s="91"/>
      <c r="AG72" s="63"/>
      <c r="AH72" s="91"/>
      <c r="AI72" s="63"/>
      <c r="AJ72" s="91"/>
      <c r="AK72" s="63"/>
      <c r="AL72" s="91"/>
      <c r="AM72" s="63"/>
      <c r="AN72" s="91"/>
      <c r="AO72" s="63"/>
      <c r="AP72" s="91"/>
      <c r="AQ72" s="63"/>
      <c r="AR72" s="91"/>
      <c r="AS72" s="63"/>
      <c r="AT72" s="91"/>
      <c r="AU72" s="63"/>
      <c r="AV72" s="91"/>
      <c r="AW72" s="63"/>
      <c r="AX72" s="91"/>
      <c r="AY72" s="63"/>
      <c r="AZ72" s="91"/>
      <c r="BA72" s="63"/>
      <c r="BB72" s="91"/>
      <c r="BC72" s="63"/>
      <c r="BD72" s="91"/>
      <c r="BE72" s="63"/>
      <c r="BF72" s="91"/>
      <c r="BG72" s="63"/>
      <c r="BH72" s="91"/>
      <c r="BI72" s="63"/>
      <c r="BJ72" s="63"/>
      <c r="BK72" s="63"/>
      <c r="BL72" s="91"/>
      <c r="BM72" s="63"/>
      <c r="BN72" s="91"/>
      <c r="BO72" s="63"/>
      <c r="BP72" s="91"/>
      <c r="BQ72" s="63"/>
      <c r="BR72" s="91"/>
      <c r="BS72" s="63"/>
      <c r="BT72" s="91"/>
      <c r="BU72" s="63"/>
      <c r="BV72" s="91"/>
      <c r="BW72" s="464"/>
      <c r="BX72" s="281"/>
      <c r="BY72" s="464"/>
      <c r="BZ72" s="281"/>
      <c r="CA72" s="464"/>
      <c r="CB72" s="281"/>
      <c r="CC72" s="464"/>
      <c r="CD72" s="281"/>
      <c r="CE72" s="464"/>
      <c r="CF72" s="281"/>
      <c r="CG72" s="464"/>
      <c r="CH72" s="281"/>
      <c r="CI72" s="464"/>
      <c r="CJ72" s="281"/>
      <c r="CK72" s="464"/>
      <c r="CL72" s="281"/>
      <c r="CM72" s="464"/>
      <c r="CN72" s="281"/>
      <c r="CO72" s="464"/>
      <c r="CP72" s="281"/>
      <c r="CQ72" s="464"/>
      <c r="CR72" s="281"/>
      <c r="CS72" s="464"/>
      <c r="CT72" s="281"/>
      <c r="CU72" s="464"/>
      <c r="CV72" s="281"/>
      <c r="CW72" s="464"/>
      <c r="CX72" s="281"/>
      <c r="CY72" s="464"/>
      <c r="CZ72" s="464"/>
      <c r="DA72" s="464"/>
      <c r="DB72" s="464"/>
      <c r="DC72" s="464"/>
      <c r="DD72" s="464"/>
      <c r="DE72" s="464"/>
      <c r="DF72" s="464"/>
      <c r="DG72" s="464"/>
      <c r="DH72" s="464"/>
      <c r="DI72" s="464"/>
      <c r="DJ72" s="464"/>
      <c r="DK72" s="464"/>
      <c r="DL72" s="464"/>
      <c r="DM72" s="464"/>
      <c r="DN72" s="464"/>
      <c r="DO72" s="464"/>
      <c r="DP72" s="464"/>
      <c r="DQ72" s="464"/>
      <c r="DR72" s="464"/>
      <c r="DS72" s="464"/>
      <c r="DT72" s="464"/>
      <c r="DU72" s="464"/>
      <c r="DV72" s="464"/>
      <c r="DW72" s="464"/>
      <c r="DX72" s="464"/>
      <c r="DY72" s="464"/>
      <c r="DZ72" s="464"/>
      <c r="EA72" s="464"/>
      <c r="EB72" s="464"/>
      <c r="EC72" s="464"/>
      <c r="ED72" s="464"/>
      <c r="EE72" s="464"/>
      <c r="EF72" s="464"/>
      <c r="EG72" s="464"/>
      <c r="EH72" s="464"/>
      <c r="EI72" s="464"/>
      <c r="EJ72" s="464"/>
      <c r="EK72" s="464"/>
      <c r="EL72" s="464"/>
      <c r="EM72" s="464"/>
      <c r="EN72" s="464"/>
      <c r="EO72" s="464"/>
      <c r="EP72" s="464"/>
    </row>
    <row r="73" spans="1:146" s="465" customFormat="1" ht="10.199999999999999">
      <c r="A73" s="63"/>
      <c r="B73" s="63"/>
      <c r="C73" s="63"/>
      <c r="D73" s="91"/>
      <c r="E73" s="63"/>
      <c r="F73" s="91"/>
      <c r="G73" s="63"/>
      <c r="H73" s="91"/>
      <c r="I73" s="63"/>
      <c r="J73" s="91"/>
      <c r="K73" s="63"/>
      <c r="L73" s="91"/>
      <c r="M73" s="63"/>
      <c r="N73" s="91"/>
      <c r="O73" s="63"/>
      <c r="P73" s="91"/>
      <c r="Q73" s="63"/>
      <c r="R73" s="91"/>
      <c r="S73" s="63"/>
      <c r="T73" s="91"/>
      <c r="U73" s="63"/>
      <c r="V73" s="91"/>
      <c r="W73" s="63"/>
      <c r="X73" s="91"/>
      <c r="Y73" s="63"/>
      <c r="Z73" s="91"/>
      <c r="AA73" s="63"/>
      <c r="AB73" s="91"/>
      <c r="AC73" s="63"/>
      <c r="AD73" s="91"/>
      <c r="AE73" s="63"/>
      <c r="AF73" s="91"/>
      <c r="AG73" s="63"/>
      <c r="AH73" s="91"/>
      <c r="AI73" s="63"/>
      <c r="AJ73" s="91"/>
      <c r="AK73" s="63"/>
      <c r="AL73" s="91"/>
      <c r="AM73" s="63"/>
      <c r="AN73" s="91"/>
      <c r="AO73" s="63"/>
      <c r="AP73" s="91"/>
      <c r="AQ73" s="63"/>
      <c r="AR73" s="91"/>
      <c r="AS73" s="63"/>
      <c r="AT73" s="91"/>
      <c r="AU73" s="63"/>
      <c r="AV73" s="91"/>
      <c r="AW73" s="63"/>
      <c r="AX73" s="91"/>
      <c r="AY73" s="63"/>
      <c r="AZ73" s="91"/>
      <c r="BA73" s="63"/>
      <c r="BB73" s="91"/>
      <c r="BC73" s="63"/>
      <c r="BD73" s="91"/>
      <c r="BE73" s="63"/>
      <c r="BF73" s="91"/>
      <c r="BG73" s="63"/>
      <c r="BH73" s="91"/>
      <c r="BI73" s="63"/>
      <c r="BJ73" s="63"/>
      <c r="BK73" s="63"/>
      <c r="BL73" s="91"/>
      <c r="BM73" s="63"/>
      <c r="BN73" s="91"/>
      <c r="BO73" s="63"/>
      <c r="BP73" s="91"/>
      <c r="BQ73" s="63"/>
      <c r="BR73" s="91"/>
      <c r="BS73" s="63"/>
      <c r="BT73" s="91"/>
      <c r="BU73" s="63"/>
      <c r="BV73" s="91"/>
      <c r="BW73" s="464"/>
      <c r="BX73" s="281"/>
      <c r="BY73" s="464"/>
      <c r="BZ73" s="281"/>
      <c r="CA73" s="464"/>
      <c r="CB73" s="281"/>
      <c r="CC73" s="464"/>
      <c r="CD73" s="281"/>
      <c r="CE73" s="464"/>
      <c r="CF73" s="281"/>
      <c r="CG73" s="464"/>
      <c r="CH73" s="281"/>
      <c r="CI73" s="464"/>
      <c r="CJ73" s="281"/>
      <c r="CK73" s="464"/>
      <c r="CL73" s="281"/>
      <c r="CM73" s="464"/>
      <c r="CN73" s="281"/>
      <c r="CO73" s="464"/>
      <c r="CP73" s="281"/>
      <c r="CQ73" s="464"/>
      <c r="CR73" s="281"/>
      <c r="CS73" s="464"/>
      <c r="CT73" s="281"/>
      <c r="CU73" s="464"/>
      <c r="CV73" s="281"/>
      <c r="CW73" s="464"/>
      <c r="CX73" s="281"/>
      <c r="CY73" s="464"/>
      <c r="CZ73" s="464"/>
      <c r="DA73" s="464"/>
      <c r="DB73" s="464"/>
      <c r="DC73" s="464"/>
      <c r="DD73" s="464"/>
      <c r="DE73" s="464"/>
      <c r="DF73" s="464"/>
      <c r="DG73" s="464"/>
      <c r="DH73" s="464"/>
      <c r="DI73" s="464"/>
      <c r="DJ73" s="464"/>
      <c r="DK73" s="464"/>
      <c r="DL73" s="464"/>
      <c r="DM73" s="464"/>
      <c r="DN73" s="464"/>
      <c r="DO73" s="464"/>
      <c r="DP73" s="464"/>
      <c r="DQ73" s="464"/>
      <c r="DR73" s="464"/>
      <c r="DS73" s="464"/>
      <c r="DT73" s="464"/>
      <c r="DU73" s="464"/>
      <c r="DV73" s="464"/>
      <c r="DW73" s="464"/>
      <c r="DX73" s="464"/>
      <c r="DY73" s="464"/>
      <c r="DZ73" s="464"/>
      <c r="EA73" s="464"/>
      <c r="EB73" s="464"/>
      <c r="EC73" s="464"/>
      <c r="ED73" s="464"/>
      <c r="EE73" s="464"/>
      <c r="EF73" s="464"/>
      <c r="EG73" s="464"/>
      <c r="EH73" s="464"/>
      <c r="EI73" s="464"/>
      <c r="EJ73" s="464"/>
      <c r="EK73" s="464"/>
      <c r="EL73" s="464"/>
      <c r="EM73" s="464"/>
      <c r="EN73" s="464"/>
      <c r="EO73" s="464"/>
      <c r="EP73" s="464"/>
    </row>
    <row r="74" spans="1:146" s="465" customFormat="1" ht="10.199999999999999">
      <c r="A74" s="63"/>
      <c r="B74" s="63"/>
      <c r="C74" s="63"/>
      <c r="D74" s="91"/>
      <c r="E74" s="63"/>
      <c r="F74" s="91"/>
      <c r="G74" s="63"/>
      <c r="H74" s="91"/>
      <c r="I74" s="63"/>
      <c r="J74" s="91"/>
      <c r="K74" s="63"/>
      <c r="L74" s="91"/>
      <c r="M74" s="63"/>
      <c r="N74" s="91"/>
      <c r="O74" s="63"/>
      <c r="P74" s="91"/>
      <c r="Q74" s="63"/>
      <c r="R74" s="91"/>
      <c r="S74" s="63"/>
      <c r="T74" s="91"/>
      <c r="U74" s="63"/>
      <c r="V74" s="91"/>
      <c r="W74" s="63"/>
      <c r="X74" s="91"/>
      <c r="Y74" s="63"/>
      <c r="Z74" s="91"/>
      <c r="AA74" s="63"/>
      <c r="AB74" s="91"/>
      <c r="AC74" s="63"/>
      <c r="AD74" s="91"/>
      <c r="AE74" s="63"/>
      <c r="AF74" s="91"/>
      <c r="AG74" s="63"/>
      <c r="AH74" s="91"/>
      <c r="AI74" s="63"/>
      <c r="AJ74" s="91"/>
      <c r="AK74" s="63"/>
      <c r="AL74" s="91"/>
      <c r="AM74" s="63"/>
      <c r="AN74" s="91"/>
      <c r="AO74" s="63"/>
      <c r="AP74" s="91"/>
      <c r="AQ74" s="63"/>
      <c r="AR74" s="91"/>
      <c r="AS74" s="63"/>
      <c r="AT74" s="91"/>
      <c r="AU74" s="63"/>
      <c r="AV74" s="91"/>
      <c r="AW74" s="63"/>
      <c r="AX74" s="91"/>
      <c r="AY74" s="63"/>
      <c r="AZ74" s="91"/>
      <c r="BA74" s="63"/>
      <c r="BB74" s="91"/>
      <c r="BC74" s="63"/>
      <c r="BD74" s="91"/>
      <c r="BE74" s="63"/>
      <c r="BF74" s="91"/>
      <c r="BG74" s="63"/>
      <c r="BH74" s="91"/>
      <c r="BI74" s="63"/>
      <c r="BJ74" s="63"/>
      <c r="BK74" s="63"/>
      <c r="BL74" s="91"/>
      <c r="BM74" s="63"/>
      <c r="BN74" s="91"/>
      <c r="BO74" s="63"/>
      <c r="BP74" s="91"/>
      <c r="BQ74" s="63"/>
      <c r="BR74" s="91"/>
      <c r="BS74" s="63"/>
      <c r="BT74" s="91"/>
      <c r="BU74" s="63"/>
      <c r="BV74" s="91"/>
      <c r="BW74" s="464"/>
      <c r="BX74" s="281"/>
      <c r="BY74" s="464"/>
      <c r="BZ74" s="281"/>
      <c r="CA74" s="464"/>
      <c r="CB74" s="281"/>
      <c r="CC74" s="464"/>
      <c r="CD74" s="281"/>
      <c r="CE74" s="464"/>
      <c r="CF74" s="281"/>
      <c r="CG74" s="464"/>
      <c r="CH74" s="281"/>
      <c r="CI74" s="464"/>
      <c r="CJ74" s="281"/>
      <c r="CK74" s="464"/>
      <c r="CL74" s="281"/>
      <c r="CM74" s="464"/>
      <c r="CN74" s="281"/>
      <c r="CO74" s="464"/>
      <c r="CP74" s="281"/>
      <c r="CQ74" s="464"/>
      <c r="CR74" s="281"/>
      <c r="CS74" s="464"/>
      <c r="CT74" s="281"/>
      <c r="CU74" s="464"/>
      <c r="CV74" s="281"/>
      <c r="CW74" s="464"/>
      <c r="CX74" s="281"/>
      <c r="CY74" s="464"/>
      <c r="CZ74" s="464"/>
      <c r="DA74" s="464"/>
      <c r="DB74" s="464"/>
      <c r="DC74" s="464"/>
      <c r="DD74" s="464"/>
      <c r="DE74" s="464"/>
      <c r="DF74" s="464"/>
      <c r="DG74" s="464"/>
      <c r="DH74" s="464"/>
      <c r="DI74" s="464"/>
      <c r="DJ74" s="464"/>
      <c r="DK74" s="464"/>
      <c r="DL74" s="464"/>
      <c r="DM74" s="464"/>
      <c r="DN74" s="464"/>
      <c r="DO74" s="464"/>
      <c r="DP74" s="464"/>
      <c r="DQ74" s="464"/>
      <c r="DR74" s="464"/>
      <c r="DS74" s="464"/>
      <c r="DT74" s="464"/>
      <c r="DU74" s="464"/>
      <c r="DV74" s="464"/>
      <c r="DW74" s="464"/>
      <c r="DX74" s="464"/>
      <c r="DY74" s="464"/>
      <c r="DZ74" s="464"/>
      <c r="EA74" s="464"/>
      <c r="EB74" s="464"/>
      <c r="EC74" s="464"/>
      <c r="ED74" s="464"/>
      <c r="EE74" s="464"/>
      <c r="EF74" s="464"/>
      <c r="EG74" s="464"/>
      <c r="EH74" s="464"/>
      <c r="EI74" s="464"/>
      <c r="EJ74" s="464"/>
      <c r="EK74" s="464"/>
      <c r="EL74" s="464"/>
      <c r="EM74" s="464"/>
      <c r="EN74" s="464"/>
      <c r="EO74" s="464"/>
      <c r="EP74" s="464"/>
    </row>
    <row r="75" spans="1:146" s="465" customFormat="1" ht="10.199999999999999">
      <c r="A75" s="63"/>
      <c r="B75" s="63"/>
      <c r="C75" s="63"/>
      <c r="D75" s="91"/>
      <c r="E75" s="63"/>
      <c r="F75" s="91"/>
      <c r="G75" s="63"/>
      <c r="H75" s="91"/>
      <c r="I75" s="63"/>
      <c r="J75" s="91"/>
      <c r="K75" s="63"/>
      <c r="L75" s="91"/>
      <c r="M75" s="63"/>
      <c r="N75" s="91"/>
      <c r="O75" s="63"/>
      <c r="P75" s="91"/>
      <c r="Q75" s="63"/>
      <c r="R75" s="91"/>
      <c r="S75" s="63"/>
      <c r="T75" s="91"/>
      <c r="U75" s="63"/>
      <c r="V75" s="91"/>
      <c r="W75" s="63"/>
      <c r="X75" s="91"/>
      <c r="Y75" s="63"/>
      <c r="Z75" s="91"/>
      <c r="AA75" s="63"/>
      <c r="AB75" s="91"/>
      <c r="AC75" s="63"/>
      <c r="AD75" s="91"/>
      <c r="AE75" s="63"/>
      <c r="AF75" s="91"/>
      <c r="AG75" s="63"/>
      <c r="AH75" s="91"/>
      <c r="AI75" s="63"/>
      <c r="AJ75" s="91"/>
      <c r="AK75" s="63"/>
      <c r="AL75" s="91"/>
      <c r="AM75" s="63"/>
      <c r="AN75" s="91"/>
      <c r="AO75" s="63"/>
      <c r="AP75" s="91"/>
      <c r="AQ75" s="63"/>
      <c r="AR75" s="91"/>
      <c r="AS75" s="63"/>
      <c r="AT75" s="91"/>
      <c r="AU75" s="63"/>
      <c r="AV75" s="91"/>
      <c r="AW75" s="63"/>
      <c r="AX75" s="91"/>
      <c r="AY75" s="63"/>
      <c r="AZ75" s="91"/>
      <c r="BA75" s="63"/>
      <c r="BB75" s="91"/>
      <c r="BC75" s="63"/>
      <c r="BD75" s="91"/>
      <c r="BE75" s="63"/>
      <c r="BF75" s="91"/>
      <c r="BG75" s="63"/>
      <c r="BH75" s="91"/>
      <c r="BI75" s="63"/>
      <c r="BJ75" s="63"/>
      <c r="BK75" s="63"/>
      <c r="BL75" s="91"/>
      <c r="BM75" s="63"/>
      <c r="BN75" s="91"/>
      <c r="BO75" s="63"/>
      <c r="BP75" s="91"/>
      <c r="BQ75" s="63"/>
      <c r="BR75" s="91"/>
      <c r="BS75" s="63"/>
      <c r="BT75" s="91"/>
      <c r="BU75" s="63"/>
      <c r="BV75" s="91"/>
      <c r="BW75" s="464"/>
      <c r="BX75" s="281"/>
      <c r="BY75" s="464"/>
      <c r="BZ75" s="281"/>
      <c r="CA75" s="464"/>
      <c r="CB75" s="281"/>
      <c r="CC75" s="464"/>
      <c r="CD75" s="281"/>
      <c r="CE75" s="464"/>
      <c r="CF75" s="281"/>
      <c r="CG75" s="464"/>
      <c r="CH75" s="281"/>
      <c r="CI75" s="464"/>
      <c r="CJ75" s="281"/>
      <c r="CK75" s="464"/>
      <c r="CL75" s="281"/>
      <c r="CM75" s="464"/>
      <c r="CN75" s="281"/>
      <c r="CO75" s="464"/>
      <c r="CP75" s="281"/>
      <c r="CQ75" s="464"/>
      <c r="CR75" s="281"/>
      <c r="CS75" s="464"/>
      <c r="CT75" s="281"/>
      <c r="CU75" s="464"/>
      <c r="CV75" s="281"/>
      <c r="CW75" s="464"/>
      <c r="CX75" s="281"/>
      <c r="CY75" s="464"/>
      <c r="CZ75" s="464"/>
      <c r="DA75" s="464"/>
      <c r="DB75" s="464"/>
      <c r="DC75" s="464"/>
      <c r="DD75" s="464"/>
      <c r="DE75" s="464"/>
      <c r="DF75" s="464"/>
      <c r="DG75" s="464"/>
      <c r="DH75" s="464"/>
      <c r="DI75" s="464"/>
      <c r="DJ75" s="464"/>
      <c r="DK75" s="464"/>
      <c r="DL75" s="464"/>
      <c r="DM75" s="464"/>
      <c r="DN75" s="464"/>
      <c r="DO75" s="464"/>
      <c r="DP75" s="464"/>
      <c r="DQ75" s="464"/>
      <c r="DR75" s="464"/>
      <c r="DS75" s="464"/>
      <c r="DT75" s="464"/>
      <c r="DU75" s="464"/>
      <c r="DV75" s="464"/>
      <c r="DW75" s="464"/>
      <c r="DX75" s="464"/>
      <c r="DY75" s="464"/>
      <c r="DZ75" s="464"/>
      <c r="EA75" s="464"/>
      <c r="EB75" s="464"/>
      <c r="EC75" s="464"/>
      <c r="ED75" s="464"/>
      <c r="EE75" s="464"/>
      <c r="EF75" s="464"/>
      <c r="EG75" s="464"/>
      <c r="EH75" s="464"/>
      <c r="EI75" s="464"/>
      <c r="EJ75" s="464"/>
      <c r="EK75" s="464"/>
      <c r="EL75" s="464"/>
      <c r="EM75" s="464"/>
      <c r="EN75" s="464"/>
      <c r="EO75" s="464"/>
      <c r="EP75" s="464"/>
    </row>
    <row r="76" spans="1:146" s="465" customFormat="1" ht="10.199999999999999">
      <c r="A76" s="63"/>
      <c r="B76" s="63"/>
      <c r="C76" s="63"/>
      <c r="D76" s="91"/>
      <c r="E76" s="63"/>
      <c r="F76" s="91"/>
      <c r="G76" s="63"/>
      <c r="H76" s="91"/>
      <c r="I76" s="63"/>
      <c r="J76" s="91"/>
      <c r="K76" s="63"/>
      <c r="L76" s="91"/>
      <c r="M76" s="63"/>
      <c r="N76" s="91"/>
      <c r="O76" s="63"/>
      <c r="P76" s="91"/>
      <c r="Q76" s="63"/>
      <c r="R76" s="91"/>
      <c r="S76" s="63"/>
      <c r="T76" s="91"/>
      <c r="U76" s="63"/>
      <c r="V76" s="91"/>
      <c r="W76" s="63"/>
      <c r="X76" s="91"/>
      <c r="Y76" s="63"/>
      <c r="Z76" s="91"/>
      <c r="AA76" s="63"/>
      <c r="AB76" s="91"/>
      <c r="AC76" s="63"/>
      <c r="AD76" s="91"/>
      <c r="AE76" s="63"/>
      <c r="AF76" s="91"/>
      <c r="AG76" s="63"/>
      <c r="AH76" s="91"/>
      <c r="AI76" s="63"/>
      <c r="AJ76" s="91"/>
      <c r="AK76" s="63"/>
      <c r="AL76" s="91"/>
      <c r="AM76" s="63"/>
      <c r="AN76" s="91"/>
      <c r="AO76" s="63"/>
      <c r="AP76" s="91"/>
      <c r="AQ76" s="63"/>
      <c r="AR76" s="91"/>
      <c r="AS76" s="63"/>
      <c r="AT76" s="91"/>
      <c r="AU76" s="63"/>
      <c r="AV76" s="91"/>
      <c r="AW76" s="63"/>
      <c r="AX76" s="91"/>
      <c r="AY76" s="63"/>
      <c r="AZ76" s="91"/>
      <c r="BA76" s="63"/>
      <c r="BB76" s="91"/>
      <c r="BC76" s="63"/>
      <c r="BD76" s="91"/>
      <c r="BE76" s="63"/>
      <c r="BF76" s="91"/>
      <c r="BG76" s="63"/>
      <c r="BH76" s="91"/>
      <c r="BI76" s="63"/>
      <c r="BJ76" s="63"/>
      <c r="BK76" s="63"/>
      <c r="BL76" s="91"/>
      <c r="BM76" s="63"/>
      <c r="BN76" s="91"/>
      <c r="BO76" s="63"/>
      <c r="BP76" s="91"/>
      <c r="BQ76" s="63"/>
      <c r="BR76" s="91"/>
      <c r="BS76" s="63"/>
      <c r="BT76" s="91"/>
      <c r="BU76" s="63"/>
      <c r="BV76" s="91"/>
      <c r="BW76" s="464"/>
      <c r="BX76" s="281"/>
      <c r="BY76" s="464"/>
      <c r="BZ76" s="281"/>
      <c r="CA76" s="464"/>
      <c r="CB76" s="281"/>
      <c r="CC76" s="464"/>
      <c r="CD76" s="281"/>
      <c r="CE76" s="464"/>
      <c r="CF76" s="281"/>
      <c r="CG76" s="464"/>
      <c r="CH76" s="281"/>
      <c r="CI76" s="464"/>
      <c r="CJ76" s="281"/>
      <c r="CK76" s="464"/>
      <c r="CL76" s="281"/>
      <c r="CM76" s="464"/>
      <c r="CN76" s="281"/>
      <c r="CO76" s="464"/>
      <c r="CP76" s="281"/>
      <c r="CQ76" s="464"/>
      <c r="CR76" s="281"/>
      <c r="CS76" s="464"/>
      <c r="CT76" s="281"/>
      <c r="CU76" s="464"/>
      <c r="CV76" s="281"/>
      <c r="CW76" s="464"/>
      <c r="CX76" s="281"/>
      <c r="CY76" s="464"/>
      <c r="CZ76" s="464"/>
      <c r="DA76" s="464"/>
      <c r="DB76" s="464"/>
      <c r="DC76" s="464"/>
      <c r="DD76" s="464"/>
      <c r="DE76" s="464"/>
      <c r="DF76" s="464"/>
      <c r="DG76" s="464"/>
      <c r="DH76" s="464"/>
      <c r="DI76" s="464"/>
      <c r="DJ76" s="464"/>
      <c r="DK76" s="464"/>
      <c r="DL76" s="464"/>
      <c r="DM76" s="464"/>
      <c r="DN76" s="464"/>
      <c r="DO76" s="464"/>
      <c r="DP76" s="464"/>
      <c r="DQ76" s="464"/>
      <c r="DR76" s="464"/>
      <c r="DS76" s="464"/>
      <c r="DT76" s="464"/>
      <c r="DU76" s="464"/>
      <c r="DV76" s="464"/>
      <c r="DW76" s="464"/>
      <c r="DX76" s="464"/>
      <c r="DY76" s="464"/>
      <c r="DZ76" s="464"/>
      <c r="EA76" s="464"/>
      <c r="EB76" s="464"/>
      <c r="EC76" s="464"/>
      <c r="ED76" s="464"/>
      <c r="EE76" s="464"/>
      <c r="EF76" s="464"/>
      <c r="EG76" s="464"/>
      <c r="EH76" s="464"/>
      <c r="EI76" s="464"/>
      <c r="EJ76" s="464"/>
      <c r="EK76" s="464"/>
      <c r="EL76" s="464"/>
      <c r="EM76" s="464"/>
      <c r="EN76" s="464"/>
      <c r="EO76" s="464"/>
      <c r="EP76" s="464"/>
    </row>
    <row r="77" spans="1:146" s="465" customFormat="1" ht="10.199999999999999">
      <c r="A77" s="63"/>
      <c r="B77" s="63"/>
      <c r="C77" s="63"/>
      <c r="D77" s="91"/>
      <c r="E77" s="63"/>
      <c r="F77" s="91"/>
      <c r="G77" s="63"/>
      <c r="H77" s="91"/>
      <c r="I77" s="63"/>
      <c r="J77" s="91"/>
      <c r="K77" s="63"/>
      <c r="L77" s="91"/>
      <c r="M77" s="63"/>
      <c r="N77" s="91"/>
      <c r="O77" s="63"/>
      <c r="P77" s="91"/>
      <c r="Q77" s="63"/>
      <c r="R77" s="91"/>
      <c r="S77" s="63"/>
      <c r="T77" s="91"/>
      <c r="U77" s="63"/>
      <c r="V77" s="91"/>
      <c r="W77" s="63"/>
      <c r="X77" s="91"/>
      <c r="Y77" s="63"/>
      <c r="Z77" s="91"/>
      <c r="AA77" s="63"/>
      <c r="AB77" s="91"/>
      <c r="AC77" s="63"/>
      <c r="AD77" s="91"/>
      <c r="AE77" s="63"/>
      <c r="AF77" s="91"/>
      <c r="AG77" s="63"/>
      <c r="AH77" s="91"/>
      <c r="AI77" s="63"/>
      <c r="AJ77" s="91"/>
      <c r="AK77" s="63"/>
      <c r="AL77" s="91"/>
      <c r="AM77" s="63"/>
      <c r="AN77" s="91"/>
      <c r="AO77" s="63"/>
      <c r="AP77" s="91"/>
      <c r="AQ77" s="63"/>
      <c r="AR77" s="91"/>
      <c r="AS77" s="63"/>
      <c r="AT77" s="91"/>
      <c r="AU77" s="63"/>
      <c r="AV77" s="91"/>
      <c r="AW77" s="63"/>
      <c r="AX77" s="91"/>
      <c r="AY77" s="63"/>
      <c r="AZ77" s="91"/>
      <c r="BA77" s="63"/>
      <c r="BB77" s="91"/>
      <c r="BC77" s="63"/>
      <c r="BD77" s="91"/>
      <c r="BE77" s="63"/>
      <c r="BF77" s="91"/>
      <c r="BG77" s="63"/>
      <c r="BH77" s="91"/>
      <c r="BI77" s="63"/>
      <c r="BJ77" s="63"/>
      <c r="BK77" s="63"/>
      <c r="BL77" s="91"/>
      <c r="BM77" s="63"/>
      <c r="BN77" s="91"/>
      <c r="BO77" s="63"/>
      <c r="BP77" s="91"/>
      <c r="BQ77" s="63"/>
      <c r="BR77" s="91"/>
      <c r="BS77" s="63"/>
      <c r="BT77" s="91"/>
      <c r="BU77" s="63"/>
      <c r="BV77" s="91"/>
      <c r="BW77" s="464"/>
      <c r="BX77" s="281"/>
      <c r="BY77" s="464"/>
      <c r="BZ77" s="281"/>
      <c r="CA77" s="464"/>
      <c r="CB77" s="281"/>
      <c r="CC77" s="464"/>
      <c r="CD77" s="281"/>
      <c r="CE77" s="464"/>
      <c r="CF77" s="281"/>
      <c r="CG77" s="464"/>
      <c r="CH77" s="281"/>
      <c r="CI77" s="464"/>
      <c r="CJ77" s="281"/>
      <c r="CK77" s="464"/>
      <c r="CL77" s="281"/>
      <c r="CM77" s="464"/>
      <c r="CN77" s="281"/>
      <c r="CO77" s="464"/>
      <c r="CP77" s="281"/>
      <c r="CQ77" s="464"/>
      <c r="CR77" s="281"/>
      <c r="CS77" s="464"/>
      <c r="CT77" s="281"/>
      <c r="CU77" s="464"/>
      <c r="CV77" s="281"/>
      <c r="CW77" s="464"/>
      <c r="CX77" s="281"/>
      <c r="CY77" s="464"/>
      <c r="CZ77" s="464"/>
      <c r="DA77" s="464"/>
      <c r="DB77" s="464"/>
      <c r="DC77" s="464"/>
      <c r="DD77" s="464"/>
      <c r="DE77" s="464"/>
      <c r="DF77" s="464"/>
      <c r="DG77" s="464"/>
      <c r="DH77" s="464"/>
      <c r="DI77" s="464"/>
      <c r="DJ77" s="464"/>
      <c r="DK77" s="464"/>
      <c r="DL77" s="464"/>
      <c r="DM77" s="464"/>
      <c r="DN77" s="464"/>
      <c r="DO77" s="464"/>
      <c r="DP77" s="464"/>
      <c r="DQ77" s="464"/>
      <c r="DR77" s="464"/>
      <c r="DS77" s="464"/>
      <c r="DT77" s="464"/>
      <c r="DU77" s="464"/>
      <c r="DV77" s="464"/>
      <c r="DW77" s="464"/>
      <c r="DX77" s="464"/>
      <c r="DY77" s="464"/>
      <c r="DZ77" s="464"/>
      <c r="EA77" s="464"/>
      <c r="EB77" s="464"/>
      <c r="EC77" s="464"/>
      <c r="ED77" s="464"/>
      <c r="EE77" s="464"/>
      <c r="EF77" s="464"/>
      <c r="EG77" s="464"/>
      <c r="EH77" s="464"/>
      <c r="EI77" s="464"/>
      <c r="EJ77" s="464"/>
      <c r="EK77" s="464"/>
      <c r="EL77" s="464"/>
      <c r="EM77" s="464"/>
      <c r="EN77" s="464"/>
      <c r="EO77" s="464"/>
      <c r="EP77" s="464"/>
    </row>
    <row r="78" spans="1:146" s="465" customFormat="1" ht="10.199999999999999">
      <c r="A78" s="63"/>
      <c r="B78" s="63"/>
      <c r="C78" s="63"/>
      <c r="D78" s="91"/>
      <c r="E78" s="63"/>
      <c r="F78" s="91"/>
      <c r="G78" s="63"/>
      <c r="H78" s="91"/>
      <c r="I78" s="63"/>
      <c r="J78" s="91"/>
      <c r="K78" s="63"/>
      <c r="L78" s="91"/>
      <c r="M78" s="63"/>
      <c r="N78" s="91"/>
      <c r="O78" s="63"/>
      <c r="P78" s="91"/>
      <c r="Q78" s="63"/>
      <c r="R78" s="91"/>
      <c r="S78" s="63"/>
      <c r="T78" s="91"/>
      <c r="U78" s="63"/>
      <c r="V78" s="91"/>
      <c r="W78" s="63"/>
      <c r="X78" s="91"/>
      <c r="Y78" s="63"/>
      <c r="Z78" s="91"/>
      <c r="AA78" s="63"/>
      <c r="AB78" s="91"/>
      <c r="AC78" s="63"/>
      <c r="AD78" s="91"/>
      <c r="AE78" s="63"/>
      <c r="AF78" s="91"/>
      <c r="AG78" s="63"/>
      <c r="AH78" s="91"/>
      <c r="AI78" s="63"/>
      <c r="AJ78" s="91"/>
      <c r="AK78" s="63"/>
      <c r="AL78" s="91"/>
      <c r="AM78" s="63"/>
      <c r="AN78" s="91"/>
      <c r="AO78" s="63"/>
      <c r="AP78" s="91"/>
      <c r="AQ78" s="63"/>
      <c r="AR78" s="91"/>
      <c r="AS78" s="63"/>
      <c r="AT78" s="91"/>
      <c r="AU78" s="63"/>
      <c r="AV78" s="91"/>
      <c r="AW78" s="63"/>
      <c r="AX78" s="91"/>
      <c r="AY78" s="63"/>
      <c r="AZ78" s="91"/>
      <c r="BA78" s="63"/>
      <c r="BB78" s="91"/>
      <c r="BC78" s="63"/>
      <c r="BD78" s="91"/>
      <c r="BE78" s="63"/>
      <c r="BF78" s="91"/>
      <c r="BG78" s="63"/>
      <c r="BH78" s="91"/>
      <c r="BI78" s="63"/>
      <c r="BJ78" s="63"/>
      <c r="BK78" s="63"/>
      <c r="BL78" s="91"/>
      <c r="BM78" s="63"/>
      <c r="BN78" s="91"/>
      <c r="BO78" s="63"/>
      <c r="BP78" s="91"/>
      <c r="BQ78" s="63"/>
      <c r="BR78" s="91"/>
      <c r="BS78" s="63"/>
      <c r="BT78" s="91"/>
      <c r="BU78" s="63"/>
      <c r="BV78" s="91"/>
      <c r="BW78" s="464"/>
      <c r="BX78" s="281"/>
      <c r="BY78" s="464"/>
      <c r="BZ78" s="281"/>
      <c r="CA78" s="464"/>
      <c r="CB78" s="281"/>
      <c r="CC78" s="464"/>
      <c r="CD78" s="281"/>
      <c r="CE78" s="464"/>
      <c r="CF78" s="281"/>
      <c r="CG78" s="464"/>
      <c r="CH78" s="281"/>
      <c r="CI78" s="464"/>
      <c r="CJ78" s="281"/>
      <c r="CK78" s="464"/>
      <c r="CL78" s="281"/>
      <c r="CM78" s="464"/>
      <c r="CN78" s="281"/>
      <c r="CO78" s="464"/>
      <c r="CP78" s="281"/>
      <c r="CQ78" s="464"/>
      <c r="CR78" s="281"/>
      <c r="CS78" s="464"/>
      <c r="CT78" s="281"/>
      <c r="CU78" s="464"/>
      <c r="CV78" s="281"/>
      <c r="CW78" s="464"/>
      <c r="CX78" s="281"/>
      <c r="CY78" s="464"/>
      <c r="CZ78" s="464"/>
      <c r="DA78" s="464"/>
      <c r="DB78" s="464"/>
      <c r="DC78" s="464"/>
      <c r="DD78" s="464"/>
      <c r="DE78" s="464"/>
      <c r="DF78" s="464"/>
      <c r="DG78" s="464"/>
      <c r="DH78" s="464"/>
      <c r="DI78" s="464"/>
      <c r="DJ78" s="464"/>
      <c r="DK78" s="464"/>
      <c r="DL78" s="464"/>
      <c r="DM78" s="464"/>
      <c r="DN78" s="464"/>
      <c r="DO78" s="464"/>
      <c r="DP78" s="464"/>
      <c r="DQ78" s="464"/>
      <c r="DR78" s="464"/>
      <c r="DS78" s="464"/>
      <c r="DT78" s="464"/>
      <c r="DU78" s="464"/>
      <c r="DV78" s="464"/>
      <c r="DW78" s="464"/>
      <c r="DX78" s="464"/>
      <c r="DY78" s="464"/>
      <c r="DZ78" s="464"/>
      <c r="EA78" s="464"/>
      <c r="EB78" s="464"/>
      <c r="EC78" s="464"/>
      <c r="ED78" s="464"/>
      <c r="EE78" s="464"/>
      <c r="EF78" s="464"/>
      <c r="EG78" s="464"/>
      <c r="EH78" s="464"/>
      <c r="EI78" s="464"/>
      <c r="EJ78" s="464"/>
      <c r="EK78" s="464"/>
      <c r="EL78" s="464"/>
      <c r="EM78" s="464"/>
      <c r="EN78" s="464"/>
      <c r="EO78" s="464"/>
      <c r="EP78" s="464"/>
    </row>
    <row r="79" spans="1:146" s="465" customFormat="1" ht="10.199999999999999">
      <c r="A79" s="63"/>
      <c r="B79" s="63"/>
      <c r="C79" s="63"/>
      <c r="D79" s="91"/>
      <c r="E79" s="63"/>
      <c r="F79" s="91"/>
      <c r="G79" s="63"/>
      <c r="H79" s="91"/>
      <c r="I79" s="63"/>
      <c r="J79" s="91"/>
      <c r="K79" s="63"/>
      <c r="L79" s="91"/>
      <c r="M79" s="63"/>
      <c r="N79" s="91"/>
      <c r="O79" s="63"/>
      <c r="P79" s="91"/>
      <c r="Q79" s="63"/>
      <c r="R79" s="91"/>
      <c r="S79" s="63"/>
      <c r="T79" s="91"/>
      <c r="U79" s="63"/>
      <c r="V79" s="91"/>
      <c r="W79" s="63"/>
      <c r="X79" s="91"/>
      <c r="Y79" s="63"/>
      <c r="Z79" s="91"/>
      <c r="AA79" s="63"/>
      <c r="AB79" s="91"/>
      <c r="AC79" s="63"/>
      <c r="AD79" s="91"/>
      <c r="AE79" s="63"/>
      <c r="AF79" s="91"/>
      <c r="AG79" s="63"/>
      <c r="AH79" s="91"/>
      <c r="AI79" s="63"/>
      <c r="AJ79" s="91"/>
      <c r="AK79" s="63"/>
      <c r="AL79" s="91"/>
      <c r="AM79" s="63"/>
      <c r="AN79" s="91"/>
      <c r="AO79" s="63"/>
      <c r="AP79" s="91"/>
      <c r="AQ79" s="63"/>
      <c r="AR79" s="91"/>
      <c r="AS79" s="63"/>
      <c r="AT79" s="91"/>
      <c r="AU79" s="63"/>
      <c r="AV79" s="91"/>
      <c r="AW79" s="63"/>
      <c r="AX79" s="91"/>
      <c r="AY79" s="63"/>
      <c r="AZ79" s="91"/>
      <c r="BA79" s="63"/>
      <c r="BB79" s="91"/>
      <c r="BC79" s="63"/>
      <c r="BD79" s="91"/>
      <c r="BE79" s="63"/>
      <c r="BF79" s="91"/>
      <c r="BG79" s="63"/>
      <c r="BH79" s="91"/>
      <c r="BI79" s="63"/>
      <c r="BJ79" s="63"/>
      <c r="BK79" s="63"/>
      <c r="BL79" s="91"/>
      <c r="BM79" s="63"/>
      <c r="BN79" s="91"/>
      <c r="BO79" s="63"/>
      <c r="BP79" s="91"/>
      <c r="BQ79" s="63"/>
      <c r="BR79" s="91"/>
      <c r="BS79" s="63"/>
      <c r="BT79" s="91"/>
      <c r="BU79" s="63"/>
      <c r="BV79" s="91"/>
      <c r="BW79" s="464"/>
      <c r="BX79" s="281"/>
      <c r="BY79" s="464"/>
      <c r="BZ79" s="281"/>
      <c r="CA79" s="464"/>
      <c r="CB79" s="281"/>
      <c r="CC79" s="464"/>
      <c r="CD79" s="281"/>
      <c r="CE79" s="464"/>
      <c r="CF79" s="281"/>
      <c r="CG79" s="464"/>
      <c r="CH79" s="281"/>
      <c r="CI79" s="464"/>
      <c r="CJ79" s="281"/>
      <c r="CK79" s="464"/>
      <c r="CL79" s="281"/>
      <c r="CM79" s="464"/>
      <c r="CN79" s="281"/>
      <c r="CO79" s="464"/>
      <c r="CP79" s="281"/>
      <c r="CQ79" s="464"/>
      <c r="CR79" s="281"/>
      <c r="CS79" s="464"/>
      <c r="CT79" s="281"/>
      <c r="CU79" s="464"/>
      <c r="CV79" s="281"/>
      <c r="CW79" s="464"/>
      <c r="CX79" s="281"/>
      <c r="CY79" s="464"/>
      <c r="CZ79" s="464"/>
      <c r="DA79" s="464"/>
      <c r="DB79" s="464"/>
      <c r="DC79" s="464"/>
      <c r="DD79" s="464"/>
      <c r="DE79" s="464"/>
      <c r="DF79" s="464"/>
      <c r="DG79" s="464"/>
      <c r="DH79" s="464"/>
      <c r="DI79" s="464"/>
      <c r="DJ79" s="464"/>
      <c r="DK79" s="464"/>
      <c r="DL79" s="464"/>
      <c r="DM79" s="464"/>
      <c r="DN79" s="464"/>
      <c r="DO79" s="464"/>
      <c r="DP79" s="464"/>
      <c r="DQ79" s="464"/>
      <c r="DR79" s="464"/>
      <c r="DS79" s="464"/>
      <c r="DT79" s="464"/>
      <c r="DU79" s="464"/>
      <c r="DV79" s="464"/>
      <c r="DW79" s="464"/>
      <c r="DX79" s="464"/>
      <c r="DY79" s="464"/>
      <c r="DZ79" s="464"/>
      <c r="EA79" s="464"/>
      <c r="EB79" s="464"/>
      <c r="EC79" s="464"/>
      <c r="ED79" s="464"/>
      <c r="EE79" s="464"/>
      <c r="EF79" s="464"/>
      <c r="EG79" s="464"/>
      <c r="EH79" s="464"/>
      <c r="EI79" s="464"/>
      <c r="EJ79" s="464"/>
      <c r="EK79" s="464"/>
      <c r="EL79" s="464"/>
      <c r="EM79" s="464"/>
      <c r="EN79" s="464"/>
      <c r="EO79" s="464"/>
      <c r="EP79" s="464"/>
    </row>
  </sheetData>
  <mergeCells count="73">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EA7:EB7"/>
    <mergeCell ref="DE7:DF7"/>
    <mergeCell ref="DG7:DH7"/>
    <mergeCell ref="DI7:DJ7"/>
    <mergeCell ref="DK7:DL7"/>
    <mergeCell ref="DM7:DN7"/>
    <mergeCell ref="DO7:DP7"/>
    <mergeCell ref="DQ7:DR7"/>
    <mergeCell ref="DS7:DT7"/>
    <mergeCell ref="DU7:DV7"/>
    <mergeCell ref="DW7:DX7"/>
    <mergeCell ref="DY7:DZ7"/>
    <mergeCell ref="EO7:EP7"/>
    <mergeCell ref="EC7:ED7"/>
    <mergeCell ref="EE7:EF7"/>
    <mergeCell ref="EG7:EH7"/>
    <mergeCell ref="EI7:EJ7"/>
    <mergeCell ref="EK7:EL7"/>
    <mergeCell ref="EM7:EN7"/>
  </mergeCells>
  <hyperlinks>
    <hyperlink ref="EP6" location="'Index - Descontinued'!A1" display="Index" xr:uid="{D675B061-EE14-4107-B5FF-CB25D3A225B3}"/>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45" max="27"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6B92-8D24-4BF1-9A20-84AEA1001D0B}">
  <sheetPr>
    <tabColor rgb="FFC00000"/>
  </sheetPr>
  <dimension ref="A1:IL69"/>
  <sheetViews>
    <sheetView showGridLines="0" zoomScaleNormal="100" workbookViewId="0">
      <pane xSplit="1" ySplit="8" topLeftCell="AF9" activePane="bottomRight" state="frozen"/>
      <selection pane="topRight"/>
      <selection pane="bottomLeft"/>
      <selection pane="bottomRight"/>
    </sheetView>
  </sheetViews>
  <sheetFormatPr defaultColWidth="11" defaultRowHeight="13.2"/>
  <cols>
    <col min="1" max="1" width="46.88671875" style="579" bestFit="1" customWidth="1"/>
    <col min="2" max="41" width="9.33203125" style="573" customWidth="1"/>
    <col min="42" max="16384" width="11" style="572"/>
  </cols>
  <sheetData>
    <row r="1" spans="1:246" s="25" customFormat="1" ht="15" customHeight="1">
      <c r="A1" s="18"/>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1"/>
      <c r="BV1" s="20"/>
      <c r="BW1" s="21"/>
      <c r="BX1" s="20"/>
      <c r="BY1" s="21"/>
      <c r="BZ1" s="20"/>
      <c r="CA1" s="21"/>
      <c r="CB1" s="20"/>
      <c r="CC1" s="21"/>
      <c r="CD1" s="20"/>
      <c r="CE1" s="21"/>
      <c r="CF1" s="20"/>
      <c r="CG1" s="21"/>
      <c r="CH1" s="20"/>
      <c r="CI1" s="21"/>
      <c r="CJ1" s="20"/>
      <c r="CK1" s="21"/>
      <c r="CL1" s="20"/>
      <c r="CM1" s="21"/>
      <c r="CN1" s="20"/>
      <c r="CO1" s="21"/>
      <c r="CP1" s="20"/>
      <c r="CQ1" s="21"/>
      <c r="CR1" s="20"/>
      <c r="CS1" s="21"/>
      <c r="CT1" s="20"/>
      <c r="CU1" s="21"/>
      <c r="CV1" s="20"/>
      <c r="CW1" s="21"/>
      <c r="CX1" s="20"/>
      <c r="CY1" s="21"/>
      <c r="CZ1" s="20"/>
      <c r="DA1" s="21"/>
      <c r="DB1" s="22"/>
      <c r="DC1" s="22"/>
      <c r="DD1" s="20"/>
      <c r="DE1" s="21"/>
      <c r="DF1" s="23"/>
      <c r="DG1" s="23"/>
      <c r="DH1" s="23"/>
      <c r="DI1" s="23"/>
      <c r="DJ1" s="23"/>
      <c r="DK1" s="21"/>
      <c r="DL1" s="23"/>
      <c r="DM1" s="21"/>
      <c r="DN1" s="23"/>
      <c r="DO1" s="23"/>
      <c r="DP1" s="23"/>
      <c r="DQ1" s="24"/>
      <c r="DR1" s="24"/>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0"/>
      <c r="EZ1" s="21"/>
      <c r="FA1" s="20"/>
      <c r="FB1" s="21"/>
      <c r="FC1" s="20"/>
      <c r="FD1" s="21"/>
      <c r="FE1" s="20"/>
      <c r="FF1" s="21"/>
      <c r="FG1" s="22"/>
      <c r="FH1" s="22"/>
      <c r="FI1" s="20"/>
      <c r="FJ1" s="21"/>
      <c r="FK1" s="23"/>
      <c r="FL1" s="23"/>
      <c r="FM1" s="23"/>
      <c r="FN1" s="23"/>
      <c r="FO1" s="23"/>
      <c r="FP1" s="21"/>
      <c r="FQ1" s="23"/>
      <c r="FR1" s="21"/>
      <c r="FS1" s="23"/>
      <c r="FT1" s="23"/>
      <c r="FU1" s="23"/>
      <c r="FV1" s="24"/>
      <c r="FW1" s="24"/>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0"/>
      <c r="HE1" s="21"/>
      <c r="HF1" s="20"/>
      <c r="HG1" s="21"/>
      <c r="HH1" s="20"/>
      <c r="HI1" s="21"/>
      <c r="HJ1" s="20"/>
      <c r="HK1" s="21"/>
      <c r="HL1" s="22"/>
      <c r="HM1" s="22"/>
      <c r="HN1" s="20"/>
      <c r="HO1" s="21"/>
      <c r="HP1" s="23"/>
      <c r="HQ1" s="23"/>
      <c r="HR1" s="23"/>
      <c r="HS1" s="23"/>
      <c r="HT1" s="23"/>
      <c r="HU1" s="21"/>
      <c r="HV1" s="23"/>
      <c r="HW1" s="21"/>
      <c r="HX1" s="23"/>
      <c r="HY1" s="23"/>
      <c r="HZ1" s="23"/>
      <c r="IA1" s="24"/>
      <c r="IB1" s="24"/>
      <c r="IC1" s="20"/>
      <c r="ID1" s="21"/>
      <c r="IE1" s="20"/>
      <c r="IF1" s="21"/>
      <c r="IG1" s="20"/>
      <c r="IH1" s="21"/>
      <c r="II1" s="20"/>
      <c r="IJ1" s="21"/>
      <c r="IK1" s="20"/>
      <c r="IL1" s="21"/>
    </row>
    <row r="2" spans="1:246" s="25" customFormat="1" ht="15" customHeight="1">
      <c r="A2" s="18"/>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1"/>
      <c r="BV2" s="20"/>
      <c r="BW2" s="21"/>
      <c r="BX2" s="20"/>
      <c r="BY2" s="21"/>
      <c r="BZ2" s="20"/>
      <c r="CA2" s="21"/>
      <c r="CB2" s="20"/>
      <c r="CC2" s="21"/>
      <c r="CD2" s="20"/>
      <c r="CE2" s="21"/>
      <c r="CF2" s="20"/>
      <c r="CG2" s="21"/>
      <c r="CH2" s="20"/>
      <c r="CI2" s="21"/>
      <c r="CJ2" s="20"/>
      <c r="CK2" s="21"/>
      <c r="CL2" s="20"/>
      <c r="CM2" s="21"/>
      <c r="CN2" s="20"/>
      <c r="CO2" s="21"/>
      <c r="CP2" s="20"/>
      <c r="CQ2" s="21"/>
      <c r="CR2" s="20"/>
      <c r="CS2" s="21"/>
      <c r="CT2" s="20"/>
      <c r="CU2" s="21"/>
      <c r="CV2" s="20"/>
      <c r="CW2" s="21"/>
      <c r="CX2" s="20"/>
      <c r="CY2" s="21"/>
      <c r="CZ2" s="20"/>
      <c r="DA2" s="21"/>
      <c r="DB2" s="22"/>
      <c r="DC2" s="22"/>
      <c r="DD2" s="20"/>
      <c r="DE2" s="21"/>
      <c r="DF2" s="23"/>
      <c r="DG2" s="23"/>
      <c r="DH2" s="23"/>
      <c r="DI2" s="23"/>
      <c r="DJ2" s="23"/>
      <c r="DK2" s="21"/>
      <c r="DL2" s="23"/>
      <c r="DM2" s="21"/>
      <c r="DN2" s="23"/>
      <c r="DO2" s="23"/>
      <c r="DP2" s="23"/>
      <c r="DQ2" s="24"/>
      <c r="DR2" s="24"/>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0"/>
      <c r="EZ2" s="21"/>
      <c r="FA2" s="20"/>
      <c r="FB2" s="21"/>
      <c r="FC2" s="20"/>
      <c r="FD2" s="21"/>
      <c r="FE2" s="20"/>
      <c r="FF2" s="21"/>
      <c r="FG2" s="22"/>
      <c r="FH2" s="22"/>
      <c r="FI2" s="20"/>
      <c r="FJ2" s="21"/>
      <c r="FK2" s="23"/>
      <c r="FL2" s="23"/>
      <c r="FM2" s="23"/>
      <c r="FN2" s="23"/>
      <c r="FO2" s="23"/>
      <c r="FP2" s="21"/>
      <c r="FQ2" s="23"/>
      <c r="FR2" s="21"/>
      <c r="FS2" s="23"/>
      <c r="FT2" s="23"/>
      <c r="FU2" s="23"/>
      <c r="FV2" s="24"/>
      <c r="FW2" s="24"/>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0"/>
      <c r="HE2" s="21"/>
      <c r="HF2" s="20"/>
      <c r="HG2" s="21"/>
      <c r="HH2" s="20"/>
      <c r="HI2" s="21"/>
      <c r="HJ2" s="20"/>
      <c r="HK2" s="21"/>
      <c r="HL2" s="22"/>
      <c r="HM2" s="22"/>
      <c r="HN2" s="20"/>
      <c r="HO2" s="21"/>
      <c r="HP2" s="23"/>
      <c r="HQ2" s="23"/>
      <c r="HR2" s="23"/>
      <c r="HS2" s="23"/>
      <c r="HT2" s="23"/>
      <c r="HU2" s="21"/>
      <c r="HV2" s="23"/>
      <c r="HW2" s="21"/>
      <c r="HX2" s="23"/>
      <c r="HY2" s="23"/>
      <c r="HZ2" s="23"/>
      <c r="IA2" s="24"/>
      <c r="IB2" s="24"/>
      <c r="IC2" s="20"/>
      <c r="ID2" s="21"/>
      <c r="IE2" s="20"/>
      <c r="IF2" s="21"/>
      <c r="IG2" s="20"/>
      <c r="IH2" s="21"/>
      <c r="II2" s="20"/>
      <c r="IJ2" s="21"/>
      <c r="IK2" s="20"/>
      <c r="IL2" s="21"/>
    </row>
    <row r="3" spans="1:246" s="25" customFormat="1" ht="15" customHeight="1">
      <c r="A3" s="18"/>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1"/>
      <c r="BV3" s="20"/>
      <c r="BW3" s="21"/>
      <c r="BX3" s="20"/>
      <c r="BY3" s="21"/>
      <c r="BZ3" s="20"/>
      <c r="CA3" s="21"/>
      <c r="CB3" s="20"/>
      <c r="CC3" s="21"/>
      <c r="CD3" s="20"/>
      <c r="CE3" s="21"/>
      <c r="CF3" s="20"/>
      <c r="CG3" s="21"/>
      <c r="CH3" s="20"/>
      <c r="CI3" s="21"/>
      <c r="CJ3" s="20"/>
      <c r="CK3" s="21"/>
      <c r="CL3" s="20"/>
      <c r="CM3" s="21"/>
      <c r="CN3" s="20"/>
      <c r="CO3" s="21"/>
      <c r="CP3" s="20"/>
      <c r="CQ3" s="21"/>
      <c r="CR3" s="20"/>
      <c r="CS3" s="21"/>
      <c r="CT3" s="20"/>
      <c r="CU3" s="21"/>
      <c r="CV3" s="20"/>
      <c r="CW3" s="21"/>
      <c r="CX3" s="20"/>
      <c r="CY3" s="21"/>
      <c r="CZ3" s="20"/>
      <c r="DA3" s="21"/>
      <c r="DB3" s="22"/>
      <c r="DC3" s="22"/>
      <c r="DD3" s="20"/>
      <c r="DE3" s="21"/>
      <c r="DF3" s="23"/>
      <c r="DG3" s="23"/>
      <c r="DH3" s="23"/>
      <c r="DI3" s="23"/>
      <c r="DJ3" s="23"/>
      <c r="DK3" s="21"/>
      <c r="DL3" s="23"/>
      <c r="DM3" s="21"/>
      <c r="DN3" s="23"/>
      <c r="DO3" s="23"/>
      <c r="DP3" s="23"/>
      <c r="DQ3" s="24"/>
      <c r="DR3" s="24"/>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0"/>
      <c r="EZ3" s="21"/>
      <c r="FA3" s="20"/>
      <c r="FB3" s="21"/>
      <c r="FC3" s="20"/>
      <c r="FD3" s="21"/>
      <c r="FE3" s="20"/>
      <c r="FF3" s="21"/>
      <c r="FG3" s="22"/>
      <c r="FH3" s="22"/>
      <c r="FI3" s="20"/>
      <c r="FJ3" s="21"/>
      <c r="FK3" s="23"/>
      <c r="FL3" s="23"/>
      <c r="FM3" s="23"/>
      <c r="FN3" s="23"/>
      <c r="FO3" s="23"/>
      <c r="FP3" s="21"/>
      <c r="FQ3" s="23"/>
      <c r="FR3" s="21"/>
      <c r="FS3" s="23"/>
      <c r="FT3" s="23"/>
      <c r="FU3" s="23"/>
      <c r="FV3" s="24"/>
      <c r="FW3" s="24"/>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0"/>
      <c r="HE3" s="21"/>
      <c r="HF3" s="20"/>
      <c r="HG3" s="21"/>
      <c r="HH3" s="20"/>
      <c r="HI3" s="21"/>
      <c r="HJ3" s="20"/>
      <c r="HK3" s="21"/>
      <c r="HL3" s="22"/>
      <c r="HM3" s="22"/>
      <c r="HN3" s="20"/>
      <c r="HO3" s="21"/>
      <c r="HP3" s="23"/>
      <c r="HQ3" s="23"/>
      <c r="HR3" s="23"/>
      <c r="HS3" s="23"/>
      <c r="HT3" s="23"/>
      <c r="HU3" s="21"/>
      <c r="HV3" s="23"/>
      <c r="HW3" s="21"/>
      <c r="HX3" s="23"/>
      <c r="HY3" s="23"/>
      <c r="HZ3" s="23"/>
      <c r="IA3" s="24"/>
      <c r="IB3" s="24"/>
      <c r="IC3" s="20"/>
      <c r="ID3" s="21"/>
      <c r="IE3" s="20"/>
      <c r="IF3" s="21"/>
      <c r="IG3" s="20"/>
      <c r="IH3" s="21"/>
      <c r="II3" s="20"/>
      <c r="IJ3" s="21"/>
      <c r="IK3" s="20"/>
      <c r="IL3" s="21"/>
    </row>
    <row r="4" spans="1:246" s="25" customFormat="1" ht="15" customHeight="1">
      <c r="A4" s="26"/>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322"/>
      <c r="AQ4" s="322"/>
      <c r="AR4" s="322"/>
      <c r="AS4" s="322"/>
      <c r="AT4" s="322"/>
      <c r="AU4" s="322"/>
      <c r="AV4" s="322"/>
      <c r="AW4" s="322"/>
      <c r="AX4" s="322"/>
      <c r="AY4" s="322"/>
      <c r="AZ4" s="322"/>
      <c r="BA4" s="322"/>
      <c r="BB4" s="322"/>
      <c r="BC4" s="322"/>
      <c r="BD4" s="322"/>
      <c r="BE4" s="322"/>
      <c r="BF4" s="322"/>
      <c r="BG4" s="322"/>
      <c r="BH4" s="322"/>
      <c r="BI4" s="322"/>
      <c r="BM4" s="323"/>
      <c r="BN4" s="323"/>
      <c r="BO4" s="323"/>
      <c r="BP4" s="323"/>
      <c r="BQ4" s="323"/>
      <c r="BR4" s="323"/>
      <c r="BS4" s="323"/>
      <c r="BT4" s="323"/>
    </row>
    <row r="5" spans="1:246" s="562" customFormat="1" ht="15" customHeight="1" thickBot="1">
      <c r="A5" s="556" t="s">
        <v>713</v>
      </c>
      <c r="B5" s="557"/>
      <c r="C5" s="557"/>
      <c r="D5" s="557"/>
      <c r="E5" s="557"/>
      <c r="F5" s="557"/>
      <c r="G5" s="557"/>
      <c r="H5" s="557"/>
      <c r="I5" s="557"/>
      <c r="J5" s="557"/>
      <c r="K5" s="557"/>
      <c r="L5" s="557"/>
      <c r="M5" s="557"/>
      <c r="N5" s="557"/>
      <c r="O5" s="557"/>
      <c r="P5" s="557"/>
      <c r="Q5" s="557"/>
      <c r="R5" s="557"/>
      <c r="S5" s="557"/>
      <c r="T5" s="558"/>
      <c r="U5" s="558"/>
      <c r="V5" s="558"/>
      <c r="W5" s="558"/>
      <c r="X5" s="558"/>
      <c r="Y5" s="558"/>
      <c r="Z5" s="558"/>
      <c r="AA5" s="558"/>
      <c r="AB5" s="558"/>
      <c r="AC5" s="558"/>
      <c r="AD5" s="558"/>
      <c r="AE5" s="558"/>
      <c r="AF5" s="558"/>
      <c r="AG5" s="558"/>
      <c r="AH5" s="558"/>
      <c r="AI5" s="558"/>
      <c r="AJ5" s="558"/>
      <c r="AK5" s="558"/>
      <c r="AL5" s="558"/>
      <c r="AM5" s="558"/>
      <c r="AN5" s="557"/>
      <c r="AO5" s="557"/>
      <c r="AP5" s="559"/>
      <c r="AQ5" s="559"/>
      <c r="AR5" s="559"/>
      <c r="AS5" s="559"/>
      <c r="AT5" s="559"/>
      <c r="AU5" s="559"/>
      <c r="AV5" s="559"/>
      <c r="AW5" s="559"/>
      <c r="AX5" s="559"/>
      <c r="AY5" s="560"/>
      <c r="AZ5" s="560"/>
      <c r="BA5" s="560"/>
      <c r="BB5" s="560"/>
      <c r="BC5" s="560"/>
      <c r="BD5" s="561"/>
      <c r="BE5" s="561"/>
      <c r="BF5" s="561"/>
      <c r="BG5" s="561"/>
      <c r="BH5" s="561"/>
      <c r="BJ5" s="94"/>
      <c r="BN5" s="94"/>
      <c r="BP5" s="95"/>
      <c r="BS5" s="563"/>
      <c r="BT5" s="560"/>
      <c r="BU5" s="560"/>
      <c r="BV5" s="560"/>
      <c r="BW5" s="564"/>
      <c r="BX5" s="560"/>
      <c r="BY5" s="560"/>
      <c r="BZ5" s="560"/>
      <c r="CA5" s="560"/>
    </row>
    <row r="6" spans="1:246" s="562" customFormat="1" ht="15" customHeight="1" thickTop="1">
      <c r="A6" s="557"/>
      <c r="B6" s="31"/>
      <c r="C6" s="31"/>
      <c r="D6" s="31"/>
      <c r="E6" s="558"/>
      <c r="F6" s="558"/>
      <c r="G6" s="558"/>
      <c r="H6" s="558"/>
      <c r="I6" s="558"/>
      <c r="J6" s="558"/>
      <c r="K6" s="31"/>
      <c r="L6" s="558"/>
      <c r="M6" s="558"/>
      <c r="N6" s="558"/>
      <c r="O6" s="558"/>
      <c r="P6" s="558"/>
      <c r="Q6" s="558"/>
      <c r="R6" s="558"/>
      <c r="S6" s="558"/>
      <c r="T6" s="558"/>
      <c r="U6" s="558"/>
      <c r="V6" s="558"/>
      <c r="W6" s="558"/>
      <c r="X6" s="558"/>
      <c r="Y6" s="558"/>
      <c r="Z6" s="558"/>
      <c r="AA6" s="558"/>
      <c r="AB6" s="558"/>
      <c r="AC6" s="558"/>
      <c r="AD6" s="558"/>
      <c r="AE6" s="558"/>
      <c r="AF6" s="558"/>
      <c r="AG6" s="558"/>
      <c r="AH6" s="558"/>
      <c r="AI6" s="558"/>
      <c r="AJ6" s="558"/>
      <c r="AK6" s="558"/>
      <c r="AL6" s="558"/>
      <c r="AM6" s="558"/>
      <c r="AN6" s="31"/>
      <c r="AO6" s="31" t="s">
        <v>59</v>
      </c>
    </row>
    <row r="7" spans="1:246" s="567" customFormat="1" ht="15" customHeight="1">
      <c r="A7" s="565"/>
      <c r="B7" s="566" t="s">
        <v>269</v>
      </c>
      <c r="C7" s="566" t="s">
        <v>270</v>
      </c>
      <c r="D7" s="566" t="s">
        <v>271</v>
      </c>
      <c r="E7" s="566" t="s">
        <v>272</v>
      </c>
      <c r="F7" s="566" t="s">
        <v>550</v>
      </c>
      <c r="G7" s="566" t="s">
        <v>273</v>
      </c>
      <c r="H7" s="566" t="s">
        <v>274</v>
      </c>
      <c r="I7" s="566" t="s">
        <v>275</v>
      </c>
      <c r="J7" s="566" t="s">
        <v>276</v>
      </c>
      <c r="K7" s="566" t="s">
        <v>479</v>
      </c>
      <c r="L7" s="566" t="s">
        <v>277</v>
      </c>
      <c r="M7" s="566" t="s">
        <v>278</v>
      </c>
      <c r="N7" s="566" t="s">
        <v>279</v>
      </c>
      <c r="O7" s="566" t="s">
        <v>280</v>
      </c>
      <c r="P7" s="566" t="s">
        <v>551</v>
      </c>
      <c r="Q7" s="566" t="s">
        <v>281</v>
      </c>
      <c r="R7" s="566" t="s">
        <v>282</v>
      </c>
      <c r="S7" s="566" t="s">
        <v>283</v>
      </c>
      <c r="T7" s="566" t="s">
        <v>284</v>
      </c>
      <c r="U7" s="566" t="s">
        <v>552</v>
      </c>
      <c r="V7" s="566" t="s">
        <v>285</v>
      </c>
      <c r="W7" s="566" t="s">
        <v>286</v>
      </c>
      <c r="X7" s="566" t="s">
        <v>287</v>
      </c>
      <c r="Y7" s="566" t="s">
        <v>288</v>
      </c>
      <c r="Z7" s="566" t="s">
        <v>553</v>
      </c>
      <c r="AA7" s="566" t="s">
        <v>289</v>
      </c>
      <c r="AB7" s="566" t="s">
        <v>290</v>
      </c>
      <c r="AC7" s="566" t="s">
        <v>291</v>
      </c>
      <c r="AD7" s="566" t="s">
        <v>292</v>
      </c>
      <c r="AE7" s="566" t="s">
        <v>554</v>
      </c>
      <c r="AF7" s="566" t="s">
        <v>293</v>
      </c>
      <c r="AG7" s="566" t="s">
        <v>294</v>
      </c>
      <c r="AH7" s="566" t="s">
        <v>295</v>
      </c>
      <c r="AI7" s="566" t="s">
        <v>296</v>
      </c>
      <c r="AJ7" s="566" t="s">
        <v>555</v>
      </c>
      <c r="AK7" s="566" t="s">
        <v>297</v>
      </c>
      <c r="AL7" s="566" t="s">
        <v>298</v>
      </c>
      <c r="AM7" s="566" t="s">
        <v>299</v>
      </c>
      <c r="AN7" s="566" t="s">
        <v>300</v>
      </c>
      <c r="AO7" s="566" t="s">
        <v>556</v>
      </c>
    </row>
    <row r="8" spans="1:246" s="476" customFormat="1" ht="10.199999999999999" customHeight="1">
      <c r="A8" s="568"/>
      <c r="B8" s="569"/>
      <c r="C8" s="569"/>
      <c r="D8" s="569"/>
      <c r="E8" s="569"/>
      <c r="F8" s="569"/>
      <c r="G8" s="569"/>
      <c r="H8" s="569"/>
      <c r="I8" s="569"/>
      <c r="J8" s="569"/>
      <c r="K8" s="569"/>
      <c r="L8" s="569"/>
      <c r="M8" s="569"/>
      <c r="N8" s="569"/>
      <c r="O8" s="569"/>
      <c r="P8" s="569"/>
      <c r="Q8" s="569"/>
      <c r="R8" s="569"/>
      <c r="S8" s="569"/>
      <c r="T8" s="569"/>
      <c r="U8" s="569"/>
      <c r="V8" s="569"/>
      <c r="W8" s="569"/>
      <c r="X8" s="569"/>
      <c r="Y8" s="569"/>
      <c r="Z8" s="569"/>
      <c r="AA8" s="569"/>
      <c r="AB8" s="569"/>
      <c r="AC8" s="569"/>
      <c r="AD8" s="569"/>
      <c r="AE8" s="569"/>
      <c r="AF8" s="569"/>
      <c r="AG8" s="569"/>
      <c r="AH8" s="569"/>
      <c r="AI8" s="569"/>
      <c r="AJ8" s="569"/>
      <c r="AK8" s="569"/>
      <c r="AL8" s="569"/>
      <c r="AM8" s="569"/>
      <c r="AN8" s="569"/>
      <c r="AO8" s="569"/>
      <c r="AP8" s="570"/>
      <c r="AQ8" s="570"/>
      <c r="AR8" s="570"/>
      <c r="AS8" s="570"/>
      <c r="AT8" s="570"/>
      <c r="AU8" s="570"/>
      <c r="AV8" s="570"/>
      <c r="AW8" s="570"/>
      <c r="AX8" s="570"/>
      <c r="AY8" s="570"/>
      <c r="AZ8" s="570"/>
      <c r="BA8" s="570"/>
      <c r="BB8" s="570"/>
      <c r="BC8" s="570"/>
      <c r="BD8" s="570"/>
      <c r="BE8" s="570"/>
      <c r="BF8" s="570"/>
      <c r="BG8" s="570"/>
      <c r="BH8" s="570"/>
      <c r="BI8" s="570"/>
      <c r="BJ8" s="570"/>
      <c r="BK8" s="570"/>
      <c r="BL8" s="570"/>
      <c r="BM8" s="570"/>
      <c r="BN8" s="570"/>
      <c r="BO8" s="570"/>
      <c r="BP8" s="570"/>
    </row>
    <row r="9" spans="1:246" s="481" customFormat="1" ht="5.0999999999999996" customHeight="1">
      <c r="A9" s="479"/>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c r="AN9" s="571"/>
      <c r="AO9" s="571"/>
    </row>
    <row r="10" spans="1:246" ht="15" customHeight="1">
      <c r="A10" s="485" t="s">
        <v>558</v>
      </c>
      <c r="B10" s="503">
        <v>-5896</v>
      </c>
      <c r="C10" s="503">
        <v>-6534</v>
      </c>
      <c r="D10" s="503">
        <v>-4955</v>
      </c>
      <c r="E10" s="503">
        <v>-5414</v>
      </c>
      <c r="F10" s="503">
        <v>-22799</v>
      </c>
      <c r="G10" s="503">
        <v>-4599</v>
      </c>
      <c r="H10" s="503">
        <v>-4369</v>
      </c>
      <c r="I10" s="503">
        <v>-4857</v>
      </c>
      <c r="J10" s="503">
        <v>-4495</v>
      </c>
      <c r="K10" s="503">
        <v>-18320</v>
      </c>
      <c r="L10" s="503">
        <v>-6292</v>
      </c>
      <c r="M10" s="503">
        <v>-4349</v>
      </c>
      <c r="N10" s="503">
        <v>-4522</v>
      </c>
      <c r="O10" s="503">
        <v>-4622</v>
      </c>
      <c r="P10" s="503">
        <v>-19785</v>
      </c>
      <c r="Q10" s="503">
        <v>-7359</v>
      </c>
      <c r="R10" s="503">
        <v>-8745</v>
      </c>
      <c r="S10" s="503">
        <v>-5626</v>
      </c>
      <c r="T10" s="503">
        <v>-4066</v>
      </c>
      <c r="U10" s="503">
        <v>-25796</v>
      </c>
      <c r="V10" s="503">
        <v>-4935</v>
      </c>
      <c r="W10" s="503">
        <v>-4299</v>
      </c>
      <c r="X10" s="503">
        <v>-4392</v>
      </c>
      <c r="Y10" s="503">
        <v>-5059</v>
      </c>
      <c r="Z10" s="503">
        <v>-18685</v>
      </c>
      <c r="AA10" s="503">
        <v>-7051</v>
      </c>
      <c r="AB10" s="503">
        <v>-8148</v>
      </c>
      <c r="AC10" s="503">
        <v>-8587</v>
      </c>
      <c r="AD10" s="503">
        <v>-10562</v>
      </c>
      <c r="AE10" s="503">
        <v>-34348</v>
      </c>
      <c r="AF10" s="503">
        <v>-9726</v>
      </c>
      <c r="AG10" s="503">
        <v>-10362</v>
      </c>
      <c r="AH10" s="503">
        <v>-9217</v>
      </c>
      <c r="AI10" s="503">
        <v>-9156</v>
      </c>
      <c r="AJ10" s="503">
        <f>SUM(AF10:AI10)</f>
        <v>-38461</v>
      </c>
      <c r="AK10" s="503">
        <v>-8435</v>
      </c>
      <c r="AL10" s="503">
        <v>-8465</v>
      </c>
      <c r="AM10" s="503">
        <v>-7864</v>
      </c>
      <c r="AN10" s="517">
        <v>-8187</v>
      </c>
      <c r="AO10" s="517">
        <v>-32951</v>
      </c>
      <c r="AP10" s="518"/>
      <c r="AQ10" s="518"/>
    </row>
    <row r="11" spans="1:246" ht="15" customHeight="1">
      <c r="A11" s="485" t="s">
        <v>714</v>
      </c>
      <c r="B11" s="503">
        <v>1541</v>
      </c>
      <c r="C11" s="503">
        <v>2081</v>
      </c>
      <c r="D11" s="503">
        <v>1838</v>
      </c>
      <c r="E11" s="503">
        <v>1593</v>
      </c>
      <c r="F11" s="503">
        <v>7053</v>
      </c>
      <c r="G11" s="503">
        <v>1447</v>
      </c>
      <c r="H11" s="503">
        <v>1652</v>
      </c>
      <c r="I11" s="503">
        <v>2529</v>
      </c>
      <c r="J11" s="503">
        <v>1546</v>
      </c>
      <c r="K11" s="503">
        <v>7174</v>
      </c>
      <c r="L11" s="503">
        <v>3008</v>
      </c>
      <c r="M11" s="503">
        <v>1609</v>
      </c>
      <c r="N11" s="503">
        <v>1816</v>
      </c>
      <c r="O11" s="503">
        <v>1542</v>
      </c>
      <c r="P11" s="503">
        <v>7975</v>
      </c>
      <c r="Q11" s="503">
        <v>1420</v>
      </c>
      <c r="R11" s="503">
        <v>1104</v>
      </c>
      <c r="S11" s="503">
        <v>1828</v>
      </c>
      <c r="T11" s="503">
        <v>1588</v>
      </c>
      <c r="U11" s="503">
        <v>5940</v>
      </c>
      <c r="V11" s="503">
        <v>1730</v>
      </c>
      <c r="W11" s="503">
        <v>1356</v>
      </c>
      <c r="X11" s="503">
        <v>1472</v>
      </c>
      <c r="Y11" s="503">
        <v>1062</v>
      </c>
      <c r="Z11" s="503">
        <v>5620</v>
      </c>
      <c r="AA11" s="503">
        <v>1769</v>
      </c>
      <c r="AB11" s="503">
        <v>1473</v>
      </c>
      <c r="AC11" s="503">
        <v>1498</v>
      </c>
      <c r="AD11" s="503">
        <v>1131</v>
      </c>
      <c r="AE11" s="503">
        <v>5871</v>
      </c>
      <c r="AF11" s="503">
        <v>930</v>
      </c>
      <c r="AG11" s="503">
        <v>1168</v>
      </c>
      <c r="AH11" s="503">
        <v>1160</v>
      </c>
      <c r="AI11" s="503">
        <v>1413</v>
      </c>
      <c r="AJ11" s="503">
        <f t="shared" ref="AJ11:AJ13" si="0">SUM(AF11:AI11)</f>
        <v>4671</v>
      </c>
      <c r="AK11" s="503">
        <v>1288</v>
      </c>
      <c r="AL11" s="503">
        <v>1473</v>
      </c>
      <c r="AM11" s="503">
        <v>1566</v>
      </c>
      <c r="AN11" s="517">
        <v>1487</v>
      </c>
      <c r="AO11" s="517">
        <v>5814</v>
      </c>
      <c r="AP11" s="518"/>
      <c r="AQ11" s="518"/>
    </row>
    <row r="12" spans="1:246" ht="15" customHeight="1">
      <c r="A12" s="485" t="s">
        <v>715</v>
      </c>
      <c r="B12" s="503">
        <v>-570</v>
      </c>
      <c r="C12" s="503">
        <v>-577</v>
      </c>
      <c r="D12" s="503">
        <v>-789</v>
      </c>
      <c r="E12" s="503">
        <v>-852</v>
      </c>
      <c r="F12" s="503">
        <v>-2788</v>
      </c>
      <c r="G12" s="503">
        <v>-528</v>
      </c>
      <c r="H12" s="503">
        <v>-561</v>
      </c>
      <c r="I12" s="503">
        <v>-885</v>
      </c>
      <c r="J12" s="503">
        <v>-593</v>
      </c>
      <c r="K12" s="503">
        <v>-2567</v>
      </c>
      <c r="L12" s="503">
        <v>-364</v>
      </c>
      <c r="M12" s="503">
        <v>-612</v>
      </c>
      <c r="N12" s="503">
        <v>-535</v>
      </c>
      <c r="O12" s="503">
        <v>-771</v>
      </c>
      <c r="P12" s="503">
        <v>-2282</v>
      </c>
      <c r="Q12" s="503">
        <v>-595</v>
      </c>
      <c r="R12" s="503">
        <v>-777</v>
      </c>
      <c r="S12" s="503">
        <v>-1219</v>
      </c>
      <c r="T12" s="503">
        <v>-648</v>
      </c>
      <c r="U12" s="503">
        <v>-3239</v>
      </c>
      <c r="V12" s="503">
        <v>-659</v>
      </c>
      <c r="W12" s="503">
        <v>-324</v>
      </c>
      <c r="X12" s="503">
        <v>-380</v>
      </c>
      <c r="Y12" s="503">
        <v>-314</v>
      </c>
      <c r="Z12" s="503">
        <v>-1677</v>
      </c>
      <c r="AA12" s="503">
        <v>-207</v>
      </c>
      <c r="AB12" s="503">
        <v>-443</v>
      </c>
      <c r="AC12" s="503">
        <v>-411</v>
      </c>
      <c r="AD12" s="503">
        <v>-534</v>
      </c>
      <c r="AE12" s="503">
        <v>-1595</v>
      </c>
      <c r="AF12" s="503">
        <v>-440</v>
      </c>
      <c r="AG12" s="503">
        <v>-690</v>
      </c>
      <c r="AH12" s="503">
        <v>-952</v>
      </c>
      <c r="AI12" s="503">
        <v>-1039</v>
      </c>
      <c r="AJ12" s="503">
        <f t="shared" si="0"/>
        <v>-3121</v>
      </c>
      <c r="AK12" s="503">
        <v>-639</v>
      </c>
      <c r="AL12" s="503">
        <v>-599</v>
      </c>
      <c r="AM12" s="503">
        <v>-595</v>
      </c>
      <c r="AN12" s="517">
        <v>-593</v>
      </c>
      <c r="AO12" s="517">
        <v>-2426</v>
      </c>
      <c r="AP12" s="518"/>
      <c r="AQ12" s="518"/>
    </row>
    <row r="13" spans="1:246" s="481" customFormat="1" ht="15" customHeight="1">
      <c r="A13" s="482" t="s">
        <v>716</v>
      </c>
      <c r="B13" s="503">
        <v>-420</v>
      </c>
      <c r="C13" s="503">
        <v>-408</v>
      </c>
      <c r="D13" s="503">
        <v>-757</v>
      </c>
      <c r="E13" s="503">
        <v>-783</v>
      </c>
      <c r="F13" s="503">
        <v>-2368</v>
      </c>
      <c r="G13" s="503">
        <v>-255</v>
      </c>
      <c r="H13" s="503">
        <v>-213</v>
      </c>
      <c r="I13" s="503">
        <v>-330</v>
      </c>
      <c r="J13" s="503">
        <v>-244</v>
      </c>
      <c r="K13" s="503">
        <v>-1042</v>
      </c>
      <c r="L13" s="503">
        <v>44</v>
      </c>
      <c r="M13" s="503">
        <v>-135</v>
      </c>
      <c r="N13" s="503">
        <v>-95</v>
      </c>
      <c r="O13" s="503">
        <v>-130</v>
      </c>
      <c r="P13" s="503">
        <v>-316</v>
      </c>
      <c r="Q13" s="503">
        <v>-174</v>
      </c>
      <c r="R13" s="503">
        <v>-472</v>
      </c>
      <c r="S13" s="503">
        <v>-571</v>
      </c>
      <c r="T13" s="503">
        <v>-1442</v>
      </c>
      <c r="U13" s="503">
        <v>-2659</v>
      </c>
      <c r="V13" s="503">
        <v>-43</v>
      </c>
      <c r="W13" s="503">
        <v>-220</v>
      </c>
      <c r="X13" s="503">
        <v>-58</v>
      </c>
      <c r="Y13" s="503">
        <v>28</v>
      </c>
      <c r="Z13" s="503">
        <v>-293</v>
      </c>
      <c r="AA13" s="503">
        <v>653</v>
      </c>
      <c r="AB13" s="503">
        <v>1805</v>
      </c>
      <c r="AC13" s="503">
        <v>233</v>
      </c>
      <c r="AD13" s="503">
        <v>-65</v>
      </c>
      <c r="AE13" s="503">
        <v>2626</v>
      </c>
      <c r="AF13" s="503">
        <v>-281</v>
      </c>
      <c r="AG13" s="503">
        <v>-432</v>
      </c>
      <c r="AH13" s="503">
        <v>-179</v>
      </c>
      <c r="AI13" s="503">
        <v>-1742</v>
      </c>
      <c r="AJ13" s="503">
        <f t="shared" si="0"/>
        <v>-2634</v>
      </c>
      <c r="AK13" s="503">
        <v>-25</v>
      </c>
      <c r="AL13" s="503">
        <v>301</v>
      </c>
      <c r="AM13" s="503">
        <v>-234</v>
      </c>
      <c r="AN13" s="517">
        <v>-167</v>
      </c>
      <c r="AO13" s="517">
        <v>-125</v>
      </c>
      <c r="AP13" s="518"/>
      <c r="AQ13" s="518"/>
    </row>
    <row r="14" spans="1:246" s="573" customFormat="1" ht="5.0999999999999996" customHeight="1">
      <c r="A14" s="485"/>
      <c r="B14" s="503"/>
      <c r="C14" s="503"/>
      <c r="D14" s="503"/>
      <c r="E14" s="503"/>
      <c r="F14" s="503"/>
      <c r="G14" s="503"/>
      <c r="H14" s="503"/>
      <c r="I14" s="503"/>
      <c r="J14" s="503"/>
      <c r="K14" s="503"/>
      <c r="L14" s="503"/>
      <c r="M14" s="503"/>
      <c r="N14" s="503"/>
      <c r="O14" s="503"/>
      <c r="P14" s="503"/>
      <c r="Q14" s="503"/>
      <c r="R14" s="503"/>
      <c r="S14" s="503"/>
      <c r="T14" s="503"/>
      <c r="U14" s="503"/>
      <c r="V14" s="503"/>
      <c r="W14" s="503"/>
      <c r="X14" s="503"/>
      <c r="Y14" s="503"/>
      <c r="Z14" s="503"/>
      <c r="AA14" s="503"/>
      <c r="AB14" s="503"/>
      <c r="AC14" s="503"/>
      <c r="AD14" s="503"/>
      <c r="AE14" s="503"/>
      <c r="AF14" s="503"/>
      <c r="AG14" s="503"/>
      <c r="AH14" s="503"/>
      <c r="AI14" s="503"/>
      <c r="AJ14" s="503"/>
      <c r="AK14" s="503"/>
      <c r="AL14" s="503"/>
      <c r="AM14" s="503"/>
      <c r="AN14" s="503"/>
      <c r="AO14" s="503"/>
      <c r="AP14" s="518"/>
      <c r="AQ14" s="518"/>
    </row>
    <row r="15" spans="1:246" s="475" customFormat="1" ht="15" customHeight="1">
      <c r="A15" s="574" t="s">
        <v>175</v>
      </c>
      <c r="B15" s="575">
        <v>-5345</v>
      </c>
      <c r="C15" s="575">
        <v>-5438</v>
      </c>
      <c r="D15" s="575">
        <v>-4663</v>
      </c>
      <c r="E15" s="575">
        <v>-5456</v>
      </c>
      <c r="F15" s="575">
        <v>-20902</v>
      </c>
      <c r="G15" s="575">
        <v>-3935</v>
      </c>
      <c r="H15" s="575">
        <v>-3491</v>
      </c>
      <c r="I15" s="575">
        <v>-3543</v>
      </c>
      <c r="J15" s="575">
        <v>-3786</v>
      </c>
      <c r="K15" s="575">
        <v>-14755</v>
      </c>
      <c r="L15" s="575">
        <v>-3604</v>
      </c>
      <c r="M15" s="575">
        <v>-3487</v>
      </c>
      <c r="N15" s="575">
        <v>-3336</v>
      </c>
      <c r="O15" s="575">
        <v>-3981</v>
      </c>
      <c r="P15" s="575">
        <v>-14408</v>
      </c>
      <c r="Q15" s="575">
        <v>-6708</v>
      </c>
      <c r="R15" s="575">
        <v>-8890</v>
      </c>
      <c r="S15" s="575">
        <v>-5588</v>
      </c>
      <c r="T15" s="575">
        <v>-4568</v>
      </c>
      <c r="U15" s="575">
        <v>-25754</v>
      </c>
      <c r="V15" s="575">
        <v>-3907</v>
      </c>
      <c r="W15" s="575">
        <v>-3487</v>
      </c>
      <c r="X15" s="575">
        <v>-3358</v>
      </c>
      <c r="Y15" s="575">
        <v>-4283</v>
      </c>
      <c r="Z15" s="575">
        <v>-15035</v>
      </c>
      <c r="AA15" s="575">
        <v>-4836</v>
      </c>
      <c r="AB15" s="575">
        <v>-5313</v>
      </c>
      <c r="AC15" s="575">
        <v>-7267</v>
      </c>
      <c r="AD15" s="575">
        <v>-10030</v>
      </c>
      <c r="AE15" s="575">
        <v>-27446</v>
      </c>
      <c r="AF15" s="575">
        <v>-9517</v>
      </c>
      <c r="AG15" s="575">
        <v>-10316</v>
      </c>
      <c r="AH15" s="575">
        <v>-9188</v>
      </c>
      <c r="AI15" s="575">
        <f t="shared" ref="AI15:AO15" si="1">SUM(AI10:AI13)</f>
        <v>-10524</v>
      </c>
      <c r="AJ15" s="575">
        <f t="shared" si="1"/>
        <v>-39545</v>
      </c>
      <c r="AK15" s="575">
        <f t="shared" si="1"/>
        <v>-7811</v>
      </c>
      <c r="AL15" s="575">
        <f t="shared" si="1"/>
        <v>-7290</v>
      </c>
      <c r="AM15" s="575">
        <f t="shared" si="1"/>
        <v>-7127</v>
      </c>
      <c r="AN15" s="575">
        <f t="shared" si="1"/>
        <v>-7460</v>
      </c>
      <c r="AO15" s="575">
        <f t="shared" si="1"/>
        <v>-29688</v>
      </c>
      <c r="AP15" s="576"/>
      <c r="AQ15" s="577"/>
      <c r="AR15" s="577"/>
      <c r="AS15" s="577"/>
      <c r="AT15" s="577"/>
      <c r="AU15" s="577"/>
      <c r="AV15" s="577"/>
      <c r="AW15" s="577"/>
      <c r="AX15" s="577"/>
      <c r="AY15" s="577"/>
      <c r="AZ15" s="577"/>
      <c r="BA15" s="577"/>
      <c r="BB15" s="577"/>
      <c r="BC15" s="577"/>
      <c r="BD15" s="577"/>
      <c r="BE15" s="577"/>
      <c r="BF15" s="577"/>
      <c r="BG15" s="577"/>
      <c r="BH15" s="577"/>
      <c r="BI15" s="577"/>
      <c r="BJ15" s="577"/>
      <c r="BK15" s="577"/>
      <c r="BL15" s="577"/>
      <c r="BM15" s="577"/>
      <c r="BN15" s="577"/>
      <c r="BO15" s="577"/>
      <c r="BP15" s="577"/>
      <c r="BQ15" s="577"/>
      <c r="BR15" s="577"/>
      <c r="BS15" s="577"/>
      <c r="BT15" s="577"/>
      <c r="BU15" s="577"/>
      <c r="BV15" s="577"/>
      <c r="BW15" s="577"/>
      <c r="BX15" s="577"/>
      <c r="BY15" s="577"/>
      <c r="BZ15" s="577"/>
      <c r="CA15" s="577"/>
      <c r="CB15" s="577"/>
      <c r="CC15" s="577"/>
      <c r="CD15" s="577"/>
      <c r="CE15" s="577"/>
      <c r="CF15" s="577"/>
      <c r="CG15" s="577"/>
      <c r="CH15" s="577"/>
      <c r="CI15" s="577"/>
      <c r="CJ15" s="577"/>
      <c r="CK15" s="577"/>
      <c r="CL15" s="577"/>
      <c r="CM15" s="577"/>
      <c r="CN15" s="577"/>
      <c r="CO15" s="577"/>
      <c r="CP15" s="577"/>
      <c r="CQ15" s="577"/>
      <c r="CR15" s="577"/>
      <c r="CS15" s="577"/>
      <c r="CT15" s="577"/>
      <c r="CU15" s="577"/>
      <c r="CV15" s="577"/>
      <c r="CW15" s="577"/>
      <c r="CX15" s="577"/>
      <c r="CY15" s="577"/>
      <c r="CZ15" s="577"/>
      <c r="DA15" s="577"/>
      <c r="DB15" s="577"/>
      <c r="DC15" s="577"/>
      <c r="DD15" s="577"/>
    </row>
    <row r="16" spans="1:246" s="573" customFormat="1" ht="5.0999999999999996" customHeight="1">
      <c r="A16" s="485"/>
      <c r="B16" s="503"/>
      <c r="C16" s="503"/>
      <c r="D16" s="503"/>
      <c r="E16" s="503"/>
      <c r="F16" s="503"/>
      <c r="G16" s="503"/>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03"/>
      <c r="AF16" s="503"/>
      <c r="AG16" s="503"/>
      <c r="AH16" s="503"/>
      <c r="AI16" s="503"/>
      <c r="AJ16" s="503"/>
      <c r="AK16" s="503"/>
      <c r="AL16" s="503"/>
      <c r="AM16" s="503"/>
      <c r="AN16" s="503"/>
      <c r="AO16" s="503"/>
      <c r="AP16" s="518"/>
      <c r="AQ16" s="518"/>
    </row>
    <row r="17" spans="1:108" s="488" customFormat="1" ht="15" customHeight="1">
      <c r="A17" s="482" t="s">
        <v>717</v>
      </c>
      <c r="B17" s="503">
        <v>0</v>
      </c>
      <c r="C17" s="503">
        <v>0</v>
      </c>
      <c r="D17" s="503">
        <v>0</v>
      </c>
      <c r="E17" s="503">
        <v>0</v>
      </c>
      <c r="F17" s="503">
        <v>0</v>
      </c>
      <c r="G17" s="503">
        <v>0</v>
      </c>
      <c r="H17" s="503">
        <v>0</v>
      </c>
      <c r="I17" s="503">
        <v>0</v>
      </c>
      <c r="J17" s="503">
        <v>0</v>
      </c>
      <c r="K17" s="503">
        <v>0</v>
      </c>
      <c r="L17" s="503">
        <v>0</v>
      </c>
      <c r="M17" s="503">
        <v>0</v>
      </c>
      <c r="N17" s="503">
        <v>0</v>
      </c>
      <c r="O17" s="503">
        <v>0</v>
      </c>
      <c r="P17" s="503">
        <v>0</v>
      </c>
      <c r="Q17" s="503">
        <v>0</v>
      </c>
      <c r="R17" s="503">
        <v>0</v>
      </c>
      <c r="S17" s="503">
        <v>0</v>
      </c>
      <c r="T17" s="503">
        <v>0</v>
      </c>
      <c r="U17" s="503">
        <v>0</v>
      </c>
      <c r="V17" s="503">
        <v>0</v>
      </c>
      <c r="W17" s="503">
        <v>0</v>
      </c>
      <c r="X17" s="503">
        <v>0</v>
      </c>
      <c r="Y17" s="503">
        <v>0</v>
      </c>
      <c r="Z17" s="503">
        <v>0</v>
      </c>
      <c r="AA17" s="503">
        <v>0</v>
      </c>
      <c r="AB17" s="503">
        <v>0</v>
      </c>
      <c r="AC17" s="503">
        <v>0</v>
      </c>
      <c r="AD17" s="503">
        <v>-4851</v>
      </c>
      <c r="AE17" s="503">
        <v>-4851</v>
      </c>
      <c r="AF17" s="503">
        <v>0</v>
      </c>
      <c r="AG17" s="503">
        <v>0</v>
      </c>
      <c r="AH17" s="503">
        <v>0</v>
      </c>
      <c r="AI17" s="503">
        <v>0</v>
      </c>
      <c r="AJ17" s="503">
        <v>0</v>
      </c>
      <c r="AK17" s="503">
        <v>0</v>
      </c>
      <c r="AL17" s="503">
        <v>0</v>
      </c>
      <c r="AM17" s="503">
        <v>0</v>
      </c>
      <c r="AN17" s="517">
        <v>0</v>
      </c>
      <c r="AO17" s="517">
        <v>0</v>
      </c>
    </row>
    <row r="18" spans="1:108" s="573" customFormat="1" ht="5.0999999999999996" customHeight="1">
      <c r="A18" s="485"/>
      <c r="B18" s="503"/>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18"/>
      <c r="AQ18" s="518"/>
    </row>
    <row r="19" spans="1:108" s="476" customFormat="1" ht="15" customHeight="1" thickBot="1">
      <c r="A19" s="578" t="s">
        <v>557</v>
      </c>
      <c r="B19" s="507">
        <v>-5345</v>
      </c>
      <c r="C19" s="507">
        <v>-5438</v>
      </c>
      <c r="D19" s="507">
        <v>-4663</v>
      </c>
      <c r="E19" s="507">
        <v>-5456</v>
      </c>
      <c r="F19" s="507">
        <v>-20902</v>
      </c>
      <c r="G19" s="507">
        <v>-3935</v>
      </c>
      <c r="H19" s="507">
        <v>-3491</v>
      </c>
      <c r="I19" s="507">
        <v>-3543</v>
      </c>
      <c r="J19" s="507">
        <v>-3786</v>
      </c>
      <c r="K19" s="507">
        <v>-14755</v>
      </c>
      <c r="L19" s="507">
        <v>-3604</v>
      </c>
      <c r="M19" s="507">
        <v>-3487</v>
      </c>
      <c r="N19" s="507">
        <v>-3336</v>
      </c>
      <c r="O19" s="507">
        <v>-3981</v>
      </c>
      <c r="P19" s="507">
        <v>-14408</v>
      </c>
      <c r="Q19" s="507">
        <v>-6708</v>
      </c>
      <c r="R19" s="507">
        <v>-8890</v>
      </c>
      <c r="S19" s="507">
        <v>-5588</v>
      </c>
      <c r="T19" s="507">
        <v>-4568</v>
      </c>
      <c r="U19" s="507">
        <v>-25754</v>
      </c>
      <c r="V19" s="507">
        <v>-3907</v>
      </c>
      <c r="W19" s="507">
        <v>-3487</v>
      </c>
      <c r="X19" s="507">
        <v>-3358</v>
      </c>
      <c r="Y19" s="507">
        <v>-4283</v>
      </c>
      <c r="Z19" s="507">
        <v>-15035</v>
      </c>
      <c r="AA19" s="507">
        <v>-4836</v>
      </c>
      <c r="AB19" s="507">
        <v>-5313</v>
      </c>
      <c r="AC19" s="507">
        <v>-7267</v>
      </c>
      <c r="AD19" s="507">
        <v>-14881</v>
      </c>
      <c r="AE19" s="507">
        <v>-32297</v>
      </c>
      <c r="AF19" s="507">
        <v>-9517</v>
      </c>
      <c r="AG19" s="507">
        <v>-10316</v>
      </c>
      <c r="AH19" s="507">
        <v>-9188</v>
      </c>
      <c r="AI19" s="507">
        <f t="shared" ref="AI19:AO19" si="2">SUM(AI15:AI17)</f>
        <v>-10524</v>
      </c>
      <c r="AJ19" s="507">
        <f t="shared" si="2"/>
        <v>-39545</v>
      </c>
      <c r="AK19" s="507">
        <f t="shared" si="2"/>
        <v>-7811</v>
      </c>
      <c r="AL19" s="507">
        <f t="shared" si="2"/>
        <v>-7290</v>
      </c>
      <c r="AM19" s="507">
        <f t="shared" si="2"/>
        <v>-7127</v>
      </c>
      <c r="AN19" s="507">
        <f t="shared" si="2"/>
        <v>-7460</v>
      </c>
      <c r="AO19" s="507">
        <f t="shared" si="2"/>
        <v>-29688</v>
      </c>
      <c r="AP19" s="518"/>
      <c r="AQ19" s="518"/>
      <c r="AR19" s="508"/>
      <c r="AS19" s="508"/>
      <c r="AT19" s="508"/>
      <c r="AU19" s="508"/>
      <c r="AV19" s="508"/>
      <c r="AW19" s="508"/>
      <c r="AX19" s="508"/>
      <c r="AY19" s="508"/>
      <c r="AZ19" s="508"/>
      <c r="BA19" s="508"/>
      <c r="BB19" s="508"/>
      <c r="BC19" s="508"/>
      <c r="BD19" s="508"/>
      <c r="BE19" s="508"/>
      <c r="BF19" s="508"/>
      <c r="BG19" s="508"/>
      <c r="BH19" s="508"/>
      <c r="BI19" s="508"/>
      <c r="BJ19" s="508"/>
      <c r="BK19" s="508"/>
      <c r="BL19" s="508"/>
      <c r="BM19" s="508"/>
      <c r="BN19" s="508"/>
      <c r="BO19" s="508"/>
      <c r="BP19" s="508"/>
      <c r="BQ19" s="508"/>
      <c r="BR19" s="508"/>
      <c r="BS19" s="508"/>
      <c r="BT19" s="508"/>
      <c r="BU19" s="508"/>
      <c r="BV19" s="508"/>
      <c r="BW19" s="508"/>
      <c r="BX19" s="508"/>
      <c r="BY19" s="508"/>
      <c r="BZ19" s="508"/>
      <c r="CA19" s="508"/>
      <c r="CB19" s="508"/>
      <c r="CC19" s="508"/>
      <c r="CD19" s="508"/>
      <c r="CE19" s="508"/>
      <c r="CF19" s="508"/>
      <c r="CG19" s="508"/>
      <c r="CH19" s="508"/>
      <c r="CI19" s="508"/>
      <c r="CJ19" s="508"/>
      <c r="CK19" s="508"/>
      <c r="CL19" s="508"/>
      <c r="CM19" s="508"/>
      <c r="CN19" s="508"/>
      <c r="CO19" s="508"/>
      <c r="CP19" s="508"/>
      <c r="CQ19" s="508"/>
      <c r="CR19" s="508"/>
      <c r="CS19" s="508"/>
      <c r="CT19" s="508"/>
      <c r="CU19" s="508"/>
      <c r="CV19" s="508"/>
      <c r="CW19" s="508"/>
      <c r="CX19" s="508"/>
      <c r="CY19" s="508"/>
      <c r="CZ19" s="508"/>
      <c r="DA19" s="508"/>
      <c r="DB19" s="508"/>
      <c r="DC19" s="508"/>
      <c r="DD19" s="508"/>
    </row>
    <row r="20" spans="1:108" s="581" customFormat="1" ht="12.75" customHeight="1" thickTop="1">
      <c r="A20" s="579"/>
      <c r="B20" s="580"/>
      <c r="C20" s="580"/>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row>
    <row r="21" spans="1:108" s="584" customFormat="1" ht="24" customHeight="1">
      <c r="A21" s="582" t="s">
        <v>718</v>
      </c>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row>
    <row r="22" spans="1:108" s="581" customFormat="1" ht="68.400000000000006">
      <c r="A22" s="582" t="s">
        <v>719</v>
      </c>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5"/>
      <c r="AO22" s="585"/>
    </row>
    <row r="23" spans="1:108" s="581" customFormat="1" ht="22.8">
      <c r="A23" s="582" t="s">
        <v>720</v>
      </c>
      <c r="B23" s="585"/>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c r="AA23" s="585"/>
      <c r="AB23" s="585"/>
      <c r="AC23" s="585"/>
      <c r="AD23" s="585"/>
      <c r="AE23" s="585"/>
      <c r="AF23" s="585"/>
      <c r="AG23" s="585"/>
      <c r="AH23" s="585"/>
      <c r="AI23" s="585"/>
      <c r="AJ23" s="585"/>
      <c r="AK23" s="585"/>
      <c r="AL23" s="585"/>
      <c r="AM23" s="585"/>
      <c r="AN23" s="585"/>
      <c r="AO23" s="585"/>
    </row>
    <row r="24" spans="1:108" s="581" customFormat="1" ht="10.199999999999999">
      <c r="A24" s="579"/>
      <c r="B24" s="585"/>
      <c r="C24" s="585"/>
      <c r="D24" s="585"/>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5"/>
      <c r="AH24" s="585"/>
      <c r="AI24" s="585"/>
      <c r="AJ24" s="585"/>
      <c r="AK24" s="585"/>
      <c r="AL24" s="585"/>
      <c r="AM24" s="585"/>
      <c r="AN24" s="585"/>
      <c r="AO24" s="585"/>
    </row>
    <row r="25" spans="1:108" s="581" customFormat="1" ht="11.4">
      <c r="A25" s="586"/>
      <c r="B25" s="585"/>
      <c r="C25" s="585"/>
      <c r="D25" s="585"/>
      <c r="E25" s="585"/>
      <c r="F25" s="585"/>
      <c r="G25" s="585"/>
      <c r="H25" s="585"/>
      <c r="I25" s="585"/>
      <c r="J25" s="585"/>
      <c r="K25" s="585"/>
      <c r="L25" s="585"/>
      <c r="M25" s="585"/>
      <c r="N25" s="585"/>
      <c r="O25" s="585"/>
      <c r="P25" s="585"/>
      <c r="Q25" s="585"/>
      <c r="R25" s="585"/>
      <c r="S25" s="585"/>
      <c r="T25" s="585"/>
      <c r="U25" s="585"/>
      <c r="V25" s="585"/>
      <c r="W25" s="585"/>
      <c r="X25" s="585"/>
      <c r="Y25" s="585"/>
      <c r="Z25" s="585"/>
      <c r="AA25" s="585"/>
      <c r="AB25" s="585"/>
      <c r="AC25" s="585"/>
      <c r="AD25" s="585"/>
      <c r="AE25" s="585"/>
      <c r="AF25" s="585"/>
      <c r="AG25" s="585"/>
      <c r="AH25" s="585"/>
      <c r="AI25" s="585"/>
      <c r="AJ25" s="585"/>
      <c r="AK25" s="585"/>
      <c r="AL25" s="585"/>
      <c r="AM25" s="585"/>
      <c r="AN25" s="585"/>
      <c r="AO25" s="585"/>
    </row>
    <row r="26" spans="1:108" s="581" customFormat="1" ht="10.199999999999999">
      <c r="A26" s="579"/>
      <c r="B26" s="585"/>
      <c r="C26" s="585"/>
      <c r="D26" s="585"/>
      <c r="E26" s="585"/>
      <c r="F26" s="585"/>
      <c r="G26" s="585"/>
      <c r="H26" s="585"/>
      <c r="I26" s="585"/>
      <c r="J26" s="585"/>
      <c r="K26" s="585"/>
      <c r="L26" s="585"/>
      <c r="M26" s="585"/>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5"/>
      <c r="AL26" s="585"/>
      <c r="AM26" s="585"/>
      <c r="AN26" s="585"/>
      <c r="AO26" s="585"/>
    </row>
    <row r="27" spans="1:108" s="581" customFormat="1" ht="10.199999999999999">
      <c r="A27" s="579"/>
      <c r="B27" s="585"/>
      <c r="C27" s="585"/>
      <c r="D27" s="585"/>
      <c r="E27" s="585"/>
      <c r="F27" s="585"/>
      <c r="G27" s="585"/>
      <c r="H27" s="585"/>
      <c r="I27" s="585"/>
      <c r="J27" s="585"/>
      <c r="K27" s="585"/>
      <c r="L27" s="585"/>
      <c r="M27" s="585"/>
      <c r="N27" s="585"/>
      <c r="O27" s="585"/>
      <c r="P27" s="585"/>
      <c r="Q27" s="585"/>
      <c r="R27" s="585"/>
      <c r="S27" s="585"/>
      <c r="T27" s="585"/>
      <c r="U27" s="585"/>
      <c r="V27" s="585"/>
      <c r="W27" s="585"/>
      <c r="X27" s="585"/>
      <c r="Y27" s="585"/>
      <c r="Z27" s="585"/>
      <c r="AA27" s="585"/>
      <c r="AB27" s="585"/>
      <c r="AC27" s="585"/>
      <c r="AD27" s="585"/>
      <c r="AE27" s="585"/>
      <c r="AF27" s="585"/>
      <c r="AG27" s="585"/>
      <c r="AH27" s="585"/>
      <c r="AI27" s="585"/>
      <c r="AJ27" s="585"/>
      <c r="AK27" s="585"/>
      <c r="AL27" s="585"/>
      <c r="AM27" s="585"/>
      <c r="AN27" s="585"/>
      <c r="AO27" s="585"/>
    </row>
    <row r="28" spans="1:108" s="581" customFormat="1" ht="10.199999999999999">
      <c r="A28" s="579"/>
      <c r="B28" s="585"/>
      <c r="C28" s="585"/>
      <c r="D28" s="585"/>
      <c r="E28" s="585"/>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c r="AH28" s="585"/>
      <c r="AI28" s="585"/>
      <c r="AJ28" s="585"/>
      <c r="AK28" s="585"/>
      <c r="AL28" s="585"/>
      <c r="AM28" s="585"/>
      <c r="AN28" s="585"/>
      <c r="AO28" s="585"/>
    </row>
    <row r="29" spans="1:108" s="581" customFormat="1" ht="10.199999999999999">
      <c r="A29" s="579"/>
      <c r="B29" s="585"/>
      <c r="C29" s="585"/>
      <c r="D29" s="585"/>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585"/>
      <c r="AM29" s="585"/>
      <c r="AN29" s="585"/>
      <c r="AO29" s="585"/>
    </row>
    <row r="30" spans="1:108" s="581" customFormat="1" ht="10.199999999999999">
      <c r="A30" s="579"/>
      <c r="B30" s="585"/>
      <c r="C30" s="585"/>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c r="AH30" s="585"/>
      <c r="AI30" s="585"/>
      <c r="AJ30" s="585"/>
      <c r="AK30" s="585"/>
      <c r="AL30" s="585"/>
      <c r="AM30" s="585"/>
      <c r="AN30" s="585"/>
      <c r="AO30" s="585"/>
    </row>
    <row r="31" spans="1:108" s="581" customFormat="1" ht="10.199999999999999">
      <c r="A31" s="579"/>
      <c r="B31" s="585"/>
      <c r="C31" s="585"/>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5"/>
      <c r="AJ31" s="585"/>
      <c r="AK31" s="585"/>
      <c r="AL31" s="585"/>
      <c r="AM31" s="585"/>
      <c r="AN31" s="585"/>
      <c r="AO31" s="585"/>
    </row>
    <row r="32" spans="1:108" s="581" customFormat="1" ht="10.199999999999999">
      <c r="A32" s="579"/>
      <c r="B32" s="585"/>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585"/>
      <c r="AM32" s="585"/>
      <c r="AN32" s="585"/>
      <c r="AO32" s="585"/>
    </row>
    <row r="33" spans="1:41" s="581" customFormat="1" ht="10.199999999999999">
      <c r="A33" s="579"/>
      <c r="B33" s="585"/>
      <c r="C33" s="585"/>
      <c r="D33" s="585"/>
      <c r="E33" s="585"/>
      <c r="F33" s="585"/>
      <c r="G33" s="585"/>
      <c r="H33" s="585"/>
      <c r="I33" s="585"/>
      <c r="J33" s="585"/>
      <c r="K33" s="585"/>
      <c r="L33" s="585"/>
      <c r="M33" s="585"/>
      <c r="N33" s="585"/>
      <c r="O33" s="585"/>
      <c r="P33" s="585"/>
      <c r="Q33" s="585"/>
      <c r="R33" s="585"/>
      <c r="S33" s="585"/>
      <c r="T33" s="585"/>
      <c r="U33" s="585"/>
      <c r="V33" s="585"/>
      <c r="W33" s="585"/>
      <c r="X33" s="585"/>
      <c r="Y33" s="585"/>
      <c r="Z33" s="585"/>
      <c r="AA33" s="585"/>
      <c r="AB33" s="585"/>
      <c r="AC33" s="585"/>
      <c r="AD33" s="585"/>
      <c r="AE33" s="585"/>
      <c r="AF33" s="585"/>
      <c r="AG33" s="585"/>
      <c r="AH33" s="585"/>
      <c r="AI33" s="585"/>
      <c r="AJ33" s="585"/>
      <c r="AK33" s="585"/>
      <c r="AL33" s="585"/>
      <c r="AM33" s="585"/>
      <c r="AN33" s="585"/>
      <c r="AO33" s="585"/>
    </row>
    <row r="34" spans="1:41" s="581" customFormat="1" ht="10.199999999999999">
      <c r="A34" s="579"/>
      <c r="B34" s="585"/>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c r="AB34" s="585"/>
      <c r="AC34" s="585"/>
      <c r="AD34" s="585"/>
      <c r="AE34" s="585"/>
      <c r="AF34" s="585"/>
      <c r="AG34" s="585"/>
      <c r="AH34" s="585"/>
      <c r="AI34" s="585"/>
      <c r="AJ34" s="585"/>
      <c r="AK34" s="585"/>
      <c r="AL34" s="585"/>
      <c r="AM34" s="585"/>
      <c r="AN34" s="585"/>
      <c r="AO34" s="585"/>
    </row>
    <row r="35" spans="1:41" s="581" customFormat="1" ht="10.199999999999999">
      <c r="A35" s="579"/>
      <c r="B35" s="585"/>
      <c r="C35" s="585"/>
      <c r="D35" s="585"/>
      <c r="E35" s="585"/>
      <c r="F35" s="585"/>
      <c r="G35" s="585"/>
      <c r="H35" s="585"/>
      <c r="I35" s="585"/>
      <c r="J35" s="585"/>
      <c r="K35" s="585"/>
      <c r="L35" s="585"/>
      <c r="M35" s="585"/>
      <c r="N35" s="585"/>
      <c r="O35" s="585"/>
      <c r="P35" s="585"/>
      <c r="Q35" s="585"/>
      <c r="R35" s="585"/>
      <c r="S35" s="585"/>
      <c r="T35" s="585"/>
      <c r="U35" s="585"/>
      <c r="V35" s="585"/>
      <c r="W35" s="585"/>
      <c r="X35" s="585"/>
      <c r="Y35" s="585"/>
      <c r="Z35" s="585"/>
      <c r="AA35" s="585"/>
      <c r="AB35" s="585"/>
      <c r="AC35" s="585"/>
      <c r="AD35" s="585"/>
      <c r="AE35" s="585"/>
      <c r="AF35" s="585"/>
      <c r="AG35" s="585"/>
      <c r="AH35" s="585"/>
      <c r="AI35" s="585"/>
      <c r="AJ35" s="585"/>
      <c r="AK35" s="585"/>
      <c r="AL35" s="585"/>
      <c r="AM35" s="585"/>
      <c r="AN35" s="585"/>
      <c r="AO35" s="585"/>
    </row>
    <row r="36" spans="1:41" s="581" customFormat="1" ht="10.199999999999999">
      <c r="A36" s="579"/>
      <c r="B36" s="585"/>
      <c r="C36" s="585"/>
      <c r="D36" s="585"/>
      <c r="E36" s="585"/>
      <c r="F36" s="585"/>
      <c r="G36" s="585"/>
      <c r="H36" s="585"/>
      <c r="I36" s="585"/>
      <c r="J36" s="585"/>
      <c r="K36" s="585"/>
      <c r="L36" s="585"/>
      <c r="M36" s="585"/>
      <c r="N36" s="585"/>
      <c r="O36" s="585"/>
      <c r="P36" s="585"/>
      <c r="Q36" s="585"/>
      <c r="R36" s="585"/>
      <c r="S36" s="585"/>
      <c r="T36" s="585"/>
      <c r="U36" s="585"/>
      <c r="V36" s="585"/>
      <c r="W36" s="585"/>
      <c r="X36" s="585"/>
      <c r="Y36" s="585"/>
      <c r="Z36" s="585"/>
      <c r="AA36" s="585"/>
      <c r="AB36" s="585"/>
      <c r="AC36" s="585"/>
      <c r="AD36" s="585"/>
      <c r="AE36" s="585"/>
      <c r="AF36" s="585"/>
      <c r="AG36" s="585"/>
      <c r="AH36" s="585"/>
      <c r="AI36" s="585"/>
      <c r="AJ36" s="585"/>
      <c r="AK36" s="585"/>
      <c r="AL36" s="585"/>
      <c r="AM36" s="585"/>
      <c r="AN36" s="585"/>
      <c r="AO36" s="585"/>
    </row>
    <row r="37" spans="1:41" s="581" customFormat="1" ht="10.199999999999999">
      <c r="A37" s="579"/>
      <c r="B37" s="585"/>
      <c r="C37" s="585"/>
      <c r="D37" s="585"/>
      <c r="E37" s="585"/>
      <c r="F37" s="585"/>
      <c r="G37" s="585"/>
      <c r="H37" s="585"/>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5"/>
      <c r="AG37" s="585"/>
      <c r="AH37" s="585"/>
      <c r="AI37" s="585"/>
      <c r="AJ37" s="585"/>
      <c r="AK37" s="585"/>
      <c r="AL37" s="585"/>
      <c r="AM37" s="585"/>
      <c r="AN37" s="585"/>
      <c r="AO37" s="585"/>
    </row>
    <row r="38" spans="1:41" s="581" customFormat="1" ht="10.199999999999999">
      <c r="A38" s="579"/>
      <c r="B38" s="585"/>
      <c r="C38" s="585"/>
      <c r="D38" s="585"/>
      <c r="E38" s="585"/>
      <c r="F38" s="585"/>
      <c r="G38" s="585"/>
      <c r="H38" s="585"/>
      <c r="I38" s="585"/>
      <c r="J38" s="585"/>
      <c r="K38" s="585"/>
      <c r="L38" s="585"/>
      <c r="M38" s="585"/>
      <c r="N38" s="585"/>
      <c r="O38" s="585"/>
      <c r="P38" s="585"/>
      <c r="Q38" s="585"/>
      <c r="R38" s="585"/>
      <c r="S38" s="585"/>
      <c r="T38" s="585"/>
      <c r="U38" s="585"/>
      <c r="V38" s="585"/>
      <c r="W38" s="585"/>
      <c r="X38" s="585"/>
      <c r="Y38" s="585"/>
      <c r="Z38" s="585"/>
      <c r="AA38" s="585"/>
      <c r="AB38" s="585"/>
      <c r="AC38" s="585"/>
      <c r="AD38" s="585"/>
      <c r="AE38" s="585"/>
      <c r="AF38" s="585"/>
      <c r="AG38" s="585"/>
      <c r="AH38" s="585"/>
      <c r="AI38" s="585"/>
      <c r="AJ38" s="585"/>
      <c r="AK38" s="585"/>
      <c r="AL38" s="585"/>
      <c r="AM38" s="585"/>
      <c r="AN38" s="585"/>
      <c r="AO38" s="585"/>
    </row>
    <row r="39" spans="1:41" s="581" customFormat="1" ht="10.199999999999999">
      <c r="A39" s="579"/>
      <c r="B39" s="585"/>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585"/>
      <c r="AK39" s="585"/>
      <c r="AL39" s="585"/>
      <c r="AM39" s="585"/>
      <c r="AN39" s="585"/>
      <c r="AO39" s="585"/>
    </row>
    <row r="40" spans="1:41" s="581" customFormat="1" ht="10.199999999999999">
      <c r="A40" s="579"/>
      <c r="B40" s="585"/>
      <c r="C40" s="585"/>
      <c r="D40" s="585"/>
      <c r="E40" s="585"/>
      <c r="F40" s="585"/>
      <c r="G40" s="585"/>
      <c r="H40" s="585"/>
      <c r="I40" s="585"/>
      <c r="J40" s="585"/>
      <c r="K40" s="585"/>
      <c r="L40" s="585"/>
      <c r="M40" s="585"/>
      <c r="N40" s="585"/>
      <c r="O40" s="585"/>
      <c r="P40" s="585"/>
      <c r="Q40" s="585"/>
      <c r="R40" s="585"/>
      <c r="S40" s="585"/>
      <c r="T40" s="585"/>
      <c r="U40" s="585"/>
      <c r="V40" s="585"/>
      <c r="W40" s="585"/>
      <c r="X40" s="585"/>
      <c r="Y40" s="585"/>
      <c r="Z40" s="585"/>
      <c r="AA40" s="585"/>
      <c r="AB40" s="585"/>
      <c r="AC40" s="585"/>
      <c r="AD40" s="585"/>
      <c r="AE40" s="585"/>
      <c r="AF40" s="585"/>
      <c r="AG40" s="585"/>
      <c r="AH40" s="585"/>
      <c r="AI40" s="585"/>
      <c r="AJ40" s="585"/>
      <c r="AK40" s="585"/>
      <c r="AL40" s="585"/>
      <c r="AM40" s="585"/>
      <c r="AN40" s="585"/>
      <c r="AO40" s="585"/>
    </row>
    <row r="41" spans="1:41" s="581" customFormat="1" ht="10.199999999999999">
      <c r="A41" s="579"/>
      <c r="B41" s="585"/>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585"/>
      <c r="AM41" s="585"/>
      <c r="AN41" s="585"/>
      <c r="AO41" s="585"/>
    </row>
    <row r="42" spans="1:41" s="581" customFormat="1" ht="10.199999999999999">
      <c r="A42" s="579"/>
      <c r="B42" s="585"/>
      <c r="C42" s="585"/>
      <c r="D42" s="585"/>
      <c r="E42" s="585"/>
      <c r="F42" s="585"/>
      <c r="G42" s="585"/>
      <c r="H42" s="585"/>
      <c r="I42" s="585"/>
      <c r="J42" s="585"/>
      <c r="K42" s="585"/>
      <c r="L42" s="585"/>
      <c r="M42" s="585"/>
      <c r="N42" s="585"/>
      <c r="O42" s="585"/>
      <c r="P42" s="585"/>
      <c r="Q42" s="585"/>
      <c r="R42" s="585"/>
      <c r="S42" s="585"/>
      <c r="T42" s="585"/>
      <c r="U42" s="585"/>
      <c r="V42" s="585"/>
      <c r="W42" s="585"/>
      <c r="X42" s="585"/>
      <c r="Y42" s="585"/>
      <c r="Z42" s="585"/>
      <c r="AA42" s="585"/>
      <c r="AB42" s="585"/>
      <c r="AC42" s="585"/>
      <c r="AD42" s="585"/>
      <c r="AE42" s="585"/>
      <c r="AF42" s="585"/>
      <c r="AG42" s="585"/>
      <c r="AH42" s="585"/>
      <c r="AI42" s="585"/>
      <c r="AJ42" s="585"/>
      <c r="AK42" s="585"/>
      <c r="AL42" s="585"/>
      <c r="AM42" s="585"/>
      <c r="AN42" s="585"/>
      <c r="AO42" s="585"/>
    </row>
    <row r="43" spans="1:41" s="581" customFormat="1" ht="10.199999999999999">
      <c r="A43" s="579"/>
      <c r="B43" s="585"/>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c r="AA43" s="585"/>
      <c r="AB43" s="585"/>
      <c r="AC43" s="585"/>
      <c r="AD43" s="585"/>
      <c r="AE43" s="585"/>
      <c r="AF43" s="585"/>
      <c r="AG43" s="585"/>
      <c r="AH43" s="585"/>
      <c r="AI43" s="585"/>
      <c r="AJ43" s="585"/>
      <c r="AK43" s="585"/>
      <c r="AL43" s="585"/>
      <c r="AM43" s="585"/>
      <c r="AN43" s="585"/>
      <c r="AO43" s="585"/>
    </row>
    <row r="44" spans="1:41" s="581" customFormat="1" ht="10.199999999999999">
      <c r="A44" s="579"/>
      <c r="B44" s="585"/>
      <c r="C44" s="585"/>
      <c r="D44" s="585"/>
      <c r="E44" s="585"/>
      <c r="F44" s="585"/>
      <c r="G44" s="585"/>
      <c r="H44" s="585"/>
      <c r="I44" s="585"/>
      <c r="J44" s="585"/>
      <c r="K44" s="585"/>
      <c r="L44" s="585"/>
      <c r="M44" s="585"/>
      <c r="N44" s="585"/>
      <c r="O44" s="585"/>
      <c r="P44" s="585"/>
      <c r="Q44" s="585"/>
      <c r="R44" s="585"/>
      <c r="S44" s="585"/>
      <c r="T44" s="585"/>
      <c r="U44" s="585"/>
      <c r="V44" s="585"/>
      <c r="W44" s="585"/>
      <c r="X44" s="585"/>
      <c r="Y44" s="585"/>
      <c r="Z44" s="585"/>
      <c r="AA44" s="585"/>
      <c r="AB44" s="585"/>
      <c r="AC44" s="585"/>
      <c r="AD44" s="585"/>
      <c r="AE44" s="585"/>
      <c r="AF44" s="585"/>
      <c r="AG44" s="585"/>
      <c r="AH44" s="585"/>
      <c r="AI44" s="585"/>
      <c r="AJ44" s="585"/>
      <c r="AK44" s="585"/>
      <c r="AL44" s="585"/>
      <c r="AM44" s="585"/>
      <c r="AN44" s="585"/>
      <c r="AO44" s="585"/>
    </row>
    <row r="45" spans="1:41" s="581" customFormat="1" ht="10.199999999999999">
      <c r="A45" s="579"/>
      <c r="B45" s="585"/>
      <c r="C45" s="585"/>
      <c r="D45" s="585"/>
      <c r="E45" s="585"/>
      <c r="F45" s="585"/>
      <c r="G45" s="585"/>
      <c r="H45" s="585"/>
      <c r="I45" s="585"/>
      <c r="J45" s="585"/>
      <c r="K45" s="585"/>
      <c r="L45" s="585"/>
      <c r="M45" s="585"/>
      <c r="N45" s="585"/>
      <c r="O45" s="585"/>
      <c r="P45" s="585"/>
      <c r="Q45" s="585"/>
      <c r="R45" s="585"/>
      <c r="S45" s="585"/>
      <c r="T45" s="585"/>
      <c r="U45" s="585"/>
      <c r="V45" s="585"/>
      <c r="W45" s="585"/>
      <c r="X45" s="585"/>
      <c r="Y45" s="585"/>
      <c r="Z45" s="585"/>
      <c r="AA45" s="585"/>
      <c r="AB45" s="585"/>
      <c r="AC45" s="585"/>
      <c r="AD45" s="585"/>
      <c r="AE45" s="585"/>
      <c r="AF45" s="585"/>
      <c r="AG45" s="585"/>
      <c r="AH45" s="585"/>
      <c r="AI45" s="585"/>
      <c r="AJ45" s="585"/>
      <c r="AK45" s="585"/>
      <c r="AL45" s="585"/>
      <c r="AM45" s="585"/>
      <c r="AN45" s="585"/>
      <c r="AO45" s="585"/>
    </row>
    <row r="46" spans="1:41" s="581" customFormat="1" ht="10.199999999999999">
      <c r="A46" s="579"/>
      <c r="B46" s="585"/>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5"/>
      <c r="AO46" s="585"/>
    </row>
    <row r="47" spans="1:41" s="581" customFormat="1" ht="10.199999999999999">
      <c r="A47" s="579"/>
      <c r="B47" s="585"/>
      <c r="C47" s="585"/>
      <c r="D47" s="585"/>
      <c r="E47" s="585"/>
      <c r="F47" s="585"/>
      <c r="G47" s="585"/>
      <c r="H47" s="585"/>
      <c r="I47" s="585"/>
      <c r="J47" s="585"/>
      <c r="K47" s="585"/>
      <c r="L47" s="585"/>
      <c r="M47" s="585"/>
      <c r="N47" s="585"/>
      <c r="O47" s="585"/>
      <c r="P47" s="585"/>
      <c r="Q47" s="585"/>
      <c r="R47" s="585"/>
      <c r="S47" s="585"/>
      <c r="T47" s="585"/>
      <c r="U47" s="585"/>
      <c r="V47" s="585"/>
      <c r="W47" s="585"/>
      <c r="X47" s="585"/>
      <c r="Y47" s="585"/>
      <c r="Z47" s="585"/>
      <c r="AA47" s="585"/>
      <c r="AB47" s="585"/>
      <c r="AC47" s="585"/>
      <c r="AD47" s="585"/>
      <c r="AE47" s="585"/>
      <c r="AF47" s="585"/>
      <c r="AG47" s="585"/>
      <c r="AH47" s="585"/>
      <c r="AI47" s="585"/>
      <c r="AJ47" s="585"/>
      <c r="AK47" s="585"/>
      <c r="AL47" s="585"/>
      <c r="AM47" s="585"/>
      <c r="AN47" s="585"/>
      <c r="AO47" s="585"/>
    </row>
    <row r="48" spans="1:41" s="581" customFormat="1" ht="10.199999999999999">
      <c r="A48" s="579"/>
      <c r="B48" s="585"/>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row>
    <row r="49" spans="1:41" s="581" customFormat="1" ht="10.199999999999999">
      <c r="A49" s="579"/>
      <c r="B49" s="585"/>
      <c r="C49" s="585"/>
      <c r="D49" s="585"/>
      <c r="E49" s="585"/>
      <c r="F49" s="585"/>
      <c r="G49" s="585"/>
      <c r="H49" s="585"/>
      <c r="I49" s="585"/>
      <c r="J49" s="585"/>
      <c r="K49" s="585"/>
      <c r="L49" s="585"/>
      <c r="M49" s="585"/>
      <c r="N49" s="585"/>
      <c r="O49" s="585"/>
      <c r="P49" s="585"/>
      <c r="Q49" s="585"/>
      <c r="R49" s="585"/>
      <c r="S49" s="585"/>
      <c r="T49" s="585"/>
      <c r="U49" s="585"/>
      <c r="V49" s="585"/>
      <c r="W49" s="585"/>
      <c r="X49" s="585"/>
      <c r="Y49" s="585"/>
      <c r="Z49" s="585"/>
      <c r="AA49" s="585"/>
      <c r="AB49" s="585"/>
      <c r="AC49" s="585"/>
      <c r="AD49" s="585"/>
      <c r="AE49" s="585"/>
      <c r="AF49" s="585"/>
      <c r="AG49" s="585"/>
      <c r="AH49" s="585"/>
      <c r="AI49" s="585"/>
      <c r="AJ49" s="585"/>
      <c r="AK49" s="585"/>
      <c r="AL49" s="585"/>
      <c r="AM49" s="585"/>
      <c r="AN49" s="585"/>
      <c r="AO49" s="585"/>
    </row>
    <row r="50" spans="1:41" s="581" customFormat="1" ht="10.199999999999999">
      <c r="A50" s="579"/>
      <c r="B50" s="585"/>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row>
    <row r="51" spans="1:41" s="581" customFormat="1" ht="10.199999999999999">
      <c r="A51" s="579"/>
      <c r="B51" s="585"/>
      <c r="C51" s="585"/>
      <c r="D51" s="585"/>
      <c r="E51" s="585"/>
      <c r="F51" s="585"/>
      <c r="G51" s="585"/>
      <c r="H51" s="585"/>
      <c r="I51" s="585"/>
      <c r="J51" s="585"/>
      <c r="K51" s="585"/>
      <c r="L51" s="585"/>
      <c r="M51" s="585"/>
      <c r="N51" s="585"/>
      <c r="O51" s="585"/>
      <c r="P51" s="585"/>
      <c r="Q51" s="585"/>
      <c r="R51" s="585"/>
      <c r="S51" s="585"/>
      <c r="T51" s="585"/>
      <c r="U51" s="585"/>
      <c r="V51" s="585"/>
      <c r="W51" s="585"/>
      <c r="X51" s="585"/>
      <c r="Y51" s="585"/>
      <c r="Z51" s="585"/>
      <c r="AA51" s="585"/>
      <c r="AB51" s="585"/>
      <c r="AC51" s="585"/>
      <c r="AD51" s="585"/>
      <c r="AE51" s="585"/>
      <c r="AF51" s="585"/>
      <c r="AG51" s="585"/>
      <c r="AH51" s="585"/>
      <c r="AI51" s="585"/>
      <c r="AJ51" s="585"/>
      <c r="AK51" s="585"/>
      <c r="AL51" s="585"/>
      <c r="AM51" s="585"/>
      <c r="AN51" s="585"/>
      <c r="AO51" s="585"/>
    </row>
    <row r="52" spans="1:41" s="581" customFormat="1" ht="10.199999999999999">
      <c r="A52" s="579"/>
      <c r="B52" s="585"/>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row>
    <row r="53" spans="1:41" s="581" customFormat="1" ht="10.199999999999999">
      <c r="A53" s="579"/>
      <c r="B53" s="585"/>
      <c r="C53" s="585"/>
      <c r="D53" s="585"/>
      <c r="E53" s="585"/>
      <c r="F53" s="585"/>
      <c r="G53" s="585"/>
      <c r="H53" s="585"/>
      <c r="I53" s="585"/>
      <c r="J53" s="585"/>
      <c r="K53" s="585"/>
      <c r="L53" s="585"/>
      <c r="M53" s="585"/>
      <c r="N53" s="585"/>
      <c r="O53" s="585"/>
      <c r="P53" s="585"/>
      <c r="Q53" s="585"/>
      <c r="R53" s="585"/>
      <c r="S53" s="585"/>
      <c r="T53" s="585"/>
      <c r="U53" s="585"/>
      <c r="V53" s="585"/>
      <c r="W53" s="585"/>
      <c r="X53" s="585"/>
      <c r="Y53" s="585"/>
      <c r="Z53" s="585"/>
      <c r="AA53" s="585"/>
      <c r="AB53" s="585"/>
      <c r="AC53" s="585"/>
      <c r="AD53" s="585"/>
      <c r="AE53" s="585"/>
      <c r="AF53" s="585"/>
      <c r="AG53" s="585"/>
      <c r="AH53" s="585"/>
      <c r="AI53" s="585"/>
      <c r="AJ53" s="585"/>
      <c r="AK53" s="585"/>
      <c r="AL53" s="585"/>
      <c r="AM53" s="585"/>
      <c r="AN53" s="585"/>
      <c r="AO53" s="585"/>
    </row>
    <row r="54" spans="1:41" s="581" customFormat="1" ht="10.199999999999999">
      <c r="A54" s="579"/>
      <c r="B54" s="585"/>
      <c r="C54" s="585"/>
      <c r="D54" s="585"/>
      <c r="E54" s="585"/>
      <c r="F54" s="585"/>
      <c r="G54" s="585"/>
      <c r="H54" s="585"/>
      <c r="I54" s="585"/>
      <c r="J54" s="585"/>
      <c r="K54" s="585"/>
      <c r="L54" s="585"/>
      <c r="M54" s="585"/>
      <c r="N54" s="585"/>
      <c r="O54" s="585"/>
      <c r="P54" s="585"/>
      <c r="Q54" s="585"/>
      <c r="R54" s="585"/>
      <c r="S54" s="585"/>
      <c r="T54" s="585"/>
      <c r="U54" s="585"/>
      <c r="V54" s="585"/>
      <c r="W54" s="585"/>
      <c r="X54" s="585"/>
      <c r="Y54" s="585"/>
      <c r="Z54" s="585"/>
      <c r="AA54" s="585"/>
      <c r="AB54" s="585"/>
      <c r="AC54" s="585"/>
      <c r="AD54" s="585"/>
      <c r="AE54" s="585"/>
      <c r="AF54" s="585"/>
      <c r="AG54" s="585"/>
      <c r="AH54" s="585"/>
      <c r="AI54" s="585"/>
      <c r="AJ54" s="585"/>
      <c r="AK54" s="585"/>
      <c r="AL54" s="585"/>
      <c r="AM54" s="585"/>
      <c r="AN54" s="585"/>
      <c r="AO54" s="585"/>
    </row>
    <row r="55" spans="1:41" s="581" customFormat="1" ht="10.199999999999999">
      <c r="A55" s="579"/>
      <c r="B55" s="585"/>
      <c r="C55" s="585"/>
      <c r="D55" s="585"/>
      <c r="E55" s="585"/>
      <c r="F55" s="585"/>
      <c r="G55" s="585"/>
      <c r="H55" s="585"/>
      <c r="I55" s="585"/>
      <c r="J55" s="585"/>
      <c r="K55" s="585"/>
      <c r="L55" s="585"/>
      <c r="M55" s="585"/>
      <c r="N55" s="585"/>
      <c r="O55" s="585"/>
      <c r="P55" s="585"/>
      <c r="Q55" s="585"/>
      <c r="R55" s="585"/>
      <c r="S55" s="585"/>
      <c r="T55" s="585"/>
      <c r="U55" s="585"/>
      <c r="V55" s="585"/>
      <c r="W55" s="585"/>
      <c r="X55" s="585"/>
      <c r="Y55" s="585"/>
      <c r="Z55" s="585"/>
      <c r="AA55" s="585"/>
      <c r="AB55" s="585"/>
      <c r="AC55" s="585"/>
      <c r="AD55" s="585"/>
      <c r="AE55" s="585"/>
      <c r="AF55" s="585"/>
      <c r="AG55" s="585"/>
      <c r="AH55" s="585"/>
      <c r="AI55" s="585"/>
      <c r="AJ55" s="585"/>
      <c r="AK55" s="585"/>
      <c r="AL55" s="585"/>
      <c r="AM55" s="585"/>
      <c r="AN55" s="585"/>
      <c r="AO55" s="585"/>
    </row>
    <row r="56" spans="1:41" s="581" customFormat="1" ht="10.199999999999999">
      <c r="A56" s="579"/>
      <c r="B56" s="585"/>
      <c r="C56" s="585"/>
      <c r="D56" s="585"/>
      <c r="E56" s="585"/>
      <c r="F56" s="585"/>
      <c r="G56" s="585"/>
      <c r="H56" s="585"/>
      <c r="I56" s="585"/>
      <c r="J56" s="585"/>
      <c r="K56" s="585"/>
      <c r="L56" s="585"/>
      <c r="M56" s="585"/>
      <c r="N56" s="585"/>
      <c r="O56" s="585"/>
      <c r="P56" s="585"/>
      <c r="Q56" s="585"/>
      <c r="R56" s="585"/>
      <c r="S56" s="585"/>
      <c r="T56" s="585"/>
      <c r="U56" s="585"/>
      <c r="V56" s="585"/>
      <c r="W56" s="585"/>
      <c r="X56" s="585"/>
      <c r="Y56" s="585"/>
      <c r="Z56" s="585"/>
      <c r="AA56" s="585"/>
      <c r="AB56" s="585"/>
      <c r="AC56" s="585"/>
      <c r="AD56" s="585"/>
      <c r="AE56" s="585"/>
      <c r="AF56" s="585"/>
      <c r="AG56" s="585"/>
      <c r="AH56" s="585"/>
      <c r="AI56" s="585"/>
      <c r="AJ56" s="585"/>
      <c r="AK56" s="585"/>
      <c r="AL56" s="585"/>
      <c r="AM56" s="585"/>
      <c r="AN56" s="585"/>
      <c r="AO56" s="585"/>
    </row>
    <row r="57" spans="1:41" s="581" customFormat="1" ht="10.199999999999999">
      <c r="A57" s="579"/>
      <c r="B57" s="585"/>
      <c r="C57" s="585"/>
      <c r="D57" s="585"/>
      <c r="E57" s="585"/>
      <c r="F57" s="585"/>
      <c r="G57" s="585"/>
      <c r="H57" s="585"/>
      <c r="I57" s="585"/>
      <c r="J57" s="585"/>
      <c r="K57" s="585"/>
      <c r="L57" s="585"/>
      <c r="M57" s="585"/>
      <c r="N57" s="585"/>
      <c r="O57" s="585"/>
      <c r="P57" s="585"/>
      <c r="Q57" s="585"/>
      <c r="R57" s="585"/>
      <c r="S57" s="585"/>
      <c r="T57" s="585"/>
      <c r="U57" s="585"/>
      <c r="V57" s="585"/>
      <c r="W57" s="585"/>
      <c r="X57" s="585"/>
      <c r="Y57" s="585"/>
      <c r="Z57" s="585"/>
      <c r="AA57" s="585"/>
      <c r="AB57" s="585"/>
      <c r="AC57" s="585"/>
      <c r="AD57" s="585"/>
      <c r="AE57" s="585"/>
      <c r="AF57" s="585"/>
      <c r="AG57" s="585"/>
      <c r="AH57" s="585"/>
      <c r="AI57" s="585"/>
      <c r="AJ57" s="585"/>
      <c r="AK57" s="585"/>
      <c r="AL57" s="585"/>
      <c r="AM57" s="585"/>
      <c r="AN57" s="585"/>
      <c r="AO57" s="585"/>
    </row>
    <row r="58" spans="1:41" s="581" customFormat="1" ht="10.199999999999999">
      <c r="A58" s="579"/>
      <c r="B58" s="585"/>
      <c r="C58" s="585"/>
      <c r="D58" s="585"/>
      <c r="E58" s="585"/>
      <c r="F58" s="585"/>
      <c r="G58" s="585"/>
      <c r="H58" s="585"/>
      <c r="I58" s="585"/>
      <c r="J58" s="585"/>
      <c r="K58" s="585"/>
      <c r="L58" s="585"/>
      <c r="M58" s="585"/>
      <c r="N58" s="585"/>
      <c r="O58" s="585"/>
      <c r="P58" s="585"/>
      <c r="Q58" s="585"/>
      <c r="R58" s="585"/>
      <c r="S58" s="585"/>
      <c r="T58" s="585"/>
      <c r="U58" s="585"/>
      <c r="V58" s="585"/>
      <c r="W58" s="585"/>
      <c r="X58" s="585"/>
      <c r="Y58" s="585"/>
      <c r="Z58" s="585"/>
      <c r="AA58" s="585"/>
      <c r="AB58" s="585"/>
      <c r="AC58" s="585"/>
      <c r="AD58" s="585"/>
      <c r="AE58" s="585"/>
      <c r="AF58" s="585"/>
      <c r="AG58" s="585"/>
      <c r="AH58" s="585"/>
      <c r="AI58" s="585"/>
      <c r="AJ58" s="585"/>
      <c r="AK58" s="585"/>
      <c r="AL58" s="585"/>
      <c r="AM58" s="585"/>
      <c r="AN58" s="585"/>
      <c r="AO58" s="585"/>
    </row>
    <row r="59" spans="1:41" s="581" customFormat="1" ht="10.199999999999999">
      <c r="A59" s="579"/>
      <c r="B59" s="585"/>
      <c r="C59" s="585"/>
      <c r="D59" s="585"/>
      <c r="E59" s="585"/>
      <c r="F59" s="585"/>
      <c r="G59" s="585"/>
      <c r="H59" s="585"/>
      <c r="I59" s="585"/>
      <c r="J59" s="585"/>
      <c r="K59" s="585"/>
      <c r="L59" s="585"/>
      <c r="M59" s="585"/>
      <c r="N59" s="585"/>
      <c r="O59" s="585"/>
      <c r="P59" s="585"/>
      <c r="Q59" s="585"/>
      <c r="R59" s="585"/>
      <c r="S59" s="585"/>
      <c r="T59" s="585"/>
      <c r="U59" s="585"/>
      <c r="V59" s="585"/>
      <c r="W59" s="585"/>
      <c r="X59" s="585"/>
      <c r="Y59" s="585"/>
      <c r="Z59" s="585"/>
      <c r="AA59" s="585"/>
      <c r="AB59" s="585"/>
      <c r="AC59" s="585"/>
      <c r="AD59" s="585"/>
      <c r="AE59" s="585"/>
      <c r="AF59" s="585"/>
      <c r="AG59" s="585"/>
      <c r="AH59" s="585"/>
      <c r="AI59" s="585"/>
      <c r="AJ59" s="585"/>
      <c r="AK59" s="585"/>
      <c r="AL59" s="585"/>
      <c r="AM59" s="585"/>
      <c r="AN59" s="585"/>
      <c r="AO59" s="585"/>
    </row>
    <row r="60" spans="1:41" s="581" customFormat="1" ht="10.199999999999999">
      <c r="A60" s="579"/>
      <c r="B60" s="585"/>
      <c r="C60" s="585"/>
      <c r="D60" s="585"/>
      <c r="E60" s="585"/>
      <c r="F60" s="585"/>
      <c r="G60" s="585"/>
      <c r="H60" s="585"/>
      <c r="I60" s="585"/>
      <c r="J60" s="585"/>
      <c r="K60" s="585"/>
      <c r="L60" s="585"/>
      <c r="M60" s="585"/>
      <c r="N60" s="585"/>
      <c r="O60" s="585"/>
      <c r="P60" s="585"/>
      <c r="Q60" s="585"/>
      <c r="R60" s="585"/>
      <c r="S60" s="585"/>
      <c r="T60" s="585"/>
      <c r="U60" s="585"/>
      <c r="V60" s="585"/>
      <c r="W60" s="585"/>
      <c r="X60" s="585"/>
      <c r="Y60" s="585"/>
      <c r="Z60" s="585"/>
      <c r="AA60" s="585"/>
      <c r="AB60" s="585"/>
      <c r="AC60" s="585"/>
      <c r="AD60" s="585"/>
      <c r="AE60" s="585"/>
      <c r="AF60" s="585"/>
      <c r="AG60" s="585"/>
      <c r="AH60" s="585"/>
      <c r="AI60" s="585"/>
      <c r="AJ60" s="585"/>
      <c r="AK60" s="585"/>
      <c r="AL60" s="585"/>
      <c r="AM60" s="585"/>
      <c r="AN60" s="585"/>
      <c r="AO60" s="585"/>
    </row>
    <row r="61" spans="1:41" s="581" customFormat="1" ht="10.199999999999999">
      <c r="A61" s="579"/>
      <c r="B61" s="585"/>
      <c r="C61" s="585"/>
      <c r="D61" s="585"/>
      <c r="E61" s="585"/>
      <c r="F61" s="585"/>
      <c r="G61" s="585"/>
      <c r="H61" s="585"/>
      <c r="I61" s="585"/>
      <c r="J61" s="585"/>
      <c r="K61" s="585"/>
      <c r="L61" s="585"/>
      <c r="M61" s="585"/>
      <c r="N61" s="585"/>
      <c r="O61" s="585"/>
      <c r="P61" s="585"/>
      <c r="Q61" s="585"/>
      <c r="R61" s="585"/>
      <c r="S61" s="585"/>
      <c r="T61" s="585"/>
      <c r="U61" s="585"/>
      <c r="V61" s="585"/>
      <c r="W61" s="585"/>
      <c r="X61" s="585"/>
      <c r="Y61" s="585"/>
      <c r="Z61" s="585"/>
      <c r="AA61" s="585"/>
      <c r="AB61" s="585"/>
      <c r="AC61" s="585"/>
      <c r="AD61" s="585"/>
      <c r="AE61" s="585"/>
      <c r="AF61" s="585"/>
      <c r="AG61" s="585"/>
      <c r="AH61" s="585"/>
      <c r="AI61" s="585"/>
      <c r="AJ61" s="585"/>
      <c r="AK61" s="585"/>
      <c r="AL61" s="585"/>
      <c r="AM61" s="585"/>
      <c r="AN61" s="585"/>
      <c r="AO61" s="585"/>
    </row>
    <row r="62" spans="1:41" s="581" customFormat="1" ht="10.199999999999999">
      <c r="A62" s="579"/>
      <c r="B62" s="585"/>
      <c r="C62" s="585"/>
      <c r="D62" s="585"/>
      <c r="E62" s="585"/>
      <c r="F62" s="585"/>
      <c r="G62" s="585"/>
      <c r="H62" s="585"/>
      <c r="I62" s="585"/>
      <c r="J62" s="585"/>
      <c r="K62" s="585"/>
      <c r="L62" s="585"/>
      <c r="M62" s="585"/>
      <c r="N62" s="585"/>
      <c r="O62" s="585"/>
      <c r="P62" s="585"/>
      <c r="Q62" s="585"/>
      <c r="R62" s="585"/>
      <c r="S62" s="585"/>
      <c r="T62" s="585"/>
      <c r="U62" s="585"/>
      <c r="V62" s="585"/>
      <c r="W62" s="585"/>
      <c r="X62" s="585"/>
      <c r="Y62" s="585"/>
      <c r="Z62" s="585"/>
      <c r="AA62" s="585"/>
      <c r="AB62" s="585"/>
      <c r="AC62" s="585"/>
      <c r="AD62" s="585"/>
      <c r="AE62" s="585"/>
      <c r="AF62" s="585"/>
      <c r="AG62" s="585"/>
      <c r="AH62" s="585"/>
      <c r="AI62" s="585"/>
      <c r="AJ62" s="585"/>
      <c r="AK62" s="585"/>
      <c r="AL62" s="585"/>
      <c r="AM62" s="585"/>
      <c r="AN62" s="585"/>
      <c r="AO62" s="585"/>
    </row>
    <row r="63" spans="1:41" s="581" customFormat="1" ht="10.199999999999999">
      <c r="A63" s="579"/>
      <c r="B63" s="585"/>
      <c r="C63" s="585"/>
      <c r="D63" s="585"/>
      <c r="E63" s="585"/>
      <c r="F63" s="585"/>
      <c r="G63" s="585"/>
      <c r="H63" s="585"/>
      <c r="I63" s="585"/>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5"/>
      <c r="AL63" s="585"/>
      <c r="AM63" s="585"/>
      <c r="AN63" s="585"/>
      <c r="AO63" s="585"/>
    </row>
    <row r="64" spans="1:41" s="581" customFormat="1" ht="10.199999999999999">
      <c r="A64" s="579"/>
      <c r="B64" s="585"/>
      <c r="C64" s="585"/>
      <c r="D64" s="585"/>
      <c r="E64" s="585"/>
      <c r="F64" s="585"/>
      <c r="G64" s="585"/>
      <c r="H64" s="585"/>
      <c r="I64" s="585"/>
      <c r="J64" s="585"/>
      <c r="K64" s="585"/>
      <c r="L64" s="585"/>
      <c r="M64" s="585"/>
      <c r="N64" s="585"/>
      <c r="O64" s="585"/>
      <c r="P64" s="585"/>
      <c r="Q64" s="585"/>
      <c r="R64" s="585"/>
      <c r="S64" s="585"/>
      <c r="T64" s="585"/>
      <c r="U64" s="585"/>
      <c r="V64" s="585"/>
      <c r="W64" s="585"/>
      <c r="X64" s="585"/>
      <c r="Y64" s="585"/>
      <c r="Z64" s="585"/>
      <c r="AA64" s="585"/>
      <c r="AB64" s="585"/>
      <c r="AC64" s="585"/>
      <c r="AD64" s="585"/>
      <c r="AE64" s="585"/>
      <c r="AF64" s="585"/>
      <c r="AG64" s="585"/>
      <c r="AH64" s="585"/>
      <c r="AI64" s="585"/>
      <c r="AJ64" s="585"/>
      <c r="AK64" s="585"/>
      <c r="AL64" s="585"/>
      <c r="AM64" s="585"/>
      <c r="AN64" s="585"/>
      <c r="AO64" s="585"/>
    </row>
    <row r="65" spans="1:41" s="581" customFormat="1" ht="10.199999999999999">
      <c r="A65" s="579"/>
      <c r="B65" s="585"/>
      <c r="C65" s="585"/>
      <c r="D65" s="585"/>
      <c r="E65" s="585"/>
      <c r="F65" s="585"/>
      <c r="G65" s="585"/>
      <c r="H65" s="585"/>
      <c r="I65" s="585"/>
      <c r="J65" s="585"/>
      <c r="K65" s="585"/>
      <c r="L65" s="585"/>
      <c r="M65" s="585"/>
      <c r="N65" s="585"/>
      <c r="O65" s="585"/>
      <c r="P65" s="585"/>
      <c r="Q65" s="585"/>
      <c r="R65" s="585"/>
      <c r="S65" s="585"/>
      <c r="T65" s="585"/>
      <c r="U65" s="585"/>
      <c r="V65" s="585"/>
      <c r="W65" s="585"/>
      <c r="X65" s="585"/>
      <c r="Y65" s="585"/>
      <c r="Z65" s="585"/>
      <c r="AA65" s="585"/>
      <c r="AB65" s="585"/>
      <c r="AC65" s="585"/>
      <c r="AD65" s="585"/>
      <c r="AE65" s="585"/>
      <c r="AF65" s="585"/>
      <c r="AG65" s="585"/>
      <c r="AH65" s="585"/>
      <c r="AI65" s="585"/>
      <c r="AJ65" s="585"/>
      <c r="AK65" s="585"/>
      <c r="AL65" s="585"/>
      <c r="AM65" s="585"/>
      <c r="AN65" s="585"/>
      <c r="AO65" s="585"/>
    </row>
    <row r="66" spans="1:41" s="581" customFormat="1" ht="10.199999999999999">
      <c r="A66" s="579"/>
      <c r="B66" s="585"/>
      <c r="C66" s="585"/>
      <c r="D66" s="585"/>
      <c r="E66" s="585"/>
      <c r="F66" s="585"/>
      <c r="G66" s="585"/>
      <c r="H66" s="585"/>
      <c r="I66" s="585"/>
      <c r="J66" s="585"/>
      <c r="K66" s="585"/>
      <c r="L66" s="585"/>
      <c r="M66" s="585"/>
      <c r="N66" s="585"/>
      <c r="O66" s="585"/>
      <c r="P66" s="585"/>
      <c r="Q66" s="585"/>
      <c r="R66" s="585"/>
      <c r="S66" s="585"/>
      <c r="T66" s="585"/>
      <c r="U66" s="585"/>
      <c r="V66" s="585"/>
      <c r="W66" s="585"/>
      <c r="X66" s="585"/>
      <c r="Y66" s="585"/>
      <c r="Z66" s="585"/>
      <c r="AA66" s="585"/>
      <c r="AB66" s="585"/>
      <c r="AC66" s="585"/>
      <c r="AD66" s="585"/>
      <c r="AE66" s="585"/>
      <c r="AF66" s="585"/>
      <c r="AG66" s="585"/>
      <c r="AH66" s="585"/>
      <c r="AI66" s="585"/>
      <c r="AJ66" s="585"/>
      <c r="AK66" s="585"/>
      <c r="AL66" s="585"/>
      <c r="AM66" s="585"/>
      <c r="AN66" s="585"/>
      <c r="AO66" s="585"/>
    </row>
    <row r="67" spans="1:41" s="581" customFormat="1" ht="10.199999999999999">
      <c r="A67" s="579"/>
      <c r="B67" s="585"/>
      <c r="C67" s="585"/>
      <c r="D67" s="585"/>
      <c r="E67" s="585"/>
      <c r="F67" s="585"/>
      <c r="G67" s="585"/>
      <c r="H67" s="585"/>
      <c r="I67" s="585"/>
      <c r="J67" s="585"/>
      <c r="K67" s="585"/>
      <c r="L67" s="585"/>
      <c r="M67" s="585"/>
      <c r="N67" s="585"/>
      <c r="O67" s="585"/>
      <c r="P67" s="585"/>
      <c r="Q67" s="585"/>
      <c r="R67" s="585"/>
      <c r="S67" s="585"/>
      <c r="T67" s="585"/>
      <c r="U67" s="585"/>
      <c r="V67" s="585"/>
      <c r="W67" s="585"/>
      <c r="X67" s="585"/>
      <c r="Y67" s="585"/>
      <c r="Z67" s="585"/>
      <c r="AA67" s="585"/>
      <c r="AB67" s="585"/>
      <c r="AC67" s="585"/>
      <c r="AD67" s="585"/>
      <c r="AE67" s="585"/>
      <c r="AF67" s="585"/>
      <c r="AG67" s="585"/>
      <c r="AH67" s="585"/>
      <c r="AI67" s="585"/>
      <c r="AJ67" s="585"/>
      <c r="AK67" s="585"/>
      <c r="AL67" s="585"/>
      <c r="AM67" s="585"/>
      <c r="AN67" s="585"/>
      <c r="AO67" s="585"/>
    </row>
    <row r="68" spans="1:41" s="581" customFormat="1" ht="10.199999999999999">
      <c r="A68" s="579"/>
      <c r="B68" s="585"/>
      <c r="C68" s="585"/>
      <c r="D68" s="585"/>
      <c r="E68" s="585"/>
      <c r="F68" s="585"/>
      <c r="G68" s="585"/>
      <c r="H68" s="585"/>
      <c r="I68" s="585"/>
      <c r="J68" s="585"/>
      <c r="K68" s="585"/>
      <c r="L68" s="585"/>
      <c r="M68" s="585"/>
      <c r="N68" s="585"/>
      <c r="O68" s="585"/>
      <c r="P68" s="585"/>
      <c r="Q68" s="585"/>
      <c r="R68" s="585"/>
      <c r="S68" s="585"/>
      <c r="T68" s="585"/>
      <c r="U68" s="585"/>
      <c r="V68" s="585"/>
      <c r="W68" s="585"/>
      <c r="X68" s="585"/>
      <c r="Y68" s="585"/>
      <c r="Z68" s="585"/>
      <c r="AA68" s="585"/>
      <c r="AB68" s="585"/>
      <c r="AC68" s="585"/>
      <c r="AD68" s="585"/>
      <c r="AE68" s="585"/>
      <c r="AF68" s="585"/>
      <c r="AG68" s="585"/>
      <c r="AH68" s="585"/>
      <c r="AI68" s="585"/>
      <c r="AJ68" s="585"/>
      <c r="AK68" s="585"/>
      <c r="AL68" s="585"/>
      <c r="AM68" s="585"/>
      <c r="AN68" s="585"/>
      <c r="AO68" s="585"/>
    </row>
    <row r="69" spans="1:41" s="581" customFormat="1" ht="10.199999999999999">
      <c r="A69" s="579"/>
      <c r="B69" s="585"/>
      <c r="C69" s="585"/>
      <c r="D69" s="585"/>
      <c r="E69" s="585"/>
      <c r="F69" s="585"/>
      <c r="G69" s="585"/>
      <c r="H69" s="585"/>
      <c r="I69" s="585"/>
      <c r="J69" s="585"/>
      <c r="K69" s="585"/>
      <c r="L69" s="585"/>
      <c r="M69" s="585"/>
      <c r="N69" s="585"/>
      <c r="O69" s="585"/>
      <c r="P69" s="585"/>
      <c r="Q69" s="585"/>
      <c r="R69" s="585"/>
      <c r="S69" s="585"/>
      <c r="T69" s="585"/>
      <c r="U69" s="585"/>
      <c r="V69" s="585"/>
      <c r="W69" s="585"/>
      <c r="X69" s="585"/>
      <c r="Y69" s="585"/>
      <c r="Z69" s="585"/>
      <c r="AA69" s="585"/>
      <c r="AB69" s="585"/>
      <c r="AC69" s="585"/>
      <c r="AD69" s="585"/>
      <c r="AE69" s="585"/>
      <c r="AF69" s="585"/>
      <c r="AG69" s="585"/>
      <c r="AH69" s="585"/>
      <c r="AI69" s="585"/>
      <c r="AJ69" s="585"/>
      <c r="AK69" s="585"/>
      <c r="AL69" s="585"/>
      <c r="AM69" s="585"/>
      <c r="AN69" s="585"/>
      <c r="AO69" s="585"/>
    </row>
  </sheetData>
  <hyperlinks>
    <hyperlink ref="AO6" location="'Index - Descontinued'!A1" display="Index" xr:uid="{D55EFB2A-0A38-49FF-ABD2-98021542DC33}"/>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8E63-7B5E-4DB7-9B4E-3F8BFAB2FA6F}">
  <sheetPr>
    <tabColor rgb="FFC00000"/>
    <pageSetUpPr fitToPage="1"/>
  </sheetPr>
  <dimension ref="A1:IF75"/>
  <sheetViews>
    <sheetView showGridLines="0" zoomScaleNormal="100" workbookViewId="0">
      <pane xSplit="1" ySplit="8" topLeftCell="BQ9" activePane="bottomRight" state="frozen"/>
      <selection pane="topRight"/>
      <selection pane="bottomLeft"/>
      <selection pane="bottomRight" activeCell="BU6" sqref="BU6"/>
    </sheetView>
  </sheetViews>
  <sheetFormatPr defaultColWidth="11" defaultRowHeight="13.2"/>
  <cols>
    <col min="1" max="1" width="76.21875" style="579" bestFit="1" customWidth="1"/>
    <col min="2" max="37" width="8.44140625" style="579" customWidth="1"/>
    <col min="38" max="73" width="8.44140625" style="573" customWidth="1"/>
    <col min="74" max="16384" width="11" style="572"/>
  </cols>
  <sheetData>
    <row r="1" spans="1:240"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0"/>
      <c r="BW1" s="21"/>
      <c r="BX1" s="20"/>
      <c r="BY1" s="21"/>
      <c r="BZ1" s="20"/>
      <c r="CA1" s="21"/>
      <c r="CB1" s="20"/>
      <c r="CC1" s="21"/>
      <c r="CD1" s="20"/>
      <c r="CE1" s="21"/>
      <c r="CF1" s="20"/>
      <c r="CG1" s="21"/>
      <c r="CH1" s="20"/>
      <c r="CI1" s="21"/>
      <c r="CJ1" s="20"/>
      <c r="CK1" s="21"/>
      <c r="CL1" s="20"/>
      <c r="CM1" s="21"/>
      <c r="CN1" s="20"/>
      <c r="CO1" s="21"/>
      <c r="CP1" s="20"/>
      <c r="CQ1" s="21"/>
      <c r="CR1" s="20"/>
      <c r="CS1" s="21"/>
      <c r="CT1" s="20"/>
      <c r="CU1" s="21"/>
      <c r="CV1" s="22"/>
      <c r="CW1" s="22"/>
      <c r="CX1" s="20"/>
      <c r="CY1" s="21"/>
      <c r="CZ1" s="23"/>
      <c r="DA1" s="23"/>
      <c r="DB1" s="23"/>
      <c r="DC1" s="23"/>
      <c r="DD1" s="23"/>
      <c r="DE1" s="21"/>
      <c r="DF1" s="23"/>
      <c r="DG1" s="21"/>
      <c r="DH1" s="23"/>
      <c r="DI1" s="23"/>
      <c r="DJ1" s="23"/>
      <c r="DK1" s="24"/>
      <c r="DL1" s="24"/>
      <c r="DM1" s="20"/>
      <c r="DN1" s="21"/>
      <c r="DO1" s="20"/>
      <c r="DP1" s="21"/>
      <c r="DQ1" s="20"/>
      <c r="DR1" s="21"/>
      <c r="DS1" s="20"/>
      <c r="DT1" s="21"/>
      <c r="DU1" s="20"/>
      <c r="DV1" s="21"/>
      <c r="DW1" s="20"/>
      <c r="DX1" s="21"/>
      <c r="DY1" s="20"/>
      <c r="DZ1" s="21"/>
      <c r="EA1" s="20"/>
      <c r="EB1" s="21"/>
      <c r="EC1" s="20"/>
      <c r="ED1" s="21"/>
      <c r="EE1" s="20"/>
      <c r="EF1" s="21"/>
      <c r="EG1" s="20"/>
      <c r="EH1" s="21"/>
      <c r="EI1" s="20"/>
      <c r="EJ1" s="21"/>
      <c r="EK1" s="20"/>
      <c r="EL1" s="21"/>
      <c r="EM1" s="20"/>
      <c r="EN1" s="21"/>
      <c r="EO1" s="20"/>
      <c r="EP1" s="21"/>
      <c r="EQ1" s="20"/>
      <c r="ER1" s="21"/>
      <c r="ES1" s="20"/>
      <c r="ET1" s="21"/>
      <c r="EU1" s="20"/>
      <c r="EV1" s="21"/>
      <c r="EW1" s="20"/>
      <c r="EX1" s="21"/>
      <c r="EY1" s="20"/>
      <c r="EZ1" s="21"/>
      <c r="FA1" s="22"/>
      <c r="FB1" s="22"/>
      <c r="FC1" s="20"/>
      <c r="FD1" s="21"/>
      <c r="FE1" s="23"/>
      <c r="FF1" s="23"/>
      <c r="FG1" s="23"/>
      <c r="FH1" s="23"/>
      <c r="FI1" s="23"/>
      <c r="FJ1" s="21"/>
      <c r="FK1" s="23"/>
      <c r="FL1" s="21"/>
      <c r="FM1" s="23"/>
      <c r="FN1" s="23"/>
      <c r="FO1" s="23"/>
      <c r="FP1" s="24"/>
      <c r="FQ1" s="24"/>
      <c r="FR1" s="20"/>
      <c r="FS1" s="21"/>
      <c r="FT1" s="20"/>
      <c r="FU1" s="21"/>
      <c r="FV1" s="20"/>
      <c r="FW1" s="21"/>
      <c r="FX1" s="20"/>
      <c r="FY1" s="21"/>
      <c r="FZ1" s="20"/>
      <c r="GA1" s="21"/>
      <c r="GB1" s="20"/>
      <c r="GC1" s="21"/>
      <c r="GD1" s="20"/>
      <c r="GE1" s="21"/>
      <c r="GF1" s="20"/>
      <c r="GG1" s="21"/>
      <c r="GH1" s="20"/>
      <c r="GI1" s="21"/>
      <c r="GJ1" s="20"/>
      <c r="GK1" s="21"/>
      <c r="GL1" s="20"/>
      <c r="GM1" s="21"/>
      <c r="GN1" s="20"/>
      <c r="GO1" s="21"/>
      <c r="GP1" s="20"/>
      <c r="GQ1" s="21"/>
      <c r="GR1" s="20"/>
      <c r="GS1" s="21"/>
      <c r="GT1" s="20"/>
      <c r="GU1" s="21"/>
      <c r="GV1" s="20"/>
      <c r="GW1" s="21"/>
      <c r="GX1" s="20"/>
      <c r="GY1" s="21"/>
      <c r="GZ1" s="20"/>
      <c r="HA1" s="21"/>
      <c r="HB1" s="20"/>
      <c r="HC1" s="21"/>
      <c r="HD1" s="20"/>
      <c r="HE1" s="21"/>
      <c r="HF1" s="22"/>
      <c r="HG1" s="22"/>
      <c r="HH1" s="20"/>
      <c r="HI1" s="21"/>
      <c r="HJ1" s="23"/>
      <c r="HK1" s="23"/>
      <c r="HL1" s="23"/>
      <c r="HM1" s="23"/>
      <c r="HN1" s="23"/>
      <c r="HO1" s="21"/>
      <c r="HP1" s="23"/>
      <c r="HQ1" s="21"/>
      <c r="HR1" s="23"/>
      <c r="HS1" s="23"/>
      <c r="HT1" s="23"/>
      <c r="HU1" s="24"/>
      <c r="HV1" s="24"/>
      <c r="HW1" s="20"/>
      <c r="HX1" s="21"/>
      <c r="HY1" s="20"/>
      <c r="HZ1" s="21"/>
      <c r="IA1" s="20"/>
      <c r="IB1" s="21"/>
      <c r="IC1" s="20"/>
      <c r="ID1" s="21"/>
      <c r="IE1" s="20"/>
      <c r="IF1" s="21"/>
    </row>
    <row r="2" spans="1:240"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0"/>
      <c r="BW2" s="21"/>
      <c r="BX2" s="20"/>
      <c r="BY2" s="21"/>
      <c r="BZ2" s="20"/>
      <c r="CA2" s="21"/>
      <c r="CB2" s="20"/>
      <c r="CC2" s="21"/>
      <c r="CD2" s="20"/>
      <c r="CE2" s="21"/>
      <c r="CF2" s="20"/>
      <c r="CG2" s="21"/>
      <c r="CH2" s="20"/>
      <c r="CI2" s="21"/>
      <c r="CJ2" s="20"/>
      <c r="CK2" s="21"/>
      <c r="CL2" s="20"/>
      <c r="CM2" s="21"/>
      <c r="CN2" s="20"/>
      <c r="CO2" s="21"/>
      <c r="CP2" s="20"/>
      <c r="CQ2" s="21"/>
      <c r="CR2" s="20"/>
      <c r="CS2" s="21"/>
      <c r="CT2" s="20"/>
      <c r="CU2" s="21"/>
      <c r="CV2" s="22"/>
      <c r="CW2" s="22"/>
      <c r="CX2" s="20"/>
      <c r="CY2" s="21"/>
      <c r="CZ2" s="23"/>
      <c r="DA2" s="23"/>
      <c r="DB2" s="23"/>
      <c r="DC2" s="23"/>
      <c r="DD2" s="23"/>
      <c r="DE2" s="21"/>
      <c r="DF2" s="23"/>
      <c r="DG2" s="21"/>
      <c r="DH2" s="23"/>
      <c r="DI2" s="23"/>
      <c r="DJ2" s="23"/>
      <c r="DK2" s="24"/>
      <c r="DL2" s="24"/>
      <c r="DM2" s="20"/>
      <c r="DN2" s="21"/>
      <c r="DO2" s="20"/>
      <c r="DP2" s="21"/>
      <c r="DQ2" s="20"/>
      <c r="DR2" s="21"/>
      <c r="DS2" s="20"/>
      <c r="DT2" s="21"/>
      <c r="DU2" s="20"/>
      <c r="DV2" s="21"/>
      <c r="DW2" s="20"/>
      <c r="DX2" s="21"/>
      <c r="DY2" s="20"/>
      <c r="DZ2" s="21"/>
      <c r="EA2" s="20"/>
      <c r="EB2" s="21"/>
      <c r="EC2" s="20"/>
      <c r="ED2" s="21"/>
      <c r="EE2" s="20"/>
      <c r="EF2" s="21"/>
      <c r="EG2" s="20"/>
      <c r="EH2" s="21"/>
      <c r="EI2" s="20"/>
      <c r="EJ2" s="21"/>
      <c r="EK2" s="20"/>
      <c r="EL2" s="21"/>
      <c r="EM2" s="20"/>
      <c r="EN2" s="21"/>
      <c r="EO2" s="20"/>
      <c r="EP2" s="21"/>
      <c r="EQ2" s="20"/>
      <c r="ER2" s="21"/>
      <c r="ES2" s="20"/>
      <c r="ET2" s="21"/>
      <c r="EU2" s="20"/>
      <c r="EV2" s="21"/>
      <c r="EW2" s="20"/>
      <c r="EX2" s="21"/>
      <c r="EY2" s="20"/>
      <c r="EZ2" s="21"/>
      <c r="FA2" s="22"/>
      <c r="FB2" s="22"/>
      <c r="FC2" s="20"/>
      <c r="FD2" s="21"/>
      <c r="FE2" s="23"/>
      <c r="FF2" s="23"/>
      <c r="FG2" s="23"/>
      <c r="FH2" s="23"/>
      <c r="FI2" s="23"/>
      <c r="FJ2" s="21"/>
      <c r="FK2" s="23"/>
      <c r="FL2" s="21"/>
      <c r="FM2" s="23"/>
      <c r="FN2" s="23"/>
      <c r="FO2" s="23"/>
      <c r="FP2" s="24"/>
      <c r="FQ2" s="24"/>
      <c r="FR2" s="20"/>
      <c r="FS2" s="21"/>
      <c r="FT2" s="20"/>
      <c r="FU2" s="21"/>
      <c r="FV2" s="20"/>
      <c r="FW2" s="21"/>
      <c r="FX2" s="20"/>
      <c r="FY2" s="21"/>
      <c r="FZ2" s="20"/>
      <c r="GA2" s="21"/>
      <c r="GB2" s="20"/>
      <c r="GC2" s="21"/>
      <c r="GD2" s="20"/>
      <c r="GE2" s="21"/>
      <c r="GF2" s="20"/>
      <c r="GG2" s="21"/>
      <c r="GH2" s="20"/>
      <c r="GI2" s="21"/>
      <c r="GJ2" s="20"/>
      <c r="GK2" s="21"/>
      <c r="GL2" s="20"/>
      <c r="GM2" s="21"/>
      <c r="GN2" s="20"/>
      <c r="GO2" s="21"/>
      <c r="GP2" s="20"/>
      <c r="GQ2" s="21"/>
      <c r="GR2" s="20"/>
      <c r="GS2" s="21"/>
      <c r="GT2" s="20"/>
      <c r="GU2" s="21"/>
      <c r="GV2" s="20"/>
      <c r="GW2" s="21"/>
      <c r="GX2" s="20"/>
      <c r="GY2" s="21"/>
      <c r="GZ2" s="20"/>
      <c r="HA2" s="21"/>
      <c r="HB2" s="20"/>
      <c r="HC2" s="21"/>
      <c r="HD2" s="20"/>
      <c r="HE2" s="21"/>
      <c r="HF2" s="22"/>
      <c r="HG2" s="22"/>
      <c r="HH2" s="20"/>
      <c r="HI2" s="21"/>
      <c r="HJ2" s="23"/>
      <c r="HK2" s="23"/>
      <c r="HL2" s="23"/>
      <c r="HM2" s="23"/>
      <c r="HN2" s="23"/>
      <c r="HO2" s="21"/>
      <c r="HP2" s="23"/>
      <c r="HQ2" s="21"/>
      <c r="HR2" s="23"/>
      <c r="HS2" s="23"/>
      <c r="HT2" s="23"/>
      <c r="HU2" s="24"/>
      <c r="HV2" s="24"/>
      <c r="HW2" s="20"/>
      <c r="HX2" s="21"/>
      <c r="HY2" s="20"/>
      <c r="HZ2" s="21"/>
      <c r="IA2" s="20"/>
      <c r="IB2" s="21"/>
      <c r="IC2" s="20"/>
      <c r="ID2" s="21"/>
      <c r="IE2" s="20"/>
      <c r="IF2" s="21"/>
    </row>
    <row r="3" spans="1:240"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0"/>
      <c r="BW3" s="21"/>
      <c r="BX3" s="20"/>
      <c r="BY3" s="21"/>
      <c r="BZ3" s="20"/>
      <c r="CA3" s="21"/>
      <c r="CB3" s="20"/>
      <c r="CC3" s="21"/>
      <c r="CD3" s="20"/>
      <c r="CE3" s="21"/>
      <c r="CF3" s="20"/>
      <c r="CG3" s="21"/>
      <c r="CH3" s="20"/>
      <c r="CI3" s="21"/>
      <c r="CJ3" s="20"/>
      <c r="CK3" s="21"/>
      <c r="CL3" s="20"/>
      <c r="CM3" s="21"/>
      <c r="CN3" s="20"/>
      <c r="CO3" s="21"/>
      <c r="CP3" s="20"/>
      <c r="CQ3" s="21"/>
      <c r="CR3" s="20"/>
      <c r="CS3" s="21"/>
      <c r="CT3" s="20"/>
      <c r="CU3" s="21"/>
      <c r="CV3" s="22"/>
      <c r="CW3" s="22"/>
      <c r="CX3" s="20"/>
      <c r="CY3" s="21"/>
      <c r="CZ3" s="23"/>
      <c r="DA3" s="23"/>
      <c r="DB3" s="23"/>
      <c r="DC3" s="23"/>
      <c r="DD3" s="23"/>
      <c r="DE3" s="21"/>
      <c r="DF3" s="23"/>
      <c r="DG3" s="21"/>
      <c r="DH3" s="23"/>
      <c r="DI3" s="23"/>
      <c r="DJ3" s="23"/>
      <c r="DK3" s="24"/>
      <c r="DL3" s="24"/>
      <c r="DM3" s="20"/>
      <c r="DN3" s="21"/>
      <c r="DO3" s="20"/>
      <c r="DP3" s="21"/>
      <c r="DQ3" s="20"/>
      <c r="DR3" s="21"/>
      <c r="DS3" s="20"/>
      <c r="DT3" s="21"/>
      <c r="DU3" s="20"/>
      <c r="DV3" s="21"/>
      <c r="DW3" s="20"/>
      <c r="DX3" s="21"/>
      <c r="DY3" s="20"/>
      <c r="DZ3" s="21"/>
      <c r="EA3" s="20"/>
      <c r="EB3" s="21"/>
      <c r="EC3" s="20"/>
      <c r="ED3" s="21"/>
      <c r="EE3" s="20"/>
      <c r="EF3" s="21"/>
      <c r="EG3" s="20"/>
      <c r="EH3" s="21"/>
      <c r="EI3" s="20"/>
      <c r="EJ3" s="21"/>
      <c r="EK3" s="20"/>
      <c r="EL3" s="21"/>
      <c r="EM3" s="20"/>
      <c r="EN3" s="21"/>
      <c r="EO3" s="20"/>
      <c r="EP3" s="21"/>
      <c r="EQ3" s="20"/>
      <c r="ER3" s="21"/>
      <c r="ES3" s="20"/>
      <c r="ET3" s="21"/>
      <c r="EU3" s="20"/>
      <c r="EV3" s="21"/>
      <c r="EW3" s="20"/>
      <c r="EX3" s="21"/>
      <c r="EY3" s="20"/>
      <c r="EZ3" s="21"/>
      <c r="FA3" s="22"/>
      <c r="FB3" s="22"/>
      <c r="FC3" s="20"/>
      <c r="FD3" s="21"/>
      <c r="FE3" s="23"/>
      <c r="FF3" s="23"/>
      <c r="FG3" s="23"/>
      <c r="FH3" s="23"/>
      <c r="FI3" s="23"/>
      <c r="FJ3" s="21"/>
      <c r="FK3" s="23"/>
      <c r="FL3" s="21"/>
      <c r="FM3" s="23"/>
      <c r="FN3" s="23"/>
      <c r="FO3" s="23"/>
      <c r="FP3" s="24"/>
      <c r="FQ3" s="24"/>
      <c r="FR3" s="20"/>
      <c r="FS3" s="21"/>
      <c r="FT3" s="20"/>
      <c r="FU3" s="21"/>
      <c r="FV3" s="20"/>
      <c r="FW3" s="21"/>
      <c r="FX3" s="20"/>
      <c r="FY3" s="21"/>
      <c r="FZ3" s="20"/>
      <c r="GA3" s="21"/>
      <c r="GB3" s="20"/>
      <c r="GC3" s="21"/>
      <c r="GD3" s="20"/>
      <c r="GE3" s="21"/>
      <c r="GF3" s="20"/>
      <c r="GG3" s="21"/>
      <c r="GH3" s="20"/>
      <c r="GI3" s="21"/>
      <c r="GJ3" s="20"/>
      <c r="GK3" s="21"/>
      <c r="GL3" s="20"/>
      <c r="GM3" s="21"/>
      <c r="GN3" s="20"/>
      <c r="GO3" s="21"/>
      <c r="GP3" s="20"/>
      <c r="GQ3" s="21"/>
      <c r="GR3" s="20"/>
      <c r="GS3" s="21"/>
      <c r="GT3" s="20"/>
      <c r="GU3" s="21"/>
      <c r="GV3" s="20"/>
      <c r="GW3" s="21"/>
      <c r="GX3" s="20"/>
      <c r="GY3" s="21"/>
      <c r="GZ3" s="20"/>
      <c r="HA3" s="21"/>
      <c r="HB3" s="20"/>
      <c r="HC3" s="21"/>
      <c r="HD3" s="20"/>
      <c r="HE3" s="21"/>
      <c r="HF3" s="22"/>
      <c r="HG3" s="22"/>
      <c r="HH3" s="20"/>
      <c r="HI3" s="21"/>
      <c r="HJ3" s="23"/>
      <c r="HK3" s="23"/>
      <c r="HL3" s="23"/>
      <c r="HM3" s="23"/>
      <c r="HN3" s="23"/>
      <c r="HO3" s="21"/>
      <c r="HP3" s="23"/>
      <c r="HQ3" s="21"/>
      <c r="HR3" s="23"/>
      <c r="HS3" s="23"/>
      <c r="HT3" s="23"/>
      <c r="HU3" s="24"/>
      <c r="HV3" s="24"/>
      <c r="HW3" s="20"/>
      <c r="HX3" s="21"/>
      <c r="HY3" s="20"/>
      <c r="HZ3" s="21"/>
      <c r="IA3" s="20"/>
      <c r="IB3" s="21"/>
      <c r="IC3" s="20"/>
      <c r="ID3" s="21"/>
      <c r="IE3" s="20"/>
      <c r="IF3" s="21"/>
    </row>
    <row r="4" spans="1:240"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0" s="562" customFormat="1" ht="15" customHeight="1" thickBot="1">
      <c r="A5" s="556" t="s">
        <v>889</v>
      </c>
      <c r="B5" s="557"/>
      <c r="C5" s="587"/>
      <c r="D5" s="557"/>
      <c r="E5" s="587"/>
      <c r="F5" s="134"/>
      <c r="G5" s="587"/>
      <c r="H5" s="135"/>
      <c r="I5" s="587"/>
      <c r="J5" s="587"/>
      <c r="K5" s="587"/>
      <c r="L5" s="587"/>
      <c r="M5" s="587"/>
      <c r="N5" s="587"/>
      <c r="O5" s="587"/>
      <c r="P5" s="587"/>
      <c r="Q5" s="587"/>
      <c r="R5" s="557"/>
      <c r="S5" s="557"/>
      <c r="T5" s="557"/>
      <c r="U5" s="557"/>
      <c r="V5" s="557"/>
      <c r="W5" s="557"/>
      <c r="X5" s="557"/>
      <c r="Y5" s="557"/>
      <c r="Z5" s="557"/>
      <c r="AA5" s="557"/>
      <c r="AB5" s="557"/>
      <c r="AC5" s="557"/>
      <c r="AD5" s="557"/>
      <c r="AE5" s="557"/>
      <c r="AF5" s="557"/>
      <c r="AG5" s="557"/>
      <c r="AH5" s="557"/>
      <c r="AI5" s="557"/>
      <c r="AJ5" s="557"/>
      <c r="AK5" s="557"/>
      <c r="AL5" s="557"/>
      <c r="AM5" s="557"/>
      <c r="AN5" s="557"/>
      <c r="AO5" s="557"/>
      <c r="AP5" s="557"/>
      <c r="AQ5" s="557"/>
      <c r="AR5" s="557"/>
      <c r="AS5" s="557"/>
      <c r="AT5" s="557"/>
      <c r="AU5" s="557"/>
      <c r="AV5" s="557"/>
      <c r="AW5" s="557"/>
      <c r="AX5" s="557"/>
      <c r="AY5" s="557"/>
      <c r="AZ5" s="557"/>
      <c r="BA5" s="557"/>
      <c r="BB5" s="557"/>
      <c r="BC5" s="557"/>
      <c r="BD5" s="557"/>
      <c r="BE5" s="557"/>
      <c r="BF5" s="557"/>
      <c r="BG5" s="557"/>
      <c r="BH5" s="557"/>
      <c r="BI5" s="557"/>
      <c r="BJ5" s="557"/>
      <c r="BK5" s="557"/>
      <c r="BL5" s="557"/>
      <c r="BM5" s="557"/>
      <c r="BN5" s="557"/>
      <c r="BO5" s="557"/>
      <c r="BP5" s="557"/>
      <c r="BQ5" s="557"/>
      <c r="BR5" s="557"/>
      <c r="BS5" s="557"/>
      <c r="BT5" s="557"/>
      <c r="BU5" s="557"/>
      <c r="BV5" s="559"/>
      <c r="BW5" s="559"/>
      <c r="BX5" s="559"/>
      <c r="BY5" s="559"/>
      <c r="BZ5" s="559"/>
      <c r="CA5" s="559"/>
      <c r="CB5" s="559"/>
      <c r="CC5" s="559"/>
      <c r="CD5" s="559"/>
      <c r="CE5" s="559"/>
      <c r="CF5" s="559"/>
      <c r="CG5" s="559"/>
      <c r="CH5" s="560"/>
      <c r="CI5" s="560"/>
      <c r="CJ5" s="560"/>
      <c r="CK5" s="560"/>
      <c r="CL5" s="560"/>
      <c r="CM5" s="561"/>
      <c r="CN5" s="561"/>
      <c r="CO5" s="561"/>
      <c r="CP5" s="561"/>
      <c r="CQ5" s="561"/>
      <c r="CS5" s="94"/>
      <c r="CW5" s="94"/>
      <c r="CY5" s="95"/>
      <c r="DB5" s="563"/>
      <c r="DC5" s="560"/>
      <c r="DD5" s="560"/>
      <c r="DE5" s="560"/>
      <c r="DF5" s="564"/>
      <c r="DG5" s="560"/>
      <c r="DH5" s="560"/>
      <c r="DI5" s="560"/>
      <c r="DJ5" s="560"/>
    </row>
    <row r="6" spans="1:240" s="562" customFormat="1" ht="15" customHeight="1" thickTop="1">
      <c r="A6" s="557"/>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557"/>
      <c r="AL6" s="478"/>
      <c r="AM6" s="558"/>
      <c r="AN6" s="478"/>
      <c r="AO6" s="284"/>
      <c r="AP6" s="284"/>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0" s="567" customFormat="1" ht="15" customHeight="1">
      <c r="A7" s="565"/>
      <c r="B7" s="566" t="s">
        <v>87</v>
      </c>
      <c r="C7" s="566" t="s">
        <v>88</v>
      </c>
      <c r="D7" s="566" t="s">
        <v>89</v>
      </c>
      <c r="E7" s="566" t="s">
        <v>90</v>
      </c>
      <c r="F7" s="566" t="s">
        <v>91</v>
      </c>
      <c r="G7" s="566" t="s">
        <v>92</v>
      </c>
      <c r="H7" s="566" t="s">
        <v>93</v>
      </c>
      <c r="I7" s="566" t="s">
        <v>94</v>
      </c>
      <c r="J7" s="566" t="s">
        <v>95</v>
      </c>
      <c r="K7" s="566" t="s">
        <v>96</v>
      </c>
      <c r="L7" s="566" t="s">
        <v>97</v>
      </c>
      <c r="M7" s="566" t="s">
        <v>98</v>
      </c>
      <c r="N7" s="566" t="s">
        <v>99</v>
      </c>
      <c r="O7" s="566" t="s">
        <v>100</v>
      </c>
      <c r="P7" s="566" t="s">
        <v>101</v>
      </c>
      <c r="Q7" s="566" t="s">
        <v>102</v>
      </c>
      <c r="R7" s="566" t="s">
        <v>103</v>
      </c>
      <c r="S7" s="566" t="s">
        <v>104</v>
      </c>
      <c r="T7" s="566" t="s">
        <v>105</v>
      </c>
      <c r="U7" s="566" t="s">
        <v>106</v>
      </c>
      <c r="V7" s="566" t="s">
        <v>107</v>
      </c>
      <c r="W7" s="566" t="s">
        <v>108</v>
      </c>
      <c r="X7" s="566" t="s">
        <v>109</v>
      </c>
      <c r="Y7" s="566" t="s">
        <v>110</v>
      </c>
      <c r="Z7" s="566" t="s">
        <v>111</v>
      </c>
      <c r="AA7" s="566" t="s">
        <v>112</v>
      </c>
      <c r="AB7" s="566" t="s">
        <v>113</v>
      </c>
      <c r="AC7" s="566" t="s">
        <v>114</v>
      </c>
      <c r="AD7" s="566" t="s">
        <v>115</v>
      </c>
      <c r="AE7" s="566" t="s">
        <v>116</v>
      </c>
      <c r="AF7" s="566" t="s">
        <v>117</v>
      </c>
      <c r="AG7" s="566" t="s">
        <v>118</v>
      </c>
      <c r="AH7" s="566" t="s">
        <v>119</v>
      </c>
      <c r="AI7" s="566" t="s">
        <v>120</v>
      </c>
      <c r="AJ7" s="566" t="s">
        <v>121</v>
      </c>
      <c r="AK7" s="566" t="s">
        <v>122</v>
      </c>
      <c r="AL7" s="566" t="s">
        <v>123</v>
      </c>
      <c r="AM7" s="566" t="s">
        <v>124</v>
      </c>
      <c r="AN7" s="566" t="s">
        <v>125</v>
      </c>
      <c r="AO7" s="566" t="s">
        <v>126</v>
      </c>
      <c r="AP7" s="566" t="s">
        <v>127</v>
      </c>
      <c r="AQ7" s="566" t="s">
        <v>128</v>
      </c>
      <c r="AR7" s="566" t="s">
        <v>129</v>
      </c>
      <c r="AS7" s="566" t="s">
        <v>130</v>
      </c>
      <c r="AT7" s="566" t="s">
        <v>131</v>
      </c>
      <c r="AU7" s="566" t="s">
        <v>132</v>
      </c>
      <c r="AV7" s="566" t="s">
        <v>133</v>
      </c>
      <c r="AW7" s="566" t="s">
        <v>134</v>
      </c>
      <c r="AX7" s="566" t="s">
        <v>135</v>
      </c>
      <c r="AY7" s="566" t="s">
        <v>136</v>
      </c>
      <c r="AZ7" s="566" t="s">
        <v>137</v>
      </c>
      <c r="BA7" s="566" t="s">
        <v>138</v>
      </c>
      <c r="BB7" s="566" t="s">
        <v>139</v>
      </c>
      <c r="BC7" s="566" t="s">
        <v>140</v>
      </c>
      <c r="BD7" s="566" t="s">
        <v>141</v>
      </c>
      <c r="BE7" s="566" t="s">
        <v>142</v>
      </c>
      <c r="BF7" s="566" t="s">
        <v>143</v>
      </c>
      <c r="BG7" s="566" t="s">
        <v>144</v>
      </c>
      <c r="BH7" s="566" t="s">
        <v>145</v>
      </c>
      <c r="BI7" s="566" t="s">
        <v>146</v>
      </c>
      <c r="BJ7" s="566" t="s">
        <v>147</v>
      </c>
      <c r="BK7" s="566" t="s">
        <v>148</v>
      </c>
      <c r="BL7" s="566" t="s">
        <v>149</v>
      </c>
      <c r="BM7" s="566" t="s">
        <v>150</v>
      </c>
      <c r="BN7" s="566" t="s">
        <v>151</v>
      </c>
      <c r="BO7" s="566" t="s">
        <v>152</v>
      </c>
      <c r="BP7" s="566" t="s">
        <v>153</v>
      </c>
      <c r="BQ7" s="566" t="s">
        <v>154</v>
      </c>
      <c r="BR7" s="566" t="s">
        <v>155</v>
      </c>
      <c r="BS7" s="566" t="s">
        <v>156</v>
      </c>
      <c r="BT7" s="566" t="s">
        <v>157</v>
      </c>
      <c r="BU7" s="566" t="s">
        <v>158</v>
      </c>
    </row>
    <row r="8" spans="1:240" s="476" customFormat="1" ht="10.199999999999999" customHeight="1">
      <c r="A8" s="568"/>
      <c r="B8" s="569"/>
      <c r="C8" s="569"/>
      <c r="D8" s="569"/>
      <c r="E8" s="569"/>
      <c r="F8" s="569"/>
      <c r="G8" s="569"/>
      <c r="H8" s="569"/>
      <c r="I8" s="569"/>
      <c r="J8" s="569"/>
      <c r="K8" s="569"/>
      <c r="L8" s="569"/>
      <c r="M8" s="569"/>
      <c r="N8" s="569"/>
      <c r="O8" s="569"/>
      <c r="P8" s="569"/>
      <c r="Q8" s="569"/>
      <c r="R8" s="569"/>
      <c r="S8" s="569"/>
      <c r="T8" s="569"/>
      <c r="U8" s="569"/>
      <c r="V8" s="569"/>
      <c r="W8" s="569"/>
      <c r="X8" s="569"/>
      <c r="Y8" s="569"/>
      <c r="Z8" s="569"/>
      <c r="AA8" s="569"/>
      <c r="AB8" s="569"/>
      <c r="AC8" s="569"/>
      <c r="AD8" s="569"/>
      <c r="AE8" s="569"/>
      <c r="AF8" s="569"/>
      <c r="AG8" s="569"/>
      <c r="AH8" s="569"/>
      <c r="AI8" s="569"/>
      <c r="AJ8" s="569"/>
      <c r="AK8" s="569"/>
      <c r="AL8" s="569"/>
      <c r="AM8" s="569"/>
      <c r="AN8" s="569"/>
      <c r="AO8" s="569"/>
      <c r="AP8" s="569"/>
      <c r="AQ8" s="569"/>
      <c r="AR8" s="569"/>
      <c r="AS8" s="569"/>
      <c r="AT8" s="569"/>
      <c r="AU8" s="569"/>
      <c r="AV8" s="569"/>
      <c r="AW8" s="569"/>
      <c r="AX8" s="569"/>
      <c r="AY8" s="569"/>
      <c r="AZ8" s="569"/>
      <c r="BA8" s="569"/>
      <c r="BB8" s="569"/>
      <c r="BC8" s="569"/>
      <c r="BD8" s="569"/>
      <c r="BE8" s="569"/>
      <c r="BF8" s="569"/>
      <c r="BG8" s="569"/>
      <c r="BH8" s="569"/>
      <c r="BI8" s="569"/>
      <c r="BJ8" s="569"/>
      <c r="BK8" s="569"/>
      <c r="BL8" s="569"/>
      <c r="BM8" s="569"/>
      <c r="BN8" s="569"/>
      <c r="BO8" s="569"/>
      <c r="BP8" s="569"/>
      <c r="BQ8" s="569"/>
      <c r="BR8" s="569"/>
      <c r="BS8" s="569"/>
      <c r="BT8" s="569"/>
      <c r="BU8" s="569"/>
      <c r="BV8" s="570"/>
      <c r="BW8" s="570"/>
      <c r="BX8" s="570"/>
      <c r="BY8" s="570"/>
      <c r="BZ8" s="570"/>
      <c r="CA8" s="570"/>
      <c r="CB8" s="570"/>
      <c r="CC8" s="570"/>
      <c r="CD8" s="570"/>
      <c r="CE8" s="570"/>
      <c r="CF8" s="570"/>
      <c r="CG8" s="570"/>
      <c r="CH8" s="570"/>
      <c r="CI8" s="570"/>
      <c r="CJ8" s="570"/>
      <c r="CK8" s="570"/>
      <c r="CL8" s="570"/>
      <c r="CM8" s="570"/>
      <c r="CN8" s="570"/>
      <c r="CO8" s="570"/>
      <c r="CP8" s="570"/>
      <c r="CQ8" s="570"/>
      <c r="CR8" s="570"/>
      <c r="CS8" s="570"/>
      <c r="CT8" s="570"/>
      <c r="CU8" s="570"/>
      <c r="CV8" s="570"/>
      <c r="CW8" s="570"/>
      <c r="CX8" s="570"/>
      <c r="CY8" s="570"/>
    </row>
    <row r="9" spans="1:240" s="481" customFormat="1" ht="5.0999999999999996" customHeight="1">
      <c r="A9" s="479"/>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c r="AN9" s="479"/>
      <c r="AO9" s="479"/>
      <c r="AP9" s="479"/>
      <c r="AQ9" s="479"/>
      <c r="AR9" s="479"/>
      <c r="AS9" s="479"/>
      <c r="AT9" s="479"/>
      <c r="AU9" s="479"/>
      <c r="AV9" s="479"/>
      <c r="AW9" s="479"/>
      <c r="AX9" s="479"/>
      <c r="AY9" s="479"/>
      <c r="AZ9" s="479"/>
      <c r="BA9" s="479"/>
      <c r="BB9" s="479"/>
      <c r="BC9" s="479"/>
      <c r="BD9" s="479"/>
      <c r="BE9" s="479"/>
      <c r="BF9" s="479"/>
      <c r="BG9" s="479"/>
      <c r="BH9" s="479"/>
      <c r="BI9" s="479"/>
      <c r="BJ9" s="479"/>
      <c r="BK9" s="479"/>
      <c r="BL9" s="479"/>
      <c r="BM9" s="479"/>
      <c r="BN9" s="479"/>
      <c r="BO9" s="479"/>
      <c r="BP9" s="479"/>
      <c r="BQ9" s="479"/>
      <c r="BR9" s="479"/>
      <c r="BS9" s="479"/>
      <c r="BT9" s="479"/>
      <c r="BU9" s="571"/>
    </row>
    <row r="10" spans="1:240" s="562" customFormat="1" ht="15" customHeight="1">
      <c r="A10" s="588" t="s">
        <v>721</v>
      </c>
      <c r="B10" s="589">
        <v>6646</v>
      </c>
      <c r="C10" s="589">
        <v>6775</v>
      </c>
      <c r="D10" s="589">
        <v>7033</v>
      </c>
      <c r="E10" s="589">
        <v>7428</v>
      </c>
      <c r="F10" s="589">
        <v>7826</v>
      </c>
      <c r="G10" s="589">
        <v>8104</v>
      </c>
      <c r="H10" s="589">
        <v>8652</v>
      </c>
      <c r="I10" s="589">
        <v>9136</v>
      </c>
      <c r="J10" s="589">
        <v>10263</v>
      </c>
      <c r="K10" s="589">
        <v>11424</v>
      </c>
      <c r="L10" s="589">
        <v>13871</v>
      </c>
      <c r="M10" s="589">
        <v>14953</v>
      </c>
      <c r="N10" s="589">
        <v>16313</v>
      </c>
      <c r="O10" s="589">
        <v>15836</v>
      </c>
      <c r="P10" s="589">
        <v>15782</v>
      </c>
      <c r="Q10" s="589">
        <v>16019</v>
      </c>
      <c r="R10" s="589">
        <v>16290</v>
      </c>
      <c r="S10" s="589">
        <v>16740</v>
      </c>
      <c r="T10" s="589">
        <v>17365</v>
      </c>
      <c r="U10" s="589">
        <v>19091</v>
      </c>
      <c r="V10" s="589">
        <v>19541</v>
      </c>
      <c r="W10" s="589">
        <v>20117</v>
      </c>
      <c r="X10" s="589">
        <v>20682</v>
      </c>
      <c r="Y10" s="589">
        <v>20915</v>
      </c>
      <c r="Z10" s="589">
        <v>21299</v>
      </c>
      <c r="AA10" s="589">
        <v>21359</v>
      </c>
      <c r="AB10" s="589">
        <v>21455</v>
      </c>
      <c r="AC10" s="589">
        <v>21476</v>
      </c>
      <c r="AD10" s="589">
        <v>21687</v>
      </c>
      <c r="AE10" s="589">
        <v>21407</v>
      </c>
      <c r="AF10" s="589">
        <v>21791</v>
      </c>
      <c r="AG10" s="589">
        <v>22622</v>
      </c>
      <c r="AH10" s="589">
        <v>23146</v>
      </c>
      <c r="AI10" s="589">
        <v>23618.1737091711</v>
      </c>
      <c r="AJ10" s="589">
        <v>23801.1737091711</v>
      </c>
      <c r="AK10" s="589">
        <v>28670.1737091711</v>
      </c>
      <c r="AL10" s="589">
        <v>29499.173709171097</v>
      </c>
      <c r="AM10" s="589">
        <v>30497.173709171097</v>
      </c>
      <c r="AN10" s="589">
        <v>31875.173709171097</v>
      </c>
      <c r="AO10" s="589">
        <v>40416.173709171097</v>
      </c>
      <c r="AP10" s="589">
        <v>40714.173709171097</v>
      </c>
      <c r="AQ10" s="589">
        <v>39181.173709171097</v>
      </c>
      <c r="AR10" s="589">
        <v>37536.173709171097</v>
      </c>
      <c r="AS10" s="589">
        <v>36557.173709171097</v>
      </c>
      <c r="AT10" s="589">
        <v>36526.796590912898</v>
      </c>
      <c r="AU10" s="589">
        <v>35763</v>
      </c>
      <c r="AV10" s="589">
        <v>35240</v>
      </c>
      <c r="AW10" s="589">
        <v>35237</v>
      </c>
      <c r="AX10" s="589">
        <v>35084</v>
      </c>
      <c r="AY10" s="589">
        <v>36987.017076960292</v>
      </c>
      <c r="AZ10" s="589">
        <v>36860</v>
      </c>
      <c r="BA10" s="589">
        <v>36142</v>
      </c>
      <c r="BB10" s="589">
        <v>36796</v>
      </c>
      <c r="BC10" s="589">
        <v>40465.633999999998</v>
      </c>
      <c r="BD10" s="589">
        <v>43209.278603336636</v>
      </c>
      <c r="BE10" s="589">
        <v>44893.665214716348</v>
      </c>
      <c r="BF10" s="589">
        <v>45339.1</v>
      </c>
      <c r="BG10" s="589">
        <v>46029.8</v>
      </c>
      <c r="BH10" s="589">
        <v>44401.4</v>
      </c>
      <c r="BI10" s="589">
        <v>44624</v>
      </c>
      <c r="BJ10" s="589">
        <v>45236</v>
      </c>
      <c r="BK10" s="589">
        <v>47149</v>
      </c>
      <c r="BL10" s="589">
        <v>48790</v>
      </c>
      <c r="BM10" s="589">
        <v>50334</v>
      </c>
      <c r="BN10" s="589">
        <v>57741</v>
      </c>
      <c r="BO10" s="589">
        <v>60032</v>
      </c>
      <c r="BP10" s="589">
        <v>60196</v>
      </c>
      <c r="BQ10" s="589">
        <f>+BP25</f>
        <v>59137</v>
      </c>
      <c r="BR10" s="589">
        <v>53901</v>
      </c>
      <c r="BS10" s="589">
        <f>BR17</f>
        <v>51643</v>
      </c>
      <c r="BT10" s="589">
        <v>48508</v>
      </c>
      <c r="BU10" s="590">
        <f>BT25</f>
        <v>48485.8</v>
      </c>
      <c r="BV10" s="471"/>
    </row>
    <row r="11" spans="1:240" ht="15" customHeight="1">
      <c r="A11" s="485" t="s">
        <v>722</v>
      </c>
      <c r="B11" s="483">
        <v>1160</v>
      </c>
      <c r="C11" s="483">
        <v>1344</v>
      </c>
      <c r="D11" s="483">
        <v>1438</v>
      </c>
      <c r="E11" s="483">
        <v>1556</v>
      </c>
      <c r="F11" s="483">
        <v>1667</v>
      </c>
      <c r="G11" s="483">
        <v>1834</v>
      </c>
      <c r="H11" s="483">
        <v>1824</v>
      </c>
      <c r="I11" s="483">
        <v>2559</v>
      </c>
      <c r="J11" s="503">
        <v>2920</v>
      </c>
      <c r="K11" s="503">
        <v>4404</v>
      </c>
      <c r="L11" s="503">
        <v>2884</v>
      </c>
      <c r="M11" s="503">
        <v>2730</v>
      </c>
      <c r="N11" s="503">
        <v>2159</v>
      </c>
      <c r="O11" s="503">
        <v>2319</v>
      </c>
      <c r="P11" s="503">
        <v>2260</v>
      </c>
      <c r="Q11" s="503">
        <v>2299</v>
      </c>
      <c r="R11" s="503">
        <v>2534</v>
      </c>
      <c r="S11" s="503">
        <v>2685</v>
      </c>
      <c r="T11" s="503">
        <v>3906</v>
      </c>
      <c r="U11" s="503">
        <v>2958</v>
      </c>
      <c r="V11" s="503">
        <v>3298</v>
      </c>
      <c r="W11" s="503">
        <v>3650</v>
      </c>
      <c r="X11" s="503">
        <v>3552</v>
      </c>
      <c r="Y11" s="503">
        <v>3432</v>
      </c>
      <c r="Z11" s="503">
        <v>3475</v>
      </c>
      <c r="AA11" s="503">
        <v>3608</v>
      </c>
      <c r="AB11" s="503">
        <v>3260</v>
      </c>
      <c r="AC11" s="503">
        <v>3475</v>
      </c>
      <c r="AD11" s="503">
        <v>3269</v>
      </c>
      <c r="AE11" s="503">
        <v>3623</v>
      </c>
      <c r="AF11" s="503">
        <v>3809</v>
      </c>
      <c r="AG11" s="503">
        <v>3834</v>
      </c>
      <c r="AH11" s="503">
        <v>4039</v>
      </c>
      <c r="AI11" s="503">
        <v>4030</v>
      </c>
      <c r="AJ11" s="503">
        <v>8150</v>
      </c>
      <c r="AK11" s="503">
        <v>4776</v>
      </c>
      <c r="AL11" s="503">
        <v>5988</v>
      </c>
      <c r="AM11" s="503">
        <v>5812</v>
      </c>
      <c r="AN11" s="503">
        <v>7514</v>
      </c>
      <c r="AO11" s="503">
        <v>7030</v>
      </c>
      <c r="AP11" s="503">
        <v>5851</v>
      </c>
      <c r="AQ11" s="503">
        <v>6535</v>
      </c>
      <c r="AR11" s="503">
        <v>4957</v>
      </c>
      <c r="AS11" s="503">
        <v>5414.3</v>
      </c>
      <c r="AT11" s="503">
        <v>4599</v>
      </c>
      <c r="AU11" s="503">
        <v>4369</v>
      </c>
      <c r="AV11" s="503">
        <v>4856</v>
      </c>
      <c r="AW11" s="503">
        <v>4495</v>
      </c>
      <c r="AX11" s="503">
        <v>6292</v>
      </c>
      <c r="AY11" s="503">
        <v>4349</v>
      </c>
      <c r="AZ11" s="503">
        <v>4522</v>
      </c>
      <c r="BA11" s="503">
        <v>4622</v>
      </c>
      <c r="BB11" s="503">
        <v>7359</v>
      </c>
      <c r="BC11" s="503">
        <v>8745</v>
      </c>
      <c r="BD11" s="503">
        <v>5626</v>
      </c>
      <c r="BE11" s="503">
        <v>4066</v>
      </c>
      <c r="BF11" s="503">
        <v>4934.5640000000003</v>
      </c>
      <c r="BG11" s="503">
        <v>4299</v>
      </c>
      <c r="BH11" s="503">
        <v>4392</v>
      </c>
      <c r="BI11" s="503">
        <v>5059</v>
      </c>
      <c r="BJ11" s="503">
        <v>7051</v>
      </c>
      <c r="BK11" s="503">
        <v>8148</v>
      </c>
      <c r="BL11" s="503">
        <v>8587</v>
      </c>
      <c r="BM11" s="503">
        <v>15008</v>
      </c>
      <c r="BN11" s="503">
        <v>9726</v>
      </c>
      <c r="BO11" s="503">
        <v>10362</v>
      </c>
      <c r="BP11" s="503">
        <v>9217</v>
      </c>
      <c r="BQ11" s="503">
        <v>9156</v>
      </c>
      <c r="BR11" s="503">
        <v>8435</v>
      </c>
      <c r="BS11" s="503">
        <v>8465</v>
      </c>
      <c r="BT11" s="503">
        <v>7864</v>
      </c>
      <c r="BU11" s="517">
        <v>8187</v>
      </c>
      <c r="BV11" s="440"/>
      <c r="BW11" s="573"/>
      <c r="BX11" s="573"/>
      <c r="BY11" s="573"/>
    </row>
    <row r="12" spans="1:240" ht="15" customHeight="1">
      <c r="A12" s="485" t="s">
        <v>723</v>
      </c>
      <c r="B12" s="483">
        <v>-1031</v>
      </c>
      <c r="C12" s="483">
        <v>-1095</v>
      </c>
      <c r="D12" s="483">
        <v>-1105</v>
      </c>
      <c r="E12" s="483">
        <v>-1158</v>
      </c>
      <c r="F12" s="483">
        <v>-1389</v>
      </c>
      <c r="G12" s="483">
        <v>-1286</v>
      </c>
      <c r="H12" s="483">
        <v>-1340</v>
      </c>
      <c r="I12" s="483">
        <v>-1432</v>
      </c>
      <c r="J12" s="503">
        <v>-1759</v>
      </c>
      <c r="K12" s="503">
        <v>-1957</v>
      </c>
      <c r="L12" s="503">
        <v>-1802</v>
      </c>
      <c r="M12" s="503">
        <v>-2400</v>
      </c>
      <c r="N12" s="503">
        <v>-2636</v>
      </c>
      <c r="O12" s="503">
        <v>-2373</v>
      </c>
      <c r="P12" s="503">
        <v>-2023</v>
      </c>
      <c r="Q12" s="503">
        <v>-2028</v>
      </c>
      <c r="R12" s="503">
        <v>-2084</v>
      </c>
      <c r="S12" s="503">
        <v>-2060</v>
      </c>
      <c r="T12" s="503">
        <v>-2180</v>
      </c>
      <c r="U12" s="503">
        <v>-2508</v>
      </c>
      <c r="V12" s="503">
        <v>-2722</v>
      </c>
      <c r="W12" s="503">
        <v>-3085</v>
      </c>
      <c r="X12" s="503">
        <v>-3319</v>
      </c>
      <c r="Y12" s="503">
        <v>-3048</v>
      </c>
      <c r="Z12" s="503">
        <v>-3415</v>
      </c>
      <c r="AA12" s="503">
        <v>-3512</v>
      </c>
      <c r="AB12" s="503">
        <v>-3239</v>
      </c>
      <c r="AC12" s="503">
        <v>-3264</v>
      </c>
      <c r="AD12" s="503">
        <v>-3549</v>
      </c>
      <c r="AE12" s="503">
        <v>-3239</v>
      </c>
      <c r="AF12" s="503">
        <v>-2978</v>
      </c>
      <c r="AG12" s="503">
        <v>-3310</v>
      </c>
      <c r="AH12" s="503">
        <v>-3566.8262908288998</v>
      </c>
      <c r="AI12" s="503">
        <v>-3847</v>
      </c>
      <c r="AJ12" s="503">
        <v>-3281</v>
      </c>
      <c r="AK12" s="503">
        <v>-3947</v>
      </c>
      <c r="AL12" s="503">
        <v>-4990</v>
      </c>
      <c r="AM12" s="503">
        <v>-4434</v>
      </c>
      <c r="AN12" s="503">
        <v>-6246</v>
      </c>
      <c r="AO12" s="503">
        <v>-6732</v>
      </c>
      <c r="AP12" s="503">
        <v>-6780</v>
      </c>
      <c r="AQ12" s="503">
        <v>-8180</v>
      </c>
      <c r="AR12" s="503">
        <v>-5936</v>
      </c>
      <c r="AS12" s="503">
        <v>-5444</v>
      </c>
      <c r="AT12" s="503">
        <v>-5363</v>
      </c>
      <c r="AU12" s="503">
        <v>-4892</v>
      </c>
      <c r="AV12" s="503">
        <v>-4859</v>
      </c>
      <c r="AW12" s="503">
        <v>-4648</v>
      </c>
      <c r="AX12" s="503">
        <v>-4389</v>
      </c>
      <c r="AY12" s="503">
        <v>-4476</v>
      </c>
      <c r="AZ12" s="503">
        <v>-3591</v>
      </c>
      <c r="BA12" s="503">
        <v>-4670</v>
      </c>
      <c r="BB12" s="503">
        <v>-4250</v>
      </c>
      <c r="BC12" s="503">
        <v>-5526</v>
      </c>
      <c r="BD12" s="503">
        <v>-3837</v>
      </c>
      <c r="BE12" s="503">
        <v>-3694</v>
      </c>
      <c r="BF12" s="503">
        <v>-4459</v>
      </c>
      <c r="BG12" s="503">
        <v>-4011</v>
      </c>
      <c r="BH12" s="503">
        <v>-3663</v>
      </c>
      <c r="BI12" s="503">
        <v>-3455</v>
      </c>
      <c r="BJ12" s="503">
        <v>-4686</v>
      </c>
      <c r="BK12" s="503">
        <v>-4878</v>
      </c>
      <c r="BL12" s="503">
        <v>-4481</v>
      </c>
      <c r="BM12" s="503">
        <v>-4913</v>
      </c>
      <c r="BN12" s="503">
        <v>-7366</v>
      </c>
      <c r="BO12" s="503">
        <v>-9134</v>
      </c>
      <c r="BP12" s="503">
        <v>-10314</v>
      </c>
      <c r="BQ12" s="503">
        <v>-14092</v>
      </c>
      <c r="BR12" s="503">
        <v>-10743</v>
      </c>
      <c r="BS12" s="503">
        <v>-11799</v>
      </c>
      <c r="BT12" s="503">
        <v>-7944</v>
      </c>
      <c r="BU12" s="517">
        <v>-8393</v>
      </c>
      <c r="BV12" s="471"/>
    </row>
    <row r="13" spans="1:240" ht="15" customHeight="1">
      <c r="A13" s="485" t="s">
        <v>724</v>
      </c>
      <c r="B13" s="483">
        <v>0</v>
      </c>
      <c r="C13" s="483">
        <v>0</v>
      </c>
      <c r="D13" s="483">
        <v>0</v>
      </c>
      <c r="E13" s="483">
        <v>0</v>
      </c>
      <c r="F13" s="483">
        <v>0</v>
      </c>
      <c r="G13" s="483">
        <v>0</v>
      </c>
      <c r="H13" s="483">
        <v>0</v>
      </c>
      <c r="I13" s="483">
        <v>0</v>
      </c>
      <c r="J13" s="503">
        <v>0</v>
      </c>
      <c r="K13" s="503">
        <v>0</v>
      </c>
      <c r="L13" s="503">
        <v>0</v>
      </c>
      <c r="M13" s="503">
        <v>0</v>
      </c>
      <c r="N13" s="503">
        <v>0</v>
      </c>
      <c r="O13" s="503">
        <v>0</v>
      </c>
      <c r="P13" s="503">
        <v>0</v>
      </c>
      <c r="Q13" s="503">
        <v>0</v>
      </c>
      <c r="R13" s="503">
        <v>0</v>
      </c>
      <c r="S13" s="503">
        <v>0</v>
      </c>
      <c r="T13" s="503">
        <v>0</v>
      </c>
      <c r="U13" s="503">
        <v>0</v>
      </c>
      <c r="V13" s="503">
        <v>0</v>
      </c>
      <c r="W13" s="503">
        <v>0</v>
      </c>
      <c r="X13" s="503">
        <v>0</v>
      </c>
      <c r="Y13" s="503">
        <v>0</v>
      </c>
      <c r="Z13" s="503">
        <v>0</v>
      </c>
      <c r="AA13" s="503">
        <v>0</v>
      </c>
      <c r="AB13" s="503">
        <v>0</v>
      </c>
      <c r="AC13" s="503">
        <v>0</v>
      </c>
      <c r="AD13" s="503">
        <v>0</v>
      </c>
      <c r="AE13" s="503">
        <v>0</v>
      </c>
      <c r="AF13" s="503">
        <v>0</v>
      </c>
      <c r="AG13" s="503">
        <v>0</v>
      </c>
      <c r="AH13" s="503">
        <v>0</v>
      </c>
      <c r="AI13" s="503">
        <v>0</v>
      </c>
      <c r="AJ13" s="503">
        <v>0</v>
      </c>
      <c r="AK13" s="503">
        <v>0</v>
      </c>
      <c r="AL13" s="503">
        <v>0</v>
      </c>
      <c r="AM13" s="503">
        <v>0</v>
      </c>
      <c r="AN13" s="503">
        <v>0</v>
      </c>
      <c r="AO13" s="503">
        <v>0</v>
      </c>
      <c r="AP13" s="503">
        <v>-604</v>
      </c>
      <c r="AQ13" s="503">
        <v>0</v>
      </c>
      <c r="AR13" s="503">
        <v>0</v>
      </c>
      <c r="AS13" s="503">
        <v>0</v>
      </c>
      <c r="AT13" s="503">
        <v>0</v>
      </c>
      <c r="AU13" s="503">
        <v>0</v>
      </c>
      <c r="AV13" s="503">
        <v>0</v>
      </c>
      <c r="AW13" s="503">
        <v>0</v>
      </c>
      <c r="AX13" s="503">
        <v>0</v>
      </c>
      <c r="AY13" s="503">
        <v>0</v>
      </c>
      <c r="AZ13" s="503">
        <v>0</v>
      </c>
      <c r="BA13" s="503">
        <v>0</v>
      </c>
      <c r="BB13" s="503">
        <v>0</v>
      </c>
      <c r="BC13" s="503">
        <v>0</v>
      </c>
      <c r="BD13" s="503">
        <v>0</v>
      </c>
      <c r="BE13" s="503">
        <v>0</v>
      </c>
      <c r="BF13" s="503">
        <v>0</v>
      </c>
      <c r="BG13" s="503">
        <v>0</v>
      </c>
      <c r="BH13" s="503">
        <v>0</v>
      </c>
      <c r="BI13" s="503">
        <v>0</v>
      </c>
      <c r="BJ13" s="503">
        <v>0</v>
      </c>
      <c r="BK13" s="503">
        <v>0</v>
      </c>
      <c r="BL13" s="503">
        <v>0</v>
      </c>
      <c r="BM13" s="503">
        <v>0</v>
      </c>
      <c r="BN13" s="503">
        <v>0</v>
      </c>
      <c r="BO13" s="503">
        <v>0</v>
      </c>
      <c r="BP13" s="503">
        <v>0</v>
      </c>
      <c r="BQ13" s="503">
        <v>0</v>
      </c>
      <c r="BR13" s="503">
        <v>0</v>
      </c>
      <c r="BS13" s="503">
        <v>0</v>
      </c>
      <c r="BT13" s="503">
        <v>0</v>
      </c>
      <c r="BU13" s="517">
        <v>0</v>
      </c>
      <c r="BV13" s="471"/>
    </row>
    <row r="14" spans="1:240" ht="15" customHeight="1">
      <c r="A14" s="485" t="s">
        <v>725</v>
      </c>
      <c r="B14" s="483">
        <v>0</v>
      </c>
      <c r="C14" s="483">
        <v>0</v>
      </c>
      <c r="D14" s="483">
        <v>0</v>
      </c>
      <c r="E14" s="483">
        <v>0</v>
      </c>
      <c r="F14" s="483">
        <v>0</v>
      </c>
      <c r="G14" s="483">
        <v>0</v>
      </c>
      <c r="H14" s="483">
        <v>0</v>
      </c>
      <c r="I14" s="483">
        <v>0</v>
      </c>
      <c r="J14" s="503">
        <v>0</v>
      </c>
      <c r="K14" s="503">
        <v>0</v>
      </c>
      <c r="L14" s="503">
        <v>0</v>
      </c>
      <c r="M14" s="503">
        <v>0</v>
      </c>
      <c r="N14" s="503">
        <v>0</v>
      </c>
      <c r="O14" s="503">
        <v>0</v>
      </c>
      <c r="P14" s="503">
        <v>0</v>
      </c>
      <c r="Q14" s="503">
        <v>0</v>
      </c>
      <c r="R14" s="503">
        <v>0</v>
      </c>
      <c r="S14" s="503">
        <v>0</v>
      </c>
      <c r="T14" s="503">
        <v>0</v>
      </c>
      <c r="U14" s="503">
        <v>0</v>
      </c>
      <c r="V14" s="503">
        <v>0</v>
      </c>
      <c r="W14" s="503">
        <v>0</v>
      </c>
      <c r="X14" s="503">
        <v>0</v>
      </c>
      <c r="Y14" s="503">
        <v>0</v>
      </c>
      <c r="Z14" s="503">
        <v>0</v>
      </c>
      <c r="AA14" s="503">
        <v>0</v>
      </c>
      <c r="AB14" s="503">
        <v>0</v>
      </c>
      <c r="AC14" s="503">
        <v>0</v>
      </c>
      <c r="AD14" s="503">
        <v>0</v>
      </c>
      <c r="AE14" s="503">
        <v>0</v>
      </c>
      <c r="AF14" s="503">
        <v>0</v>
      </c>
      <c r="AG14" s="503">
        <v>0</v>
      </c>
      <c r="AH14" s="503">
        <v>0</v>
      </c>
      <c r="AI14" s="503">
        <v>0</v>
      </c>
      <c r="AJ14" s="503">
        <v>0</v>
      </c>
      <c r="AK14" s="503">
        <v>0</v>
      </c>
      <c r="AL14" s="503">
        <v>0</v>
      </c>
      <c r="AM14" s="503">
        <v>0</v>
      </c>
      <c r="AN14" s="503">
        <v>0</v>
      </c>
      <c r="AO14" s="503">
        <v>0</v>
      </c>
      <c r="AP14" s="503">
        <v>0</v>
      </c>
      <c r="AQ14" s="503">
        <v>0</v>
      </c>
      <c r="AR14" s="503">
        <v>0</v>
      </c>
      <c r="AS14" s="503">
        <v>0</v>
      </c>
      <c r="AT14" s="503">
        <v>0</v>
      </c>
      <c r="AU14" s="503">
        <v>0</v>
      </c>
      <c r="AV14" s="503">
        <v>0</v>
      </c>
      <c r="AW14" s="503">
        <v>0</v>
      </c>
      <c r="AX14" s="503">
        <v>0</v>
      </c>
      <c r="AY14" s="503">
        <v>0</v>
      </c>
      <c r="AZ14" s="503">
        <v>-1649</v>
      </c>
      <c r="BA14" s="503">
        <v>702</v>
      </c>
      <c r="BB14" s="503">
        <v>561</v>
      </c>
      <c r="BC14" s="503">
        <v>-476</v>
      </c>
      <c r="BD14" s="503">
        <v>-104.08799999999999</v>
      </c>
      <c r="BE14" s="503">
        <v>-23.665214716347691</v>
      </c>
      <c r="BF14" s="503">
        <v>215</v>
      </c>
      <c r="BG14" s="503">
        <v>-1917</v>
      </c>
      <c r="BH14" s="503">
        <v>-506</v>
      </c>
      <c r="BI14" s="503">
        <v>-992</v>
      </c>
      <c r="BJ14" s="503">
        <v>-452</v>
      </c>
      <c r="BK14" s="503">
        <v>-1629</v>
      </c>
      <c r="BL14" s="503">
        <v>-2562</v>
      </c>
      <c r="BM14" s="503">
        <v>-2688</v>
      </c>
      <c r="BN14" s="503">
        <v>-69</v>
      </c>
      <c r="BO14" s="503">
        <v>-1064</v>
      </c>
      <c r="BP14" s="503">
        <v>38</v>
      </c>
      <c r="BQ14" s="503">
        <v>-300</v>
      </c>
      <c r="BR14" s="503">
        <v>50</v>
      </c>
      <c r="BS14" s="503">
        <v>199</v>
      </c>
      <c r="BT14" s="503">
        <v>58</v>
      </c>
      <c r="BU14" s="517">
        <v>-5</v>
      </c>
      <c r="BV14" s="471"/>
    </row>
    <row r="15" spans="1:240" ht="15" customHeight="1">
      <c r="A15" s="485" t="s">
        <v>726</v>
      </c>
      <c r="B15" s="483">
        <v>0</v>
      </c>
      <c r="C15" s="483">
        <v>9</v>
      </c>
      <c r="D15" s="483">
        <v>62</v>
      </c>
      <c r="E15" s="483">
        <v>0</v>
      </c>
      <c r="F15" s="483">
        <v>0</v>
      </c>
      <c r="G15" s="483">
        <v>0</v>
      </c>
      <c r="H15" s="483">
        <v>0</v>
      </c>
      <c r="I15" s="483">
        <v>0</v>
      </c>
      <c r="J15" s="503">
        <v>0</v>
      </c>
      <c r="K15" s="503">
        <v>0</v>
      </c>
      <c r="L15" s="503">
        <v>0</v>
      </c>
      <c r="M15" s="503">
        <v>1030</v>
      </c>
      <c r="N15" s="503">
        <v>0</v>
      </c>
      <c r="O15" s="503">
        <v>0</v>
      </c>
      <c r="P15" s="503">
        <v>0</v>
      </c>
      <c r="Q15" s="503">
        <v>0</v>
      </c>
      <c r="R15" s="503">
        <v>0</v>
      </c>
      <c r="S15" s="503">
        <v>0</v>
      </c>
      <c r="T15" s="503">
        <v>0</v>
      </c>
      <c r="U15" s="503">
        <v>0</v>
      </c>
      <c r="V15" s="503">
        <v>0</v>
      </c>
      <c r="W15" s="503">
        <v>0</v>
      </c>
      <c r="X15" s="503">
        <v>0</v>
      </c>
      <c r="Y15" s="503">
        <v>0</v>
      </c>
      <c r="Z15" s="503">
        <v>0</v>
      </c>
      <c r="AA15" s="503">
        <v>0</v>
      </c>
      <c r="AB15" s="503">
        <v>0</v>
      </c>
      <c r="AC15" s="503">
        <v>0</v>
      </c>
      <c r="AD15" s="503">
        <v>0</v>
      </c>
      <c r="AE15" s="503">
        <v>0</v>
      </c>
      <c r="AF15" s="503">
        <v>0</v>
      </c>
      <c r="AG15" s="503">
        <v>0</v>
      </c>
      <c r="AH15" s="503">
        <v>0</v>
      </c>
      <c r="AI15" s="503">
        <v>0</v>
      </c>
      <c r="AJ15" s="503">
        <v>0</v>
      </c>
      <c r="AK15" s="503">
        <v>0</v>
      </c>
      <c r="AL15" s="503">
        <v>0</v>
      </c>
      <c r="AM15" s="503">
        <v>0</v>
      </c>
      <c r="AN15" s="503">
        <v>7273</v>
      </c>
      <c r="AO15" s="503">
        <v>0</v>
      </c>
      <c r="AP15" s="503">
        <v>0</v>
      </c>
      <c r="AQ15" s="503">
        <v>0</v>
      </c>
      <c r="AR15" s="503">
        <v>0</v>
      </c>
      <c r="AS15" s="503">
        <v>0</v>
      </c>
      <c r="AT15" s="503">
        <v>0</v>
      </c>
      <c r="AU15" s="503">
        <v>0</v>
      </c>
      <c r="AV15" s="503">
        <v>0</v>
      </c>
      <c r="AW15" s="503">
        <v>0</v>
      </c>
      <c r="AX15" s="503">
        <v>0</v>
      </c>
      <c r="AY15" s="503">
        <v>0</v>
      </c>
      <c r="AZ15" s="503">
        <v>0</v>
      </c>
      <c r="BA15" s="503">
        <v>0</v>
      </c>
      <c r="BB15" s="503">
        <v>0</v>
      </c>
      <c r="BC15" s="503">
        <v>0</v>
      </c>
      <c r="BD15" s="503">
        <v>0</v>
      </c>
      <c r="BE15" s="503">
        <v>97</v>
      </c>
      <c r="BF15" s="503">
        <v>0</v>
      </c>
      <c r="BG15" s="503">
        <v>0</v>
      </c>
      <c r="BH15" s="503">
        <v>0</v>
      </c>
      <c r="BI15" s="503">
        <v>0</v>
      </c>
      <c r="BJ15" s="503">
        <v>0</v>
      </c>
      <c r="BK15" s="503">
        <v>0</v>
      </c>
      <c r="BL15" s="503">
        <v>0</v>
      </c>
      <c r="BM15" s="503">
        <v>0</v>
      </c>
      <c r="BN15" s="503">
        <v>0</v>
      </c>
      <c r="BO15" s="503">
        <v>0</v>
      </c>
      <c r="BP15" s="503">
        <v>0</v>
      </c>
      <c r="BQ15" s="503">
        <v>0</v>
      </c>
      <c r="BR15" s="503">
        <v>0</v>
      </c>
      <c r="BS15" s="503">
        <v>0</v>
      </c>
      <c r="BT15" s="503">
        <v>0</v>
      </c>
      <c r="BU15" s="517">
        <v>0</v>
      </c>
      <c r="BV15" s="471"/>
    </row>
    <row r="16" spans="1:240" ht="5.0999999999999996" customHeight="1">
      <c r="A16" s="485"/>
      <c r="B16" s="483"/>
      <c r="C16" s="483"/>
      <c r="D16" s="483"/>
      <c r="E16" s="483"/>
      <c r="F16" s="483"/>
      <c r="G16" s="483"/>
      <c r="H16" s="483"/>
      <c r="I16" s="591"/>
      <c r="J16" s="503"/>
      <c r="K16" s="503"/>
      <c r="L16" s="503"/>
      <c r="M16" s="503"/>
      <c r="N16" s="503"/>
      <c r="O16" s="503"/>
      <c r="P16" s="503"/>
      <c r="Q16" s="503"/>
      <c r="R16" s="503"/>
      <c r="S16" s="503"/>
      <c r="T16" s="503"/>
      <c r="U16" s="503"/>
      <c r="V16" s="503"/>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503"/>
      <c r="BK16" s="503"/>
      <c r="BL16" s="503">
        <v>0</v>
      </c>
      <c r="BM16" s="503"/>
      <c r="BN16" s="503"/>
      <c r="BO16" s="503"/>
      <c r="BP16" s="503"/>
      <c r="BQ16" s="503"/>
      <c r="BR16" s="503"/>
      <c r="BS16" s="503"/>
      <c r="BT16" s="503"/>
      <c r="BU16" s="517"/>
      <c r="BV16" s="471"/>
    </row>
    <row r="17" spans="1:143" s="476" customFormat="1" ht="15" customHeight="1" thickBot="1">
      <c r="A17" s="592" t="s">
        <v>727</v>
      </c>
      <c r="B17" s="593">
        <v>6775</v>
      </c>
      <c r="C17" s="593">
        <v>7033</v>
      </c>
      <c r="D17" s="593">
        <v>7428</v>
      </c>
      <c r="E17" s="593">
        <v>7826</v>
      </c>
      <c r="F17" s="593">
        <v>8104</v>
      </c>
      <c r="G17" s="593">
        <v>8652</v>
      </c>
      <c r="H17" s="593">
        <v>9136</v>
      </c>
      <c r="I17" s="593">
        <v>10263</v>
      </c>
      <c r="J17" s="593">
        <v>11424</v>
      </c>
      <c r="K17" s="593">
        <v>13871</v>
      </c>
      <c r="L17" s="593">
        <v>14953</v>
      </c>
      <c r="M17" s="593">
        <v>16313</v>
      </c>
      <c r="N17" s="593">
        <v>15836</v>
      </c>
      <c r="O17" s="593">
        <v>15782</v>
      </c>
      <c r="P17" s="593">
        <v>16019</v>
      </c>
      <c r="Q17" s="593">
        <v>16290</v>
      </c>
      <c r="R17" s="593">
        <v>16740</v>
      </c>
      <c r="S17" s="593">
        <v>17365</v>
      </c>
      <c r="T17" s="593">
        <v>19091</v>
      </c>
      <c r="U17" s="593">
        <v>19541</v>
      </c>
      <c r="V17" s="593">
        <v>20117</v>
      </c>
      <c r="W17" s="593">
        <v>20682</v>
      </c>
      <c r="X17" s="593">
        <v>20915</v>
      </c>
      <c r="Y17" s="593">
        <v>21299</v>
      </c>
      <c r="Z17" s="593">
        <v>21359</v>
      </c>
      <c r="AA17" s="593">
        <v>21455</v>
      </c>
      <c r="AB17" s="593">
        <v>21476</v>
      </c>
      <c r="AC17" s="593">
        <v>21687</v>
      </c>
      <c r="AD17" s="593">
        <v>21407</v>
      </c>
      <c r="AE17" s="593">
        <v>21791</v>
      </c>
      <c r="AF17" s="593">
        <v>22622</v>
      </c>
      <c r="AG17" s="593">
        <v>23146</v>
      </c>
      <c r="AH17" s="593">
        <v>23618.1737091711</v>
      </c>
      <c r="AI17" s="593">
        <v>23801.1737091711</v>
      </c>
      <c r="AJ17" s="593">
        <v>28670.1737091711</v>
      </c>
      <c r="AK17" s="593">
        <v>29499.173709171097</v>
      </c>
      <c r="AL17" s="593">
        <v>30497.173709171097</v>
      </c>
      <c r="AM17" s="593">
        <v>31875.173709171097</v>
      </c>
      <c r="AN17" s="593">
        <v>40416.173709171097</v>
      </c>
      <c r="AO17" s="593">
        <v>40714.173709171097</v>
      </c>
      <c r="AP17" s="593">
        <v>39181.173709171097</v>
      </c>
      <c r="AQ17" s="593">
        <v>37536.173709171097</v>
      </c>
      <c r="AR17" s="593">
        <v>36557.173709171097</v>
      </c>
      <c r="AS17" s="593">
        <v>36527.473709171099</v>
      </c>
      <c r="AT17" s="593">
        <v>35762.796590912898</v>
      </c>
      <c r="AU17" s="593">
        <v>35240</v>
      </c>
      <c r="AV17" s="593">
        <v>35237</v>
      </c>
      <c r="AW17" s="593">
        <v>35084</v>
      </c>
      <c r="AX17" s="593">
        <v>36987</v>
      </c>
      <c r="AY17" s="593">
        <v>36860.017076960292</v>
      </c>
      <c r="AZ17" s="593">
        <v>36142</v>
      </c>
      <c r="BA17" s="593">
        <v>36796</v>
      </c>
      <c r="BB17" s="593">
        <v>40466</v>
      </c>
      <c r="BC17" s="593">
        <v>43208.633999999998</v>
      </c>
      <c r="BD17" s="593">
        <v>44894.190603336632</v>
      </c>
      <c r="BE17" s="593">
        <v>45339</v>
      </c>
      <c r="BF17" s="593">
        <v>46029.663999999997</v>
      </c>
      <c r="BG17" s="593">
        <v>44400.800000000003</v>
      </c>
      <c r="BH17" s="593">
        <v>44624.4</v>
      </c>
      <c r="BI17" s="593">
        <v>45236</v>
      </c>
      <c r="BJ17" s="593">
        <v>47149</v>
      </c>
      <c r="BK17" s="593">
        <v>48790</v>
      </c>
      <c r="BL17" s="593">
        <v>50334</v>
      </c>
      <c r="BM17" s="593">
        <v>57741</v>
      </c>
      <c r="BN17" s="593">
        <v>60032</v>
      </c>
      <c r="BO17" s="593">
        <v>60196</v>
      </c>
      <c r="BP17" s="593">
        <v>59137</v>
      </c>
      <c r="BQ17" s="593">
        <f>SUM(BQ10:BQ16)</f>
        <v>53901</v>
      </c>
      <c r="BR17" s="593">
        <v>51643</v>
      </c>
      <c r="BS17" s="593">
        <f>SUM(BS10:BS16)</f>
        <v>48508</v>
      </c>
      <c r="BT17" s="593">
        <v>48486</v>
      </c>
      <c r="BU17" s="507">
        <f>SUM(BU10:BU16)</f>
        <v>48274.8</v>
      </c>
      <c r="BV17" s="471"/>
      <c r="BW17" s="508"/>
      <c r="BX17" s="508"/>
      <c r="BY17" s="508"/>
      <c r="BZ17" s="508"/>
      <c r="CA17" s="508"/>
      <c r="CB17" s="508"/>
      <c r="CC17" s="508"/>
      <c r="CD17" s="508"/>
      <c r="CE17" s="508"/>
      <c r="CF17" s="508"/>
      <c r="CG17" s="508"/>
      <c r="CH17" s="508"/>
      <c r="CI17" s="508"/>
      <c r="CJ17" s="508"/>
      <c r="CK17" s="508"/>
      <c r="CL17" s="508"/>
      <c r="CM17" s="508"/>
      <c r="CN17" s="508"/>
      <c r="CO17" s="508"/>
      <c r="CP17" s="508"/>
      <c r="CQ17" s="508"/>
      <c r="CR17" s="508"/>
      <c r="CS17" s="508"/>
      <c r="CT17" s="508"/>
      <c r="CU17" s="508"/>
      <c r="CV17" s="508"/>
      <c r="CW17" s="508"/>
      <c r="CX17" s="508"/>
      <c r="CY17" s="508"/>
      <c r="CZ17" s="508"/>
      <c r="DA17" s="508"/>
      <c r="DB17" s="508"/>
      <c r="DC17" s="508"/>
      <c r="DD17" s="508"/>
      <c r="DE17" s="508"/>
      <c r="DF17" s="508"/>
      <c r="DG17" s="508"/>
      <c r="DH17" s="508"/>
      <c r="DI17" s="508"/>
      <c r="DJ17" s="508"/>
      <c r="DK17" s="508"/>
      <c r="DL17" s="508"/>
      <c r="DM17" s="508"/>
      <c r="DN17" s="508"/>
      <c r="DO17" s="508"/>
      <c r="DP17" s="508"/>
      <c r="DQ17" s="508"/>
      <c r="DR17" s="508"/>
      <c r="DS17" s="508"/>
      <c r="DT17" s="508"/>
      <c r="DU17" s="508"/>
      <c r="DV17" s="508"/>
      <c r="DW17" s="508"/>
      <c r="DX17" s="508"/>
      <c r="DY17" s="508"/>
      <c r="DZ17" s="508"/>
      <c r="EA17" s="508"/>
      <c r="EB17" s="508"/>
      <c r="EC17" s="508"/>
      <c r="ED17" s="508"/>
      <c r="EE17" s="508"/>
      <c r="EF17" s="508"/>
      <c r="EG17" s="508"/>
      <c r="EH17" s="508"/>
      <c r="EI17" s="508"/>
      <c r="EJ17" s="508"/>
      <c r="EK17" s="508"/>
      <c r="EL17" s="508"/>
      <c r="EM17" s="508"/>
    </row>
    <row r="18" spans="1:143" s="581" customFormat="1" ht="5.0999999999999996" customHeight="1" thickTop="1">
      <c r="A18" s="594"/>
      <c r="B18" s="579"/>
      <c r="C18" s="579"/>
      <c r="D18" s="579"/>
      <c r="E18" s="579"/>
      <c r="F18" s="579"/>
      <c r="G18" s="579"/>
      <c r="H18" s="579"/>
      <c r="I18" s="579"/>
      <c r="J18" s="579"/>
      <c r="K18" s="579"/>
      <c r="L18" s="579"/>
      <c r="M18" s="579"/>
      <c r="N18" s="579"/>
      <c r="O18" s="579"/>
      <c r="P18" s="579"/>
      <c r="Q18" s="579"/>
      <c r="R18" s="579"/>
      <c r="S18" s="579"/>
      <c r="T18" s="579"/>
      <c r="U18" s="579"/>
      <c r="V18" s="579"/>
      <c r="W18" s="579"/>
      <c r="X18" s="579"/>
      <c r="Y18" s="579"/>
      <c r="Z18" s="579"/>
      <c r="AA18" s="579"/>
      <c r="AB18" s="579"/>
      <c r="AC18" s="579"/>
      <c r="AD18" s="579"/>
      <c r="AE18" s="579"/>
      <c r="AF18" s="579"/>
      <c r="AG18" s="579"/>
      <c r="AH18" s="579"/>
      <c r="AI18" s="579"/>
      <c r="AJ18" s="579"/>
      <c r="AK18" s="579"/>
      <c r="AL18" s="579"/>
      <c r="AM18" s="579"/>
      <c r="AN18" s="579"/>
      <c r="AO18" s="479"/>
      <c r="AP18" s="479"/>
      <c r="AQ18" s="479"/>
      <c r="AR18" s="479"/>
      <c r="AS18" s="479"/>
      <c r="AT18" s="479"/>
      <c r="AU18" s="479"/>
      <c r="AV18" s="479"/>
      <c r="AW18" s="479"/>
      <c r="AX18" s="479"/>
      <c r="AY18" s="479"/>
      <c r="AZ18" s="479"/>
      <c r="BA18" s="479"/>
      <c r="BB18" s="479"/>
      <c r="BC18" s="479"/>
      <c r="BD18" s="479"/>
      <c r="BE18" s="479"/>
      <c r="BF18" s="479"/>
      <c r="BG18" s="479"/>
      <c r="BH18" s="479"/>
      <c r="BI18" s="479"/>
      <c r="BJ18" s="479"/>
      <c r="BK18" s="479"/>
      <c r="BL18" s="479"/>
      <c r="BM18" s="479"/>
      <c r="BN18" s="479"/>
      <c r="BO18" s="479"/>
      <c r="BP18" s="479"/>
      <c r="BQ18" s="479"/>
      <c r="BR18" s="479"/>
      <c r="BS18" s="479"/>
      <c r="BT18" s="479"/>
      <c r="BU18" s="595"/>
      <c r="BV18" s="471"/>
    </row>
    <row r="19" spans="1:143" ht="15" customHeight="1">
      <c r="A19" s="485" t="s">
        <v>728</v>
      </c>
      <c r="B19" s="483">
        <v>3772</v>
      </c>
      <c r="C19" s="483">
        <v>3856</v>
      </c>
      <c r="D19" s="483">
        <v>4196</v>
      </c>
      <c r="E19" s="483">
        <v>4413</v>
      </c>
      <c r="F19" s="483">
        <v>4598</v>
      </c>
      <c r="G19" s="483">
        <v>4807</v>
      </c>
      <c r="H19" s="483">
        <v>5274</v>
      </c>
      <c r="I19" s="483">
        <v>5928</v>
      </c>
      <c r="J19" s="503">
        <v>6794</v>
      </c>
      <c r="K19" s="503">
        <v>7480</v>
      </c>
      <c r="L19" s="503">
        <v>8422</v>
      </c>
      <c r="M19" s="503">
        <v>8886</v>
      </c>
      <c r="N19" s="503">
        <v>8230</v>
      </c>
      <c r="O19" s="503">
        <v>7885</v>
      </c>
      <c r="P19" s="503">
        <v>7895</v>
      </c>
      <c r="Q19" s="503">
        <v>7898</v>
      </c>
      <c r="R19" s="503">
        <v>8298</v>
      </c>
      <c r="S19" s="503">
        <v>8669</v>
      </c>
      <c r="T19" s="503">
        <v>9173</v>
      </c>
      <c r="U19" s="503">
        <v>9876</v>
      </c>
      <c r="V19" s="503">
        <v>10575</v>
      </c>
      <c r="W19" s="503">
        <v>10809</v>
      </c>
      <c r="X19" s="503">
        <v>10897</v>
      </c>
      <c r="Y19" s="503">
        <v>11182</v>
      </c>
      <c r="Z19" s="503">
        <v>11269</v>
      </c>
      <c r="AA19" s="503">
        <v>10879</v>
      </c>
      <c r="AB19" s="503">
        <v>10789</v>
      </c>
      <c r="AC19" s="503">
        <v>10851</v>
      </c>
      <c r="AD19" s="503">
        <v>10778</v>
      </c>
      <c r="AE19" s="503">
        <v>11097</v>
      </c>
      <c r="AF19" s="503">
        <v>11589</v>
      </c>
      <c r="AG19" s="503">
        <v>12004</v>
      </c>
      <c r="AH19" s="503">
        <v>12325</v>
      </c>
      <c r="AI19" s="503">
        <v>12699</v>
      </c>
      <c r="AJ19" s="503">
        <v>13620</v>
      </c>
      <c r="AK19" s="503">
        <v>14478</v>
      </c>
      <c r="AL19" s="503">
        <v>14365</v>
      </c>
      <c r="AM19" s="503">
        <v>16374</v>
      </c>
      <c r="AN19" s="503">
        <v>21254</v>
      </c>
      <c r="AO19" s="503">
        <v>22468.965</v>
      </c>
      <c r="AP19" s="503">
        <v>21575</v>
      </c>
      <c r="AQ19" s="503">
        <v>18767</v>
      </c>
      <c r="AR19" s="503">
        <v>17346</v>
      </c>
      <c r="AS19" s="503">
        <v>16888.4021903137</v>
      </c>
      <c r="AT19" s="503">
        <v>16499</v>
      </c>
      <c r="AU19" s="503">
        <v>15432</v>
      </c>
      <c r="AV19" s="503">
        <v>14799</v>
      </c>
      <c r="AW19" s="503">
        <v>14100</v>
      </c>
      <c r="AX19" s="503">
        <v>13660.5</v>
      </c>
      <c r="AY19" s="503">
        <v>13912.2625107478</v>
      </c>
      <c r="AZ19" s="503">
        <v>14835</v>
      </c>
      <c r="BA19" s="503">
        <v>14491</v>
      </c>
      <c r="BB19" s="503">
        <v>16560</v>
      </c>
      <c r="BC19" s="503">
        <v>12904.970360401763</v>
      </c>
      <c r="BD19" s="503">
        <v>11145.089736625603</v>
      </c>
      <c r="BE19" s="503">
        <v>12045</v>
      </c>
      <c r="BF19" s="503">
        <v>13071</v>
      </c>
      <c r="BG19" s="503">
        <v>11839.9</v>
      </c>
      <c r="BH19" s="503">
        <v>13669</v>
      </c>
      <c r="BI19" s="503">
        <v>15030</v>
      </c>
      <c r="BJ19" s="503">
        <v>17386</v>
      </c>
      <c r="BK19" s="503">
        <v>18732</v>
      </c>
      <c r="BL19" s="503">
        <v>20792</v>
      </c>
      <c r="BM19" s="503">
        <v>23850</v>
      </c>
      <c r="BN19" s="503">
        <v>28756</v>
      </c>
      <c r="BO19" s="503">
        <v>32455</v>
      </c>
      <c r="BP19" s="503">
        <v>34179</v>
      </c>
      <c r="BQ19" s="503">
        <v>30387</v>
      </c>
      <c r="BR19" s="503">
        <v>29097</v>
      </c>
      <c r="BS19" s="503">
        <v>25319</v>
      </c>
      <c r="BT19" s="503">
        <v>25518</v>
      </c>
      <c r="BU19" s="517">
        <v>25477</v>
      </c>
      <c r="BV19" s="471"/>
    </row>
    <row r="20" spans="1:143" ht="15" customHeight="1">
      <c r="A20" s="485" t="s">
        <v>729</v>
      </c>
      <c r="B20" s="483">
        <v>1900</v>
      </c>
      <c r="C20" s="483">
        <v>2067</v>
      </c>
      <c r="D20" s="483">
        <v>2120</v>
      </c>
      <c r="E20" s="483">
        <v>2285</v>
      </c>
      <c r="F20" s="483">
        <v>2352</v>
      </c>
      <c r="G20" s="483">
        <v>2662</v>
      </c>
      <c r="H20" s="483">
        <v>2670</v>
      </c>
      <c r="I20" s="483">
        <v>2714</v>
      </c>
      <c r="J20" s="503">
        <v>2941</v>
      </c>
      <c r="K20" s="503">
        <v>3399</v>
      </c>
      <c r="L20" s="503">
        <v>3540</v>
      </c>
      <c r="M20" s="503">
        <v>4424</v>
      </c>
      <c r="N20" s="503">
        <v>4601</v>
      </c>
      <c r="O20" s="503">
        <v>4889</v>
      </c>
      <c r="P20" s="503">
        <v>5122</v>
      </c>
      <c r="Q20" s="503">
        <v>5390</v>
      </c>
      <c r="R20" s="503">
        <v>5439</v>
      </c>
      <c r="S20" s="503">
        <v>5693</v>
      </c>
      <c r="T20" s="503">
        <v>5909</v>
      </c>
      <c r="U20" s="503">
        <v>5654</v>
      </c>
      <c r="V20" s="503">
        <v>5530</v>
      </c>
      <c r="W20" s="503">
        <v>5863</v>
      </c>
      <c r="X20" s="503">
        <v>6007</v>
      </c>
      <c r="Y20" s="503">
        <v>6107</v>
      </c>
      <c r="Z20" s="503">
        <v>6080</v>
      </c>
      <c r="AA20" s="503">
        <v>6568</v>
      </c>
      <c r="AB20" s="503">
        <v>6678</v>
      </c>
      <c r="AC20" s="503">
        <v>6800</v>
      </c>
      <c r="AD20" s="503">
        <v>6621</v>
      </c>
      <c r="AE20" s="503">
        <v>6685</v>
      </c>
      <c r="AF20" s="503">
        <v>7025</v>
      </c>
      <c r="AG20" s="503">
        <v>7135</v>
      </c>
      <c r="AH20" s="503">
        <v>7285</v>
      </c>
      <c r="AI20" s="503">
        <v>7098</v>
      </c>
      <c r="AJ20" s="503">
        <v>8641</v>
      </c>
      <c r="AK20" s="503">
        <v>8611</v>
      </c>
      <c r="AL20" s="503">
        <v>9725</v>
      </c>
      <c r="AM20" s="503">
        <v>9091</v>
      </c>
      <c r="AN20" s="503">
        <v>11671</v>
      </c>
      <c r="AO20" s="503">
        <v>10754.62</v>
      </c>
      <c r="AP20" s="503">
        <v>10699</v>
      </c>
      <c r="AQ20" s="503">
        <v>11855</v>
      </c>
      <c r="AR20" s="503">
        <v>12300</v>
      </c>
      <c r="AS20" s="503">
        <v>12720.5493731593</v>
      </c>
      <c r="AT20" s="503">
        <v>12365</v>
      </c>
      <c r="AU20" s="503">
        <v>12905</v>
      </c>
      <c r="AV20" s="503">
        <v>13528</v>
      </c>
      <c r="AW20" s="503">
        <v>14081</v>
      </c>
      <c r="AX20" s="503">
        <v>16427.5</v>
      </c>
      <c r="AY20" s="503">
        <v>16049.01188330595</v>
      </c>
      <c r="AZ20" s="503">
        <v>14407.4</v>
      </c>
      <c r="BA20" s="503">
        <v>15404</v>
      </c>
      <c r="BB20" s="503">
        <v>14541</v>
      </c>
      <c r="BC20" s="503">
        <v>18289.968271201909</v>
      </c>
      <c r="BD20" s="503">
        <v>23378.347582402086</v>
      </c>
      <c r="BE20" s="503">
        <v>22775.1</v>
      </c>
      <c r="BF20" s="503">
        <v>21389.4</v>
      </c>
      <c r="BG20" s="503">
        <v>21318.5</v>
      </c>
      <c r="BH20" s="503">
        <v>20987</v>
      </c>
      <c r="BI20" s="503">
        <v>20966</v>
      </c>
      <c r="BJ20" s="503">
        <v>20373</v>
      </c>
      <c r="BK20" s="503">
        <v>21309</v>
      </c>
      <c r="BL20" s="503">
        <v>19799</v>
      </c>
      <c r="BM20" s="503">
        <v>22809</v>
      </c>
      <c r="BN20" s="503">
        <v>21880</v>
      </c>
      <c r="BO20" s="503">
        <v>20728</v>
      </c>
      <c r="BP20" s="503">
        <v>19275</v>
      </c>
      <c r="BQ20" s="503">
        <v>17740</v>
      </c>
      <c r="BR20" s="503">
        <v>16372</v>
      </c>
      <c r="BS20" s="503">
        <v>17106</v>
      </c>
      <c r="BT20" s="503">
        <v>16826.400000000001</v>
      </c>
      <c r="BU20" s="517">
        <v>16256</v>
      </c>
      <c r="BV20" s="471"/>
    </row>
    <row r="21" spans="1:143" s="559" customFormat="1" ht="15" customHeight="1">
      <c r="A21" s="588" t="s">
        <v>730</v>
      </c>
      <c r="B21" s="589">
        <v>5672</v>
      </c>
      <c r="C21" s="589">
        <v>5923</v>
      </c>
      <c r="D21" s="589">
        <v>6316</v>
      </c>
      <c r="E21" s="589">
        <v>6698</v>
      </c>
      <c r="F21" s="589">
        <v>6950</v>
      </c>
      <c r="G21" s="589">
        <v>7469</v>
      </c>
      <c r="H21" s="589">
        <v>7944</v>
      </c>
      <c r="I21" s="589">
        <v>8642</v>
      </c>
      <c r="J21" s="596">
        <v>9735</v>
      </c>
      <c r="K21" s="596">
        <v>10879</v>
      </c>
      <c r="L21" s="596">
        <v>11962</v>
      </c>
      <c r="M21" s="596">
        <v>13310</v>
      </c>
      <c r="N21" s="596">
        <v>12831</v>
      </c>
      <c r="O21" s="596">
        <v>12774</v>
      </c>
      <c r="P21" s="596">
        <v>13017</v>
      </c>
      <c r="Q21" s="596">
        <v>13288</v>
      </c>
      <c r="R21" s="596">
        <v>13737</v>
      </c>
      <c r="S21" s="596">
        <v>14362</v>
      </c>
      <c r="T21" s="596">
        <v>15082</v>
      </c>
      <c r="U21" s="596">
        <v>15530</v>
      </c>
      <c r="V21" s="596">
        <v>16105</v>
      </c>
      <c r="W21" s="596">
        <v>16672</v>
      </c>
      <c r="X21" s="596">
        <v>16904</v>
      </c>
      <c r="Y21" s="596">
        <v>17289</v>
      </c>
      <c r="Z21" s="596">
        <v>17349</v>
      </c>
      <c r="AA21" s="596">
        <v>17447</v>
      </c>
      <c r="AB21" s="596">
        <v>17467</v>
      </c>
      <c r="AC21" s="596">
        <v>17651</v>
      </c>
      <c r="AD21" s="596">
        <v>17399</v>
      </c>
      <c r="AE21" s="596">
        <v>17782</v>
      </c>
      <c r="AF21" s="596">
        <v>18614</v>
      </c>
      <c r="AG21" s="596">
        <v>19139</v>
      </c>
      <c r="AH21" s="596">
        <v>19610</v>
      </c>
      <c r="AI21" s="596">
        <v>19797</v>
      </c>
      <c r="AJ21" s="596">
        <v>22261</v>
      </c>
      <c r="AK21" s="596">
        <v>23089</v>
      </c>
      <c r="AL21" s="596">
        <v>24090</v>
      </c>
      <c r="AM21" s="596">
        <v>25465</v>
      </c>
      <c r="AN21" s="596">
        <v>32925</v>
      </c>
      <c r="AO21" s="596">
        <v>33223.584999999999</v>
      </c>
      <c r="AP21" s="596">
        <v>32274</v>
      </c>
      <c r="AQ21" s="596">
        <v>30622</v>
      </c>
      <c r="AR21" s="596">
        <v>29646</v>
      </c>
      <c r="AS21" s="596">
        <v>29608.951563472998</v>
      </c>
      <c r="AT21" s="596">
        <v>28864</v>
      </c>
      <c r="AU21" s="596">
        <v>28337</v>
      </c>
      <c r="AV21" s="596">
        <v>28327</v>
      </c>
      <c r="AW21" s="596">
        <v>28181</v>
      </c>
      <c r="AX21" s="596">
        <v>30088</v>
      </c>
      <c r="AY21" s="596">
        <v>29961.274394053748</v>
      </c>
      <c r="AZ21" s="596">
        <v>29242.400000000001</v>
      </c>
      <c r="BA21" s="596">
        <v>29895</v>
      </c>
      <c r="BB21" s="596">
        <v>31101</v>
      </c>
      <c r="BC21" s="596">
        <v>31194.938631603673</v>
      </c>
      <c r="BD21" s="596">
        <v>34523.437319027689</v>
      </c>
      <c r="BE21" s="596">
        <v>34820.1</v>
      </c>
      <c r="BF21" s="596">
        <v>34460.400000000001</v>
      </c>
      <c r="BG21" s="596">
        <v>33158.400000000001</v>
      </c>
      <c r="BH21" s="596">
        <v>34656</v>
      </c>
      <c r="BI21" s="596">
        <v>35996</v>
      </c>
      <c r="BJ21" s="596">
        <v>37759</v>
      </c>
      <c r="BK21" s="596">
        <v>40041</v>
      </c>
      <c r="BL21" s="596">
        <v>40591</v>
      </c>
      <c r="BM21" s="596">
        <v>46659</v>
      </c>
      <c r="BN21" s="596">
        <v>50635</v>
      </c>
      <c r="BO21" s="596">
        <v>53183</v>
      </c>
      <c r="BP21" s="596">
        <v>53454</v>
      </c>
      <c r="BQ21" s="596">
        <f>SUM(BQ19:BQ20)</f>
        <v>48127</v>
      </c>
      <c r="BR21" s="596">
        <v>45468</v>
      </c>
      <c r="BS21" s="596">
        <f>SUM(BS19:BS20)</f>
        <v>42425</v>
      </c>
      <c r="BT21" s="596">
        <v>42344.4</v>
      </c>
      <c r="BU21" s="597">
        <f>SUM(BU19:BU20)</f>
        <v>41733</v>
      </c>
      <c r="BV21" s="471"/>
    </row>
    <row r="22" spans="1:143" ht="5.0999999999999996" customHeight="1">
      <c r="A22" s="485"/>
      <c r="B22" s="483"/>
      <c r="C22" s="483"/>
      <c r="D22" s="483"/>
      <c r="E22" s="483"/>
      <c r="F22" s="483"/>
      <c r="G22" s="483"/>
      <c r="H22" s="483"/>
      <c r="I22" s="48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17"/>
      <c r="BV22" s="471"/>
    </row>
    <row r="23" spans="1:143" s="559" customFormat="1" ht="15" customHeight="1">
      <c r="A23" s="588" t="s">
        <v>731</v>
      </c>
      <c r="B23" s="589">
        <v>1103</v>
      </c>
      <c r="C23" s="589">
        <v>1110</v>
      </c>
      <c r="D23" s="589">
        <v>1112</v>
      </c>
      <c r="E23" s="589">
        <v>1128</v>
      </c>
      <c r="F23" s="589">
        <v>1154</v>
      </c>
      <c r="G23" s="589">
        <v>1183</v>
      </c>
      <c r="H23" s="589">
        <v>1192</v>
      </c>
      <c r="I23" s="589">
        <v>1621</v>
      </c>
      <c r="J23" s="596">
        <v>1689</v>
      </c>
      <c r="K23" s="596">
        <v>2992</v>
      </c>
      <c r="L23" s="596">
        <v>2991</v>
      </c>
      <c r="M23" s="596">
        <v>3003</v>
      </c>
      <c r="N23" s="596">
        <v>3005</v>
      </c>
      <c r="O23" s="596">
        <v>3008</v>
      </c>
      <c r="P23" s="596">
        <v>3002</v>
      </c>
      <c r="Q23" s="596">
        <v>3002</v>
      </c>
      <c r="R23" s="596">
        <v>3003</v>
      </c>
      <c r="S23" s="596">
        <v>3003</v>
      </c>
      <c r="T23" s="596">
        <v>4009</v>
      </c>
      <c r="U23" s="596">
        <v>4011</v>
      </c>
      <c r="V23" s="596">
        <v>4012</v>
      </c>
      <c r="W23" s="596">
        <v>4010</v>
      </c>
      <c r="X23" s="596">
        <v>4011</v>
      </c>
      <c r="Y23" s="596">
        <v>4010</v>
      </c>
      <c r="Z23" s="596">
        <v>4010</v>
      </c>
      <c r="AA23" s="596">
        <v>4008</v>
      </c>
      <c r="AB23" s="596">
        <v>4009</v>
      </c>
      <c r="AC23" s="596">
        <v>4036</v>
      </c>
      <c r="AD23" s="596">
        <v>4008</v>
      </c>
      <c r="AE23" s="596">
        <v>4009</v>
      </c>
      <c r="AF23" s="596">
        <v>4008</v>
      </c>
      <c r="AG23" s="596">
        <v>4007</v>
      </c>
      <c r="AH23" s="596">
        <v>4008</v>
      </c>
      <c r="AI23" s="596">
        <v>4004</v>
      </c>
      <c r="AJ23" s="596">
        <v>6409</v>
      </c>
      <c r="AK23" s="596">
        <v>6410</v>
      </c>
      <c r="AL23" s="596">
        <v>6407</v>
      </c>
      <c r="AM23" s="596">
        <v>6410</v>
      </c>
      <c r="AN23" s="596">
        <v>7491</v>
      </c>
      <c r="AO23" s="596">
        <v>7490.0275630321985</v>
      </c>
      <c r="AP23" s="596">
        <v>6907</v>
      </c>
      <c r="AQ23" s="596">
        <v>6914</v>
      </c>
      <c r="AR23" s="596">
        <v>6911</v>
      </c>
      <c r="AS23" s="596">
        <v>6917.8450274399002</v>
      </c>
      <c r="AT23" s="596">
        <v>6899</v>
      </c>
      <c r="AU23" s="596">
        <v>6903</v>
      </c>
      <c r="AV23" s="596">
        <v>6910</v>
      </c>
      <c r="AW23" s="596">
        <v>6903</v>
      </c>
      <c r="AX23" s="596">
        <v>6899</v>
      </c>
      <c r="AY23" s="596">
        <v>6899.0226988308996</v>
      </c>
      <c r="AZ23" s="596">
        <v>6899.4</v>
      </c>
      <c r="BA23" s="596">
        <v>6901</v>
      </c>
      <c r="BB23" s="596">
        <v>9365</v>
      </c>
      <c r="BC23" s="596">
        <v>12013.839704492797</v>
      </c>
      <c r="BD23" s="596">
        <v>10370.22789568866</v>
      </c>
      <c r="BE23" s="596">
        <v>10519</v>
      </c>
      <c r="BF23" s="596">
        <v>11569.4</v>
      </c>
      <c r="BG23" s="596">
        <v>11243</v>
      </c>
      <c r="BH23" s="596">
        <v>9968</v>
      </c>
      <c r="BI23" s="596">
        <v>9240</v>
      </c>
      <c r="BJ23" s="596">
        <v>9390</v>
      </c>
      <c r="BK23" s="596">
        <v>8749</v>
      </c>
      <c r="BL23" s="596">
        <v>9743</v>
      </c>
      <c r="BM23" s="596">
        <v>11081</v>
      </c>
      <c r="BN23" s="596">
        <v>9397</v>
      </c>
      <c r="BO23" s="596">
        <v>7013</v>
      </c>
      <c r="BP23" s="596">
        <v>5683</v>
      </c>
      <c r="BQ23" s="596">
        <v>5774</v>
      </c>
      <c r="BR23" s="596">
        <v>6175</v>
      </c>
      <c r="BS23" s="596">
        <v>6083</v>
      </c>
      <c r="BT23" s="596">
        <v>6141.4</v>
      </c>
      <c r="BU23" s="597">
        <v>6542</v>
      </c>
      <c r="BV23" s="471"/>
    </row>
    <row r="24" spans="1:143" s="573" customFormat="1" ht="7.2" customHeight="1">
      <c r="A24" s="485"/>
      <c r="B24" s="598"/>
      <c r="C24" s="598"/>
      <c r="D24" s="598"/>
      <c r="E24" s="598"/>
      <c r="F24" s="598"/>
      <c r="G24" s="598"/>
      <c r="H24" s="598"/>
      <c r="I24" s="598"/>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471"/>
    </row>
    <row r="25" spans="1:143" s="476" customFormat="1" ht="15" customHeight="1" thickBot="1">
      <c r="A25" s="578" t="s">
        <v>663</v>
      </c>
      <c r="B25" s="507">
        <v>6775</v>
      </c>
      <c r="C25" s="507">
        <v>7033</v>
      </c>
      <c r="D25" s="507">
        <v>7428</v>
      </c>
      <c r="E25" s="507">
        <v>7826</v>
      </c>
      <c r="F25" s="507">
        <v>8104</v>
      </c>
      <c r="G25" s="507">
        <v>8652</v>
      </c>
      <c r="H25" s="507">
        <v>9136</v>
      </c>
      <c r="I25" s="507">
        <v>10263</v>
      </c>
      <c r="J25" s="507">
        <v>11424</v>
      </c>
      <c r="K25" s="507">
        <v>13871</v>
      </c>
      <c r="L25" s="507">
        <v>14953</v>
      </c>
      <c r="M25" s="507">
        <v>16313</v>
      </c>
      <c r="N25" s="507">
        <v>15836</v>
      </c>
      <c r="O25" s="507">
        <v>15782</v>
      </c>
      <c r="P25" s="507">
        <v>16019</v>
      </c>
      <c r="Q25" s="507">
        <v>16290</v>
      </c>
      <c r="R25" s="507">
        <v>16740</v>
      </c>
      <c r="S25" s="507">
        <v>17365</v>
      </c>
      <c r="T25" s="507">
        <v>19091</v>
      </c>
      <c r="U25" s="507">
        <v>19541</v>
      </c>
      <c r="V25" s="507">
        <v>20117</v>
      </c>
      <c r="W25" s="507">
        <v>20682</v>
      </c>
      <c r="X25" s="507">
        <v>20915</v>
      </c>
      <c r="Y25" s="507">
        <v>21299</v>
      </c>
      <c r="Z25" s="507">
        <v>21359</v>
      </c>
      <c r="AA25" s="507">
        <v>21455</v>
      </c>
      <c r="AB25" s="507">
        <v>21476</v>
      </c>
      <c r="AC25" s="507">
        <v>21687</v>
      </c>
      <c r="AD25" s="507">
        <v>21407</v>
      </c>
      <c r="AE25" s="507">
        <v>21791</v>
      </c>
      <c r="AF25" s="507">
        <v>22622</v>
      </c>
      <c r="AG25" s="507">
        <v>23146</v>
      </c>
      <c r="AH25" s="507">
        <v>23618</v>
      </c>
      <c r="AI25" s="507">
        <v>23801</v>
      </c>
      <c r="AJ25" s="507">
        <v>28670</v>
      </c>
      <c r="AK25" s="507">
        <v>29499</v>
      </c>
      <c r="AL25" s="507">
        <v>30497</v>
      </c>
      <c r="AM25" s="507">
        <v>31875</v>
      </c>
      <c r="AN25" s="507">
        <v>40416</v>
      </c>
      <c r="AO25" s="507">
        <v>40713.612563032199</v>
      </c>
      <c r="AP25" s="507">
        <v>39181</v>
      </c>
      <c r="AQ25" s="507">
        <v>37536</v>
      </c>
      <c r="AR25" s="507">
        <v>36557</v>
      </c>
      <c r="AS25" s="507">
        <v>36526.796590912898</v>
      </c>
      <c r="AT25" s="507">
        <v>35763</v>
      </c>
      <c r="AU25" s="507">
        <v>35240</v>
      </c>
      <c r="AV25" s="507">
        <v>35237</v>
      </c>
      <c r="AW25" s="507">
        <v>35084</v>
      </c>
      <c r="AX25" s="507">
        <v>36987</v>
      </c>
      <c r="AY25" s="507">
        <v>36860.297092884648</v>
      </c>
      <c r="AZ25" s="507">
        <v>36141.800000000003</v>
      </c>
      <c r="BA25" s="507">
        <v>36796</v>
      </c>
      <c r="BB25" s="507">
        <v>40466</v>
      </c>
      <c r="BC25" s="507">
        <v>43208.778336096468</v>
      </c>
      <c r="BD25" s="507">
        <v>44893.665214716348</v>
      </c>
      <c r="BE25" s="507">
        <v>45339.1</v>
      </c>
      <c r="BF25" s="507">
        <v>46029.8</v>
      </c>
      <c r="BG25" s="507">
        <v>44401.4</v>
      </c>
      <c r="BH25" s="507">
        <v>44624</v>
      </c>
      <c r="BI25" s="507">
        <v>45236</v>
      </c>
      <c r="BJ25" s="507">
        <v>47149</v>
      </c>
      <c r="BK25" s="507">
        <v>48790</v>
      </c>
      <c r="BL25" s="507">
        <v>50334</v>
      </c>
      <c r="BM25" s="507">
        <v>57741</v>
      </c>
      <c r="BN25" s="507">
        <v>60032</v>
      </c>
      <c r="BO25" s="507">
        <v>60196</v>
      </c>
      <c r="BP25" s="507">
        <v>59137</v>
      </c>
      <c r="BQ25" s="507">
        <f>BQ23+BQ21</f>
        <v>53901</v>
      </c>
      <c r="BR25" s="507">
        <v>51643</v>
      </c>
      <c r="BS25" s="507">
        <f>BS23+BS21</f>
        <v>48508</v>
      </c>
      <c r="BT25" s="507">
        <v>48485.8</v>
      </c>
      <c r="BU25" s="507">
        <f>BU23+BU21</f>
        <v>48275</v>
      </c>
      <c r="BV25" s="471"/>
      <c r="BW25" s="508"/>
      <c r="BX25" s="508"/>
      <c r="BY25" s="508"/>
      <c r="BZ25" s="508"/>
      <c r="CA25" s="508"/>
      <c r="CB25" s="508"/>
      <c r="CC25" s="508"/>
      <c r="CD25" s="508"/>
      <c r="CE25" s="508"/>
      <c r="CF25" s="508"/>
      <c r="CG25" s="508"/>
      <c r="CH25" s="508"/>
      <c r="CI25" s="508"/>
      <c r="CJ25" s="508"/>
      <c r="CK25" s="508"/>
      <c r="CL25" s="508"/>
      <c r="CM25" s="508"/>
      <c r="CN25" s="508"/>
      <c r="CO25" s="508"/>
      <c r="CP25" s="508"/>
      <c r="CQ25" s="508"/>
      <c r="CR25" s="508"/>
      <c r="CS25" s="508"/>
      <c r="CT25" s="508"/>
      <c r="CU25" s="508"/>
      <c r="CV25" s="508"/>
      <c r="CW25" s="508"/>
      <c r="CX25" s="508"/>
      <c r="CY25" s="508"/>
      <c r="CZ25" s="508"/>
      <c r="DA25" s="508"/>
      <c r="DB25" s="508"/>
      <c r="DC25" s="508"/>
      <c r="DD25" s="508"/>
      <c r="DE25" s="508"/>
      <c r="DF25" s="508"/>
      <c r="DG25" s="508"/>
      <c r="DH25" s="508"/>
      <c r="DI25" s="508"/>
      <c r="DJ25" s="508"/>
      <c r="DK25" s="508"/>
      <c r="DL25" s="508"/>
      <c r="DM25" s="508"/>
      <c r="DN25" s="508"/>
      <c r="DO25" s="508"/>
      <c r="DP25" s="508"/>
      <c r="DQ25" s="508"/>
      <c r="DR25" s="508"/>
      <c r="DS25" s="508"/>
      <c r="DT25" s="508"/>
      <c r="DU25" s="508"/>
      <c r="DV25" s="508"/>
      <c r="DW25" s="508"/>
      <c r="DX25" s="508"/>
      <c r="DY25" s="508"/>
      <c r="DZ25" s="508"/>
      <c r="EA25" s="508"/>
      <c r="EB25" s="508"/>
      <c r="EC25" s="508"/>
      <c r="ED25" s="508"/>
      <c r="EE25" s="508"/>
      <c r="EF25" s="508"/>
      <c r="EG25" s="508"/>
      <c r="EH25" s="508"/>
      <c r="EI25" s="508"/>
      <c r="EJ25" s="508"/>
      <c r="EK25" s="508"/>
      <c r="EL25" s="508"/>
      <c r="EM25" s="508"/>
    </row>
    <row r="26" spans="1:143" s="581" customFormat="1" ht="12.75" customHeight="1" thickTop="1">
      <c r="A26" s="579"/>
      <c r="B26" s="579"/>
      <c r="C26" s="579"/>
      <c r="D26" s="579"/>
      <c r="E26" s="579"/>
      <c r="F26" s="579"/>
      <c r="G26" s="579"/>
      <c r="H26" s="579"/>
      <c r="I26" s="579"/>
      <c r="J26" s="579"/>
      <c r="K26" s="579"/>
      <c r="L26" s="579"/>
      <c r="M26" s="579"/>
      <c r="N26" s="579"/>
      <c r="O26" s="579"/>
      <c r="P26" s="579"/>
      <c r="Q26" s="579"/>
      <c r="R26" s="579"/>
      <c r="S26" s="579"/>
      <c r="T26" s="579"/>
      <c r="U26" s="579"/>
      <c r="V26" s="579"/>
      <c r="W26" s="579"/>
      <c r="X26" s="579"/>
      <c r="Y26" s="579"/>
      <c r="Z26" s="579"/>
      <c r="AA26" s="579"/>
      <c r="AB26" s="579"/>
      <c r="AC26" s="579"/>
      <c r="AD26" s="599"/>
      <c r="AE26" s="599"/>
      <c r="AF26" s="599"/>
      <c r="AG26" s="599"/>
      <c r="AH26" s="599"/>
      <c r="AI26" s="599"/>
      <c r="AJ26" s="599"/>
      <c r="AK26" s="599"/>
      <c r="AL26" s="573"/>
      <c r="AM26" s="573"/>
      <c r="AN26" s="585"/>
      <c r="AO26" s="585"/>
      <c r="AP26" s="585"/>
      <c r="AQ26" s="585"/>
      <c r="AR26" s="585"/>
      <c r="AS26" s="585"/>
      <c r="AT26" s="585"/>
      <c r="AU26" s="585"/>
      <c r="AV26" s="585"/>
      <c r="AW26" s="585"/>
      <c r="AX26" s="600"/>
      <c r="AY26" s="600"/>
      <c r="AZ26" s="600"/>
      <c r="BA26" s="600"/>
      <c r="BB26" s="600"/>
      <c r="BC26" s="600"/>
      <c r="BD26" s="600"/>
      <c r="BE26" s="600"/>
      <c r="BF26" s="600"/>
      <c r="BG26" s="600"/>
      <c r="BH26" s="600"/>
      <c r="BI26" s="600"/>
      <c r="BJ26" s="600"/>
      <c r="BK26" s="600"/>
      <c r="BL26" s="600"/>
      <c r="BM26" s="600"/>
      <c r="BN26" s="600"/>
      <c r="BO26" s="600"/>
      <c r="BP26" s="600"/>
      <c r="BQ26" s="600"/>
      <c r="BR26" s="600"/>
      <c r="BS26" s="600"/>
      <c r="BT26" s="600"/>
      <c r="BU26" s="600"/>
    </row>
    <row r="27" spans="1:143" s="581" customFormat="1" ht="69">
      <c r="A27" s="601" t="s">
        <v>732</v>
      </c>
      <c r="B27" s="579"/>
      <c r="C27" s="579"/>
      <c r="D27" s="579"/>
      <c r="E27" s="579"/>
      <c r="F27" s="579"/>
      <c r="G27" s="579"/>
      <c r="H27" s="579"/>
      <c r="I27" s="579"/>
      <c r="J27" s="579"/>
      <c r="K27" s="579"/>
      <c r="L27" s="579"/>
      <c r="M27" s="579"/>
      <c r="N27" s="579"/>
      <c r="O27" s="579"/>
      <c r="P27" s="579"/>
      <c r="Q27" s="579"/>
      <c r="R27" s="579"/>
      <c r="S27" s="579"/>
      <c r="T27" s="579"/>
      <c r="U27" s="579"/>
      <c r="V27" s="579"/>
      <c r="W27" s="579"/>
      <c r="X27" s="579"/>
      <c r="Y27" s="579"/>
      <c r="Z27" s="579"/>
      <c r="AA27" s="579"/>
      <c r="AB27" s="579"/>
      <c r="AC27" s="579"/>
      <c r="AD27" s="599"/>
      <c r="AE27" s="599"/>
      <c r="AF27" s="599"/>
      <c r="AG27" s="599"/>
      <c r="AH27" s="599"/>
      <c r="AI27" s="599"/>
      <c r="AJ27" s="599"/>
      <c r="AK27" s="599"/>
      <c r="AL27" s="573"/>
      <c r="AM27" s="573"/>
      <c r="AN27" s="585"/>
      <c r="AO27" s="585"/>
      <c r="AP27" s="585"/>
      <c r="AQ27" s="585"/>
      <c r="AR27" s="585"/>
      <c r="AS27" s="585"/>
      <c r="AT27" s="585"/>
      <c r="AU27" s="585"/>
      <c r="AV27" s="585"/>
      <c r="AW27" s="585"/>
      <c r="AX27" s="585"/>
      <c r="AY27" s="585"/>
      <c r="AZ27" s="585"/>
      <c r="BA27" s="585"/>
      <c r="BB27" s="585"/>
      <c r="BC27" s="585"/>
      <c r="BD27" s="585"/>
      <c r="BE27" s="585"/>
      <c r="BF27" s="585"/>
      <c r="BG27" s="585"/>
      <c r="BH27" s="585"/>
      <c r="BI27" s="585"/>
      <c r="BJ27" s="585"/>
      <c r="BK27" s="585"/>
      <c r="BL27" s="585"/>
      <c r="BM27" s="585"/>
      <c r="BN27" s="585"/>
      <c r="BO27" s="585"/>
      <c r="BP27" s="585"/>
      <c r="BQ27" s="585"/>
      <c r="BR27" s="585"/>
      <c r="BS27" s="585"/>
      <c r="BT27" s="585"/>
      <c r="BU27" s="585"/>
    </row>
    <row r="28" spans="1:143" s="581" customFormat="1" ht="10.199999999999999">
      <c r="A28" s="579"/>
      <c r="B28" s="579"/>
      <c r="C28" s="579"/>
      <c r="D28" s="579"/>
      <c r="E28" s="579"/>
      <c r="F28" s="579"/>
      <c r="G28" s="579"/>
      <c r="H28" s="579"/>
      <c r="I28" s="579"/>
      <c r="J28" s="579"/>
      <c r="K28" s="579"/>
      <c r="L28" s="579"/>
      <c r="M28" s="579"/>
      <c r="N28" s="579"/>
      <c r="O28" s="579"/>
      <c r="P28" s="579"/>
      <c r="Q28" s="579"/>
      <c r="R28" s="579"/>
      <c r="S28" s="579"/>
      <c r="T28" s="579"/>
      <c r="U28" s="579"/>
      <c r="V28" s="579"/>
      <c r="W28" s="579"/>
      <c r="X28" s="579"/>
      <c r="Y28" s="579"/>
      <c r="Z28" s="579"/>
      <c r="AA28" s="579"/>
      <c r="AB28" s="579"/>
      <c r="AC28" s="579"/>
      <c r="AD28" s="579"/>
      <c r="AE28" s="579"/>
      <c r="AF28" s="579"/>
      <c r="AG28" s="579"/>
      <c r="AH28" s="579"/>
      <c r="AI28" s="579"/>
      <c r="AJ28" s="579"/>
      <c r="AK28" s="579"/>
      <c r="AL28" s="585"/>
      <c r="AM28" s="585"/>
      <c r="AN28" s="585"/>
      <c r="AO28" s="585"/>
      <c r="AP28" s="585"/>
      <c r="AQ28" s="585"/>
      <c r="AR28" s="585"/>
      <c r="AS28" s="585"/>
      <c r="AT28" s="585"/>
      <c r="AU28" s="585"/>
      <c r="AV28" s="585"/>
      <c r="AW28" s="585"/>
      <c r="AX28" s="585"/>
      <c r="AY28" s="585"/>
      <c r="AZ28" s="585"/>
      <c r="BA28" s="585"/>
      <c r="BB28" s="585"/>
      <c r="BC28" s="585"/>
      <c r="BD28" s="585"/>
      <c r="BE28" s="585"/>
      <c r="BF28" s="585"/>
      <c r="BG28" s="585"/>
      <c r="BH28" s="585"/>
      <c r="BI28" s="585"/>
      <c r="BJ28" s="585"/>
      <c r="BK28" s="585"/>
      <c r="BL28" s="585"/>
      <c r="BM28" s="585"/>
      <c r="BN28" s="585"/>
      <c r="BO28" s="585"/>
      <c r="BP28" s="585"/>
      <c r="BQ28" s="585"/>
      <c r="BR28" s="585"/>
      <c r="BS28" s="585"/>
      <c r="BT28" s="585"/>
      <c r="BU28" s="585"/>
    </row>
    <row r="29" spans="1:143" s="581" customFormat="1" ht="10.199999999999999">
      <c r="A29" s="579"/>
      <c r="B29" s="579"/>
      <c r="C29" s="579"/>
      <c r="D29" s="579"/>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c r="AE29" s="579"/>
      <c r="AF29" s="579"/>
      <c r="AG29" s="579"/>
      <c r="AH29" s="579"/>
      <c r="AI29" s="579"/>
      <c r="AJ29" s="579"/>
      <c r="AK29" s="579"/>
      <c r="AL29" s="585"/>
      <c r="AM29" s="585"/>
      <c r="AN29" s="585"/>
      <c r="AO29" s="585"/>
      <c r="AP29" s="585"/>
      <c r="AQ29" s="585"/>
      <c r="AR29" s="585"/>
      <c r="AS29" s="585"/>
      <c r="AT29" s="585"/>
      <c r="AU29" s="585"/>
      <c r="AV29" s="585"/>
      <c r="AW29" s="585"/>
      <c r="AX29" s="585"/>
      <c r="AY29" s="585"/>
      <c r="AZ29" s="585"/>
      <c r="BA29" s="585"/>
      <c r="BB29" s="585"/>
      <c r="BC29" s="585"/>
      <c r="BD29" s="585"/>
      <c r="BE29" s="585"/>
      <c r="BF29" s="585"/>
      <c r="BG29" s="585"/>
      <c r="BH29" s="585"/>
      <c r="BI29" s="585"/>
      <c r="BJ29" s="585"/>
      <c r="BK29" s="585"/>
      <c r="BL29" s="585"/>
      <c r="BM29" s="585"/>
      <c r="BN29" s="585"/>
      <c r="BO29" s="585"/>
      <c r="BP29" s="585"/>
      <c r="BQ29" s="585"/>
      <c r="BR29" s="585"/>
      <c r="BS29" s="585"/>
      <c r="BT29" s="585"/>
      <c r="BU29" s="585"/>
    </row>
    <row r="30" spans="1:143" s="581" customFormat="1" ht="10.199999999999999">
      <c r="A30" s="579"/>
      <c r="B30" s="579"/>
      <c r="C30" s="579"/>
      <c r="D30" s="579"/>
      <c r="E30" s="579"/>
      <c r="F30" s="579"/>
      <c r="G30" s="579"/>
      <c r="H30" s="579"/>
      <c r="I30" s="579"/>
      <c r="J30" s="579"/>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85"/>
      <c r="AM30" s="585"/>
      <c r="AN30" s="585"/>
      <c r="AO30" s="585"/>
      <c r="AP30" s="585"/>
      <c r="AQ30" s="585"/>
      <c r="AR30" s="585"/>
      <c r="AS30" s="585"/>
      <c r="AT30" s="585"/>
      <c r="AU30" s="585"/>
      <c r="AV30" s="585"/>
      <c r="AW30" s="585"/>
      <c r="AX30" s="585"/>
      <c r="AY30" s="585"/>
      <c r="AZ30" s="585"/>
      <c r="BA30" s="585"/>
      <c r="BB30" s="585"/>
      <c r="BC30" s="585"/>
      <c r="BD30" s="585"/>
      <c r="BE30" s="585"/>
      <c r="BF30" s="585"/>
      <c r="BG30" s="585"/>
      <c r="BH30" s="585"/>
      <c r="BI30" s="585"/>
      <c r="BJ30" s="585"/>
      <c r="BK30" s="585"/>
      <c r="BL30" s="585"/>
      <c r="BM30" s="585"/>
      <c r="BN30" s="585"/>
      <c r="BO30" s="585"/>
      <c r="BP30" s="585"/>
      <c r="BQ30" s="585"/>
      <c r="BR30" s="585"/>
      <c r="BS30" s="585"/>
      <c r="BT30" s="585"/>
      <c r="BU30" s="585"/>
    </row>
    <row r="31" spans="1:143" s="581" customFormat="1" ht="10.199999999999999">
      <c r="A31" s="579"/>
      <c r="B31" s="579"/>
      <c r="C31" s="579"/>
      <c r="D31" s="579"/>
      <c r="E31" s="579"/>
      <c r="F31" s="579"/>
      <c r="G31" s="579"/>
      <c r="H31" s="579"/>
      <c r="I31" s="579"/>
      <c r="J31" s="579"/>
      <c r="K31" s="579"/>
      <c r="L31" s="579"/>
      <c r="M31" s="579"/>
      <c r="N31" s="579"/>
      <c r="O31" s="579"/>
      <c r="P31" s="579"/>
      <c r="Q31" s="579"/>
      <c r="R31" s="579"/>
      <c r="S31" s="579"/>
      <c r="T31" s="579"/>
      <c r="U31" s="579"/>
      <c r="V31" s="579"/>
      <c r="W31" s="579"/>
      <c r="X31" s="579"/>
      <c r="Y31" s="579"/>
      <c r="Z31" s="579"/>
      <c r="AA31" s="579"/>
      <c r="AB31" s="579"/>
      <c r="AC31" s="579"/>
      <c r="AD31" s="579"/>
      <c r="AE31" s="579"/>
      <c r="AF31" s="579"/>
      <c r="AG31" s="579"/>
      <c r="AH31" s="579"/>
      <c r="AI31" s="579"/>
      <c r="AJ31" s="579"/>
      <c r="AK31" s="579"/>
      <c r="AL31" s="585"/>
      <c r="AM31" s="585"/>
      <c r="AN31" s="585"/>
      <c r="AO31" s="585"/>
      <c r="AP31" s="585"/>
      <c r="AQ31" s="585"/>
      <c r="AR31" s="585"/>
      <c r="AS31" s="585"/>
      <c r="AT31" s="585"/>
      <c r="AU31" s="585"/>
      <c r="AV31" s="585"/>
      <c r="AW31" s="585"/>
      <c r="AX31" s="585"/>
      <c r="AY31" s="585"/>
      <c r="AZ31" s="585"/>
      <c r="BA31" s="585"/>
      <c r="BB31" s="585"/>
      <c r="BC31" s="585"/>
      <c r="BD31" s="585"/>
      <c r="BE31" s="585"/>
      <c r="BF31" s="585"/>
      <c r="BG31" s="585"/>
      <c r="BH31" s="585"/>
      <c r="BI31" s="585"/>
      <c r="BJ31" s="585"/>
      <c r="BK31" s="585"/>
      <c r="BL31" s="585"/>
      <c r="BM31" s="585"/>
      <c r="BN31" s="585"/>
      <c r="BO31" s="585"/>
      <c r="BP31" s="585"/>
      <c r="BQ31" s="585"/>
      <c r="BR31" s="585"/>
      <c r="BS31" s="585"/>
      <c r="BT31" s="585"/>
      <c r="BU31" s="585"/>
    </row>
    <row r="32" spans="1:143" s="581" customFormat="1" ht="10.199999999999999">
      <c r="A32" s="579"/>
      <c r="B32" s="579"/>
      <c r="C32" s="579"/>
      <c r="D32" s="579"/>
      <c r="E32" s="579"/>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c r="AL32" s="585"/>
      <c r="AM32" s="585"/>
      <c r="AN32" s="585"/>
      <c r="AO32" s="585"/>
      <c r="AP32" s="585"/>
      <c r="AQ32" s="585"/>
      <c r="AR32" s="585"/>
      <c r="AS32" s="585"/>
      <c r="AT32" s="585"/>
      <c r="AU32" s="585"/>
      <c r="AV32" s="585"/>
      <c r="AW32" s="585"/>
      <c r="AX32" s="585"/>
      <c r="AY32" s="585"/>
      <c r="AZ32" s="585"/>
      <c r="BA32" s="585"/>
      <c r="BB32" s="585"/>
      <c r="BC32" s="585"/>
      <c r="BD32" s="585"/>
      <c r="BE32" s="585"/>
      <c r="BF32" s="585"/>
      <c r="BG32" s="585"/>
      <c r="BH32" s="585"/>
      <c r="BI32" s="585"/>
      <c r="BJ32" s="585"/>
      <c r="BK32" s="585"/>
      <c r="BL32" s="585"/>
      <c r="BM32" s="585"/>
      <c r="BN32" s="585"/>
      <c r="BO32" s="585"/>
      <c r="BP32" s="585"/>
      <c r="BQ32" s="585"/>
      <c r="BR32" s="585"/>
      <c r="BS32" s="585"/>
      <c r="BT32" s="585"/>
      <c r="BU32" s="585"/>
    </row>
    <row r="33" spans="1:73" s="581" customFormat="1" ht="10.199999999999999">
      <c r="A33" s="579"/>
      <c r="B33" s="579"/>
      <c r="C33" s="579"/>
      <c r="D33" s="579"/>
      <c r="E33" s="579"/>
      <c r="F33" s="579"/>
      <c r="G33" s="579"/>
      <c r="H33" s="579"/>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9"/>
      <c r="AL33" s="585"/>
      <c r="AM33" s="585"/>
      <c r="AN33" s="585"/>
      <c r="AO33" s="585"/>
      <c r="AP33" s="585"/>
      <c r="AQ33" s="585"/>
      <c r="AR33" s="585"/>
      <c r="AS33" s="585"/>
      <c r="AT33" s="585"/>
      <c r="AU33" s="585"/>
      <c r="AV33" s="585"/>
      <c r="AW33" s="585"/>
      <c r="AX33" s="585"/>
      <c r="AY33" s="585"/>
      <c r="AZ33" s="585"/>
      <c r="BA33" s="585"/>
      <c r="BB33" s="585"/>
      <c r="BC33" s="585"/>
      <c r="BD33" s="585"/>
      <c r="BE33" s="585"/>
      <c r="BF33" s="585"/>
      <c r="BG33" s="585"/>
      <c r="BH33" s="585"/>
      <c r="BI33" s="585"/>
      <c r="BJ33" s="585"/>
      <c r="BK33" s="585"/>
      <c r="BL33" s="585"/>
      <c r="BM33" s="585"/>
      <c r="BN33" s="585"/>
      <c r="BO33" s="585"/>
      <c r="BP33" s="585"/>
      <c r="BQ33" s="585"/>
      <c r="BR33" s="585"/>
      <c r="BS33" s="585"/>
      <c r="BT33" s="585"/>
      <c r="BU33" s="585"/>
    </row>
    <row r="34" spans="1:73" s="581" customFormat="1" ht="10.199999999999999">
      <c r="A34" s="579"/>
      <c r="B34" s="579"/>
      <c r="C34" s="579"/>
      <c r="D34" s="579"/>
      <c r="E34" s="579"/>
      <c r="F34" s="579"/>
      <c r="G34" s="579"/>
      <c r="H34" s="579"/>
      <c r="I34" s="579"/>
      <c r="J34" s="579"/>
      <c r="K34" s="579"/>
      <c r="L34" s="579"/>
      <c r="M34" s="579"/>
      <c r="N34" s="579"/>
      <c r="O34" s="579"/>
      <c r="P34" s="579"/>
      <c r="Q34" s="579"/>
      <c r="R34" s="579"/>
      <c r="S34" s="579"/>
      <c r="T34" s="579"/>
      <c r="U34" s="579"/>
      <c r="V34" s="579"/>
      <c r="W34" s="579"/>
      <c r="X34" s="579"/>
      <c r="Y34" s="579"/>
      <c r="Z34" s="579"/>
      <c r="AA34" s="579"/>
      <c r="AB34" s="579"/>
      <c r="AC34" s="579"/>
      <c r="AD34" s="579"/>
      <c r="AE34" s="579"/>
      <c r="AF34" s="579"/>
      <c r="AG34" s="579"/>
      <c r="AH34" s="579"/>
      <c r="AI34" s="579"/>
      <c r="AJ34" s="579"/>
      <c r="AK34" s="579"/>
      <c r="AL34" s="585"/>
      <c r="AM34" s="585"/>
      <c r="AN34" s="585"/>
      <c r="AO34" s="585"/>
      <c r="AP34" s="585"/>
      <c r="AQ34" s="585"/>
      <c r="AR34" s="585"/>
      <c r="AS34" s="585"/>
      <c r="AT34" s="585"/>
      <c r="AU34" s="585"/>
      <c r="AV34" s="585"/>
      <c r="AW34" s="585"/>
      <c r="AX34" s="585"/>
      <c r="AY34" s="585"/>
      <c r="AZ34" s="585"/>
      <c r="BA34" s="585"/>
      <c r="BB34" s="585"/>
      <c r="BC34" s="585"/>
      <c r="BD34" s="585"/>
      <c r="BE34" s="585"/>
      <c r="BF34" s="585"/>
      <c r="BG34" s="585"/>
      <c r="BH34" s="585"/>
      <c r="BI34" s="585"/>
      <c r="BJ34" s="585"/>
      <c r="BK34" s="585"/>
      <c r="BL34" s="585"/>
      <c r="BM34" s="585"/>
      <c r="BN34" s="585"/>
      <c r="BO34" s="585"/>
      <c r="BP34" s="585"/>
      <c r="BQ34" s="585"/>
      <c r="BR34" s="585"/>
      <c r="BS34" s="585"/>
      <c r="BT34" s="585"/>
      <c r="BU34" s="585"/>
    </row>
    <row r="35" spans="1:73" s="581" customFormat="1" ht="10.199999999999999">
      <c r="A35" s="579"/>
      <c r="B35" s="579"/>
      <c r="C35" s="579"/>
      <c r="D35" s="579"/>
      <c r="E35" s="579"/>
      <c r="F35" s="579"/>
      <c r="G35" s="579"/>
      <c r="H35" s="579"/>
      <c r="I35" s="579"/>
      <c r="J35" s="579"/>
      <c r="K35" s="579"/>
      <c r="L35" s="579"/>
      <c r="M35" s="579"/>
      <c r="N35" s="579"/>
      <c r="O35" s="579"/>
      <c r="P35" s="579"/>
      <c r="Q35" s="579"/>
      <c r="R35" s="579"/>
      <c r="S35" s="579"/>
      <c r="T35" s="579"/>
      <c r="U35" s="579"/>
      <c r="V35" s="579"/>
      <c r="W35" s="579"/>
      <c r="X35" s="579"/>
      <c r="Y35" s="579"/>
      <c r="Z35" s="579"/>
      <c r="AA35" s="579"/>
      <c r="AB35" s="579"/>
      <c r="AC35" s="579"/>
      <c r="AD35" s="579"/>
      <c r="AE35" s="579"/>
      <c r="AF35" s="579"/>
      <c r="AG35" s="579"/>
      <c r="AH35" s="579"/>
      <c r="AI35" s="579"/>
      <c r="AJ35" s="579"/>
      <c r="AK35" s="579"/>
      <c r="AL35" s="585"/>
      <c r="AM35" s="585"/>
      <c r="AN35" s="585"/>
      <c r="AO35" s="585"/>
      <c r="AP35" s="585"/>
      <c r="AQ35" s="585"/>
      <c r="AR35" s="585"/>
      <c r="AS35" s="585"/>
      <c r="AT35" s="585"/>
      <c r="AU35" s="585"/>
      <c r="AV35" s="585"/>
      <c r="AW35" s="585"/>
      <c r="AX35" s="585"/>
      <c r="AY35" s="585"/>
      <c r="AZ35" s="585"/>
      <c r="BA35" s="585"/>
      <c r="BB35" s="585"/>
      <c r="BC35" s="585"/>
      <c r="BD35" s="585"/>
      <c r="BE35" s="585"/>
      <c r="BF35" s="585"/>
      <c r="BG35" s="585"/>
      <c r="BH35" s="585"/>
      <c r="BI35" s="585"/>
      <c r="BJ35" s="585"/>
      <c r="BK35" s="585"/>
      <c r="BL35" s="585"/>
      <c r="BM35" s="585"/>
      <c r="BN35" s="585"/>
      <c r="BO35" s="585"/>
      <c r="BP35" s="585"/>
      <c r="BQ35" s="585"/>
      <c r="BR35" s="585"/>
      <c r="BS35" s="585"/>
      <c r="BT35" s="585"/>
      <c r="BU35" s="585"/>
    </row>
    <row r="36" spans="1:73" s="581" customFormat="1" ht="10.199999999999999">
      <c r="A36" s="579"/>
      <c r="B36" s="579"/>
      <c r="C36" s="579"/>
      <c r="D36" s="579"/>
      <c r="E36" s="579"/>
      <c r="F36" s="579"/>
      <c r="G36" s="579"/>
      <c r="H36" s="579"/>
      <c r="I36" s="579"/>
      <c r="J36" s="579"/>
      <c r="K36" s="579"/>
      <c r="L36" s="579"/>
      <c r="M36" s="579"/>
      <c r="N36" s="579"/>
      <c r="O36" s="579"/>
      <c r="P36" s="579"/>
      <c r="Q36" s="579"/>
      <c r="R36" s="579"/>
      <c r="S36" s="579"/>
      <c r="T36" s="579"/>
      <c r="U36" s="579"/>
      <c r="V36" s="579"/>
      <c r="W36" s="579"/>
      <c r="X36" s="579"/>
      <c r="Y36" s="579"/>
      <c r="Z36" s="579"/>
      <c r="AA36" s="579"/>
      <c r="AB36" s="579"/>
      <c r="AC36" s="579"/>
      <c r="AD36" s="579"/>
      <c r="AE36" s="579"/>
      <c r="AF36" s="579"/>
      <c r="AG36" s="579"/>
      <c r="AH36" s="579"/>
      <c r="AI36" s="579"/>
      <c r="AJ36" s="579"/>
      <c r="AK36" s="579"/>
      <c r="AL36" s="585"/>
      <c r="AM36" s="585"/>
      <c r="AN36" s="585"/>
      <c r="AO36" s="585"/>
      <c r="AP36" s="585"/>
      <c r="AQ36" s="585"/>
      <c r="AR36" s="585"/>
      <c r="AS36" s="585"/>
      <c r="AT36" s="585"/>
      <c r="AU36" s="585"/>
      <c r="AV36" s="585"/>
      <c r="AW36" s="585"/>
      <c r="AX36" s="585"/>
      <c r="AY36" s="585"/>
      <c r="AZ36" s="585"/>
      <c r="BA36" s="585"/>
      <c r="BB36" s="585"/>
      <c r="BC36" s="585"/>
      <c r="BD36" s="585"/>
      <c r="BE36" s="585"/>
      <c r="BF36" s="585"/>
      <c r="BG36" s="585"/>
      <c r="BH36" s="585"/>
      <c r="BI36" s="585"/>
      <c r="BJ36" s="585"/>
      <c r="BK36" s="585"/>
      <c r="BL36" s="585"/>
      <c r="BM36" s="585"/>
      <c r="BN36" s="585"/>
      <c r="BO36" s="585"/>
      <c r="BP36" s="585"/>
      <c r="BQ36" s="585"/>
      <c r="BR36" s="585"/>
      <c r="BS36" s="585"/>
      <c r="BT36" s="585"/>
      <c r="BU36" s="585"/>
    </row>
    <row r="37" spans="1:73" s="581" customFormat="1" ht="10.199999999999999">
      <c r="A37" s="579"/>
      <c r="B37" s="579"/>
      <c r="C37" s="579"/>
      <c r="D37" s="579"/>
      <c r="E37" s="579"/>
      <c r="F37" s="579"/>
      <c r="G37" s="579"/>
      <c r="H37" s="579"/>
      <c r="I37" s="579"/>
      <c r="J37" s="579"/>
      <c r="K37" s="579"/>
      <c r="L37" s="579"/>
      <c r="M37" s="579"/>
      <c r="N37" s="579"/>
      <c r="O37" s="579"/>
      <c r="P37" s="579"/>
      <c r="Q37" s="579"/>
      <c r="R37" s="579"/>
      <c r="S37" s="579"/>
      <c r="T37" s="579"/>
      <c r="U37" s="579"/>
      <c r="V37" s="579"/>
      <c r="W37" s="579"/>
      <c r="X37" s="579"/>
      <c r="Y37" s="579"/>
      <c r="Z37" s="579"/>
      <c r="AA37" s="579"/>
      <c r="AB37" s="579"/>
      <c r="AC37" s="579"/>
      <c r="AD37" s="579"/>
      <c r="AE37" s="579"/>
      <c r="AF37" s="579"/>
      <c r="AG37" s="579"/>
      <c r="AH37" s="579"/>
      <c r="AI37" s="579"/>
      <c r="AJ37" s="579"/>
      <c r="AK37" s="579"/>
      <c r="AL37" s="585"/>
      <c r="AM37" s="585"/>
      <c r="AN37" s="585"/>
      <c r="AO37" s="585"/>
      <c r="AP37" s="585"/>
      <c r="AQ37" s="585"/>
      <c r="AR37" s="585"/>
      <c r="AS37" s="585"/>
      <c r="AT37" s="585"/>
      <c r="AU37" s="585"/>
      <c r="AV37" s="585"/>
      <c r="AW37" s="585"/>
      <c r="AX37" s="585"/>
      <c r="AY37" s="585"/>
      <c r="AZ37" s="585"/>
      <c r="BA37" s="585"/>
      <c r="BB37" s="585"/>
      <c r="BC37" s="585"/>
      <c r="BD37" s="585"/>
      <c r="BE37" s="585"/>
      <c r="BF37" s="585"/>
      <c r="BG37" s="585"/>
      <c r="BH37" s="585"/>
      <c r="BI37" s="585"/>
      <c r="BJ37" s="585"/>
      <c r="BK37" s="585"/>
      <c r="BL37" s="585"/>
      <c r="BM37" s="585"/>
      <c r="BN37" s="585"/>
      <c r="BO37" s="585"/>
      <c r="BP37" s="585"/>
      <c r="BQ37" s="585"/>
      <c r="BR37" s="585"/>
      <c r="BS37" s="585"/>
      <c r="BT37" s="585"/>
      <c r="BU37" s="585"/>
    </row>
    <row r="38" spans="1:73" s="581" customFormat="1" ht="10.199999999999999">
      <c r="A38" s="579"/>
      <c r="B38" s="579"/>
      <c r="C38" s="579"/>
      <c r="D38" s="579"/>
      <c r="E38" s="579"/>
      <c r="F38" s="579"/>
      <c r="G38" s="579"/>
      <c r="H38" s="579"/>
      <c r="I38" s="579"/>
      <c r="J38" s="579"/>
      <c r="K38" s="579"/>
      <c r="L38" s="579"/>
      <c r="M38" s="579"/>
      <c r="N38" s="579"/>
      <c r="O38" s="579"/>
      <c r="P38" s="579"/>
      <c r="Q38" s="579"/>
      <c r="R38" s="579"/>
      <c r="S38" s="579"/>
      <c r="T38" s="579"/>
      <c r="U38" s="579"/>
      <c r="V38" s="579"/>
      <c r="W38" s="579"/>
      <c r="X38" s="579"/>
      <c r="Y38" s="579"/>
      <c r="Z38" s="579"/>
      <c r="AA38" s="579"/>
      <c r="AB38" s="579"/>
      <c r="AC38" s="579"/>
      <c r="AD38" s="579"/>
      <c r="AE38" s="579"/>
      <c r="AF38" s="579"/>
      <c r="AG38" s="579"/>
      <c r="AH38" s="579"/>
      <c r="AI38" s="579"/>
      <c r="AJ38" s="579"/>
      <c r="AK38" s="579"/>
      <c r="AL38" s="585"/>
      <c r="AM38" s="585"/>
      <c r="AN38" s="585"/>
      <c r="AO38" s="585"/>
      <c r="AP38" s="585"/>
      <c r="AQ38" s="585"/>
      <c r="AR38" s="585"/>
      <c r="AS38" s="585"/>
      <c r="AT38" s="585"/>
      <c r="AU38" s="585"/>
      <c r="AV38" s="585"/>
      <c r="AW38" s="585"/>
      <c r="AX38" s="585"/>
      <c r="AY38" s="585"/>
      <c r="AZ38" s="585"/>
      <c r="BA38" s="585"/>
      <c r="BB38" s="585"/>
      <c r="BC38" s="585"/>
      <c r="BD38" s="585"/>
      <c r="BE38" s="585"/>
      <c r="BF38" s="585"/>
      <c r="BG38" s="585"/>
      <c r="BH38" s="585"/>
      <c r="BI38" s="585"/>
      <c r="BJ38" s="585"/>
      <c r="BK38" s="585"/>
      <c r="BL38" s="585"/>
      <c r="BM38" s="585"/>
      <c r="BN38" s="585"/>
      <c r="BO38" s="585"/>
      <c r="BP38" s="585"/>
      <c r="BQ38" s="585"/>
      <c r="BR38" s="585"/>
      <c r="BS38" s="585"/>
      <c r="BT38" s="585"/>
      <c r="BU38" s="585"/>
    </row>
    <row r="39" spans="1:73" s="581" customFormat="1" ht="10.199999999999999">
      <c r="A39" s="579"/>
      <c r="B39" s="579"/>
      <c r="C39" s="579"/>
      <c r="D39" s="579"/>
      <c r="E39" s="579"/>
      <c r="F39" s="579"/>
      <c r="G39" s="579"/>
      <c r="H39" s="579"/>
      <c r="I39" s="579"/>
      <c r="J39" s="579"/>
      <c r="K39" s="579"/>
      <c r="L39" s="579"/>
      <c r="M39" s="579"/>
      <c r="N39" s="579"/>
      <c r="O39" s="579"/>
      <c r="P39" s="579"/>
      <c r="Q39" s="579"/>
      <c r="R39" s="579"/>
      <c r="S39" s="579"/>
      <c r="T39" s="579"/>
      <c r="U39" s="579"/>
      <c r="V39" s="579"/>
      <c r="W39" s="579"/>
      <c r="X39" s="579"/>
      <c r="Y39" s="579"/>
      <c r="Z39" s="579"/>
      <c r="AA39" s="579"/>
      <c r="AB39" s="579"/>
      <c r="AC39" s="579"/>
      <c r="AD39" s="579"/>
      <c r="AE39" s="579"/>
      <c r="AF39" s="579"/>
      <c r="AG39" s="579"/>
      <c r="AH39" s="579"/>
      <c r="AI39" s="579"/>
      <c r="AJ39" s="579"/>
      <c r="AK39" s="579"/>
      <c r="AL39" s="585"/>
      <c r="AM39" s="585"/>
      <c r="AN39" s="585"/>
      <c r="AO39" s="585"/>
      <c r="AP39" s="585"/>
      <c r="AQ39" s="585"/>
      <c r="AR39" s="585"/>
      <c r="AS39" s="585"/>
      <c r="AT39" s="585"/>
      <c r="AU39" s="585"/>
      <c r="AV39" s="585"/>
      <c r="AW39" s="585"/>
      <c r="AX39" s="585"/>
      <c r="AY39" s="585"/>
      <c r="AZ39" s="585"/>
      <c r="BA39" s="585"/>
      <c r="BB39" s="585"/>
      <c r="BC39" s="585"/>
      <c r="BD39" s="585"/>
      <c r="BE39" s="585"/>
      <c r="BF39" s="585"/>
      <c r="BG39" s="585"/>
      <c r="BH39" s="585"/>
      <c r="BI39" s="585"/>
      <c r="BJ39" s="585"/>
      <c r="BK39" s="585"/>
      <c r="BL39" s="585"/>
      <c r="BM39" s="585"/>
      <c r="BN39" s="585"/>
      <c r="BO39" s="585"/>
      <c r="BP39" s="585"/>
      <c r="BQ39" s="585"/>
      <c r="BR39" s="585"/>
      <c r="BS39" s="585"/>
      <c r="BT39" s="585"/>
      <c r="BU39" s="585"/>
    </row>
    <row r="40" spans="1:73" s="581" customFormat="1" ht="10.199999999999999">
      <c r="A40" s="579"/>
      <c r="B40" s="579"/>
      <c r="C40" s="579"/>
      <c r="D40" s="579"/>
      <c r="E40" s="579"/>
      <c r="F40" s="579"/>
      <c r="G40" s="579"/>
      <c r="H40" s="579"/>
      <c r="I40" s="579"/>
      <c r="J40" s="579"/>
      <c r="K40" s="579"/>
      <c r="L40" s="579"/>
      <c r="M40" s="579"/>
      <c r="N40" s="579"/>
      <c r="O40" s="579"/>
      <c r="P40" s="579"/>
      <c r="Q40" s="579"/>
      <c r="R40" s="579"/>
      <c r="S40" s="579"/>
      <c r="T40" s="579"/>
      <c r="U40" s="579"/>
      <c r="V40" s="579"/>
      <c r="W40" s="579"/>
      <c r="X40" s="579"/>
      <c r="Y40" s="579"/>
      <c r="Z40" s="579"/>
      <c r="AA40" s="579"/>
      <c r="AB40" s="579"/>
      <c r="AC40" s="579"/>
      <c r="AD40" s="579"/>
      <c r="AE40" s="579"/>
      <c r="AF40" s="579"/>
      <c r="AG40" s="579"/>
      <c r="AH40" s="579"/>
      <c r="AI40" s="579"/>
      <c r="AJ40" s="579"/>
      <c r="AK40" s="579"/>
      <c r="AL40" s="585"/>
      <c r="AM40" s="585"/>
      <c r="AN40" s="585"/>
      <c r="AO40" s="585"/>
      <c r="AP40" s="585"/>
      <c r="AQ40" s="585"/>
      <c r="AR40" s="585"/>
      <c r="AS40" s="585"/>
      <c r="AT40" s="585"/>
      <c r="AU40" s="585"/>
      <c r="AV40" s="585"/>
      <c r="AW40" s="585"/>
      <c r="AX40" s="585"/>
      <c r="AY40" s="585"/>
      <c r="AZ40" s="585"/>
      <c r="BA40" s="585"/>
      <c r="BB40" s="585"/>
      <c r="BC40" s="585"/>
      <c r="BD40" s="585"/>
      <c r="BE40" s="585"/>
      <c r="BF40" s="585"/>
      <c r="BG40" s="585"/>
      <c r="BH40" s="585"/>
      <c r="BI40" s="585"/>
      <c r="BJ40" s="585"/>
      <c r="BK40" s="585"/>
      <c r="BL40" s="585"/>
      <c r="BM40" s="585"/>
      <c r="BN40" s="585"/>
      <c r="BO40" s="585"/>
      <c r="BP40" s="585"/>
      <c r="BQ40" s="585"/>
      <c r="BR40" s="585"/>
      <c r="BS40" s="585"/>
      <c r="BT40" s="585"/>
      <c r="BU40" s="585"/>
    </row>
    <row r="41" spans="1:73" s="581" customFormat="1" ht="10.199999999999999">
      <c r="A41" s="579"/>
      <c r="B41" s="579"/>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85"/>
      <c r="AM41" s="585"/>
      <c r="AN41" s="585"/>
      <c r="AO41" s="585"/>
      <c r="AP41" s="585"/>
      <c r="AQ41" s="585"/>
      <c r="AR41" s="585"/>
      <c r="AS41" s="585"/>
      <c r="AT41" s="585"/>
      <c r="AU41" s="585"/>
      <c r="AV41" s="585"/>
      <c r="AW41" s="585"/>
      <c r="AX41" s="585"/>
      <c r="AY41" s="585"/>
      <c r="AZ41" s="585"/>
      <c r="BA41" s="585"/>
      <c r="BB41" s="585"/>
      <c r="BC41" s="585"/>
      <c r="BD41" s="585"/>
      <c r="BE41" s="585"/>
      <c r="BF41" s="585"/>
      <c r="BG41" s="585"/>
      <c r="BH41" s="585"/>
      <c r="BI41" s="585"/>
      <c r="BJ41" s="585"/>
      <c r="BK41" s="585"/>
      <c r="BL41" s="585"/>
      <c r="BM41" s="585"/>
      <c r="BN41" s="585"/>
      <c r="BO41" s="585"/>
      <c r="BP41" s="585"/>
      <c r="BQ41" s="585"/>
      <c r="BR41" s="585"/>
      <c r="BS41" s="585"/>
      <c r="BT41" s="585"/>
      <c r="BU41" s="585"/>
    </row>
    <row r="42" spans="1:73" s="581" customFormat="1" ht="10.199999999999999">
      <c r="A42" s="579"/>
      <c r="B42" s="579"/>
      <c r="C42" s="579"/>
      <c r="D42" s="579"/>
      <c r="E42" s="579"/>
      <c r="F42" s="579"/>
      <c r="G42" s="579"/>
      <c r="H42" s="579"/>
      <c r="I42" s="579"/>
      <c r="J42" s="579"/>
      <c r="K42" s="579"/>
      <c r="L42" s="579"/>
      <c r="M42" s="579"/>
      <c r="N42" s="579"/>
      <c r="O42" s="579"/>
      <c r="P42" s="579"/>
      <c r="Q42" s="579"/>
      <c r="R42" s="579"/>
      <c r="S42" s="579"/>
      <c r="T42" s="579"/>
      <c r="U42" s="579"/>
      <c r="V42" s="579"/>
      <c r="W42" s="579"/>
      <c r="X42" s="579"/>
      <c r="Y42" s="579"/>
      <c r="Z42" s="579"/>
      <c r="AA42" s="579"/>
      <c r="AB42" s="579"/>
      <c r="AC42" s="579"/>
      <c r="AD42" s="579"/>
      <c r="AE42" s="579"/>
      <c r="AF42" s="579"/>
      <c r="AG42" s="579"/>
      <c r="AH42" s="579"/>
      <c r="AI42" s="579"/>
      <c r="AJ42" s="579"/>
      <c r="AK42" s="579"/>
      <c r="AL42" s="585"/>
      <c r="AM42" s="585"/>
      <c r="AN42" s="585"/>
      <c r="AO42" s="585"/>
      <c r="AP42" s="585"/>
      <c r="AQ42" s="585"/>
      <c r="AR42" s="585"/>
      <c r="AS42" s="585"/>
      <c r="AT42" s="585"/>
      <c r="AU42" s="585"/>
      <c r="AV42" s="585"/>
      <c r="AW42" s="585"/>
      <c r="AX42" s="585"/>
      <c r="AY42" s="585"/>
      <c r="AZ42" s="585"/>
      <c r="BA42" s="585"/>
      <c r="BB42" s="585"/>
      <c r="BC42" s="585"/>
      <c r="BD42" s="585"/>
      <c r="BE42" s="585"/>
      <c r="BF42" s="585"/>
      <c r="BG42" s="585"/>
      <c r="BH42" s="585"/>
      <c r="BI42" s="585"/>
      <c r="BJ42" s="585"/>
      <c r="BK42" s="585"/>
      <c r="BL42" s="585"/>
      <c r="BM42" s="585"/>
      <c r="BN42" s="585"/>
      <c r="BO42" s="585"/>
      <c r="BP42" s="585"/>
      <c r="BQ42" s="585"/>
      <c r="BR42" s="585"/>
      <c r="BS42" s="585"/>
      <c r="BT42" s="585"/>
      <c r="BU42" s="585"/>
    </row>
    <row r="43" spans="1:73" s="581" customFormat="1" ht="10.199999999999999">
      <c r="A43" s="579"/>
      <c r="B43" s="579"/>
      <c r="C43" s="579"/>
      <c r="D43" s="579"/>
      <c r="E43" s="579"/>
      <c r="F43" s="579"/>
      <c r="G43" s="579"/>
      <c r="H43" s="579"/>
      <c r="I43" s="579"/>
      <c r="J43" s="579"/>
      <c r="K43" s="579"/>
      <c r="L43" s="579"/>
      <c r="M43" s="579"/>
      <c r="N43" s="579"/>
      <c r="O43" s="579"/>
      <c r="P43" s="579"/>
      <c r="Q43" s="579"/>
      <c r="R43" s="579"/>
      <c r="S43" s="579"/>
      <c r="T43" s="579"/>
      <c r="U43" s="579"/>
      <c r="V43" s="579"/>
      <c r="W43" s="579"/>
      <c r="X43" s="579"/>
      <c r="Y43" s="579"/>
      <c r="Z43" s="579"/>
      <c r="AA43" s="579"/>
      <c r="AB43" s="579"/>
      <c r="AC43" s="579"/>
      <c r="AD43" s="579"/>
      <c r="AE43" s="579"/>
      <c r="AF43" s="579"/>
      <c r="AG43" s="579"/>
      <c r="AH43" s="579"/>
      <c r="AI43" s="579"/>
      <c r="AJ43" s="579"/>
      <c r="AK43" s="579"/>
      <c r="AL43" s="585"/>
      <c r="AM43" s="585"/>
      <c r="AN43" s="585"/>
      <c r="AO43" s="585"/>
      <c r="AP43" s="585"/>
      <c r="AQ43" s="585"/>
      <c r="AR43" s="585"/>
      <c r="AS43" s="585"/>
      <c r="AT43" s="585"/>
      <c r="AU43" s="585"/>
      <c r="AV43" s="585"/>
      <c r="AW43" s="585"/>
      <c r="AX43" s="585"/>
      <c r="AY43" s="585"/>
      <c r="AZ43" s="585"/>
      <c r="BA43" s="585"/>
      <c r="BB43" s="585"/>
      <c r="BC43" s="585"/>
      <c r="BD43" s="585"/>
      <c r="BE43" s="585"/>
      <c r="BF43" s="585"/>
      <c r="BG43" s="585"/>
      <c r="BH43" s="585"/>
      <c r="BI43" s="585"/>
      <c r="BJ43" s="585"/>
      <c r="BK43" s="585"/>
      <c r="BL43" s="585"/>
      <c r="BM43" s="585"/>
      <c r="BN43" s="585"/>
      <c r="BO43" s="585"/>
      <c r="BP43" s="585"/>
      <c r="BQ43" s="585"/>
      <c r="BR43" s="585"/>
      <c r="BS43" s="585"/>
      <c r="BT43" s="585"/>
      <c r="BU43" s="585"/>
    </row>
    <row r="44" spans="1:73" s="581" customFormat="1" ht="10.199999999999999">
      <c r="A44" s="579"/>
      <c r="B44" s="579"/>
      <c r="C44" s="579"/>
      <c r="D44" s="579"/>
      <c r="E44" s="579"/>
      <c r="F44" s="579"/>
      <c r="G44" s="579"/>
      <c r="H44" s="579"/>
      <c r="I44" s="579"/>
      <c r="J44" s="579"/>
      <c r="K44" s="579"/>
      <c r="L44" s="579"/>
      <c r="M44" s="579"/>
      <c r="N44" s="579"/>
      <c r="O44" s="579"/>
      <c r="P44" s="579"/>
      <c r="Q44" s="579"/>
      <c r="R44" s="579"/>
      <c r="S44" s="579"/>
      <c r="T44" s="579"/>
      <c r="U44" s="579"/>
      <c r="V44" s="579"/>
      <c r="W44" s="579"/>
      <c r="X44" s="579"/>
      <c r="Y44" s="579"/>
      <c r="Z44" s="579"/>
      <c r="AA44" s="579"/>
      <c r="AB44" s="579"/>
      <c r="AC44" s="579"/>
      <c r="AD44" s="579"/>
      <c r="AE44" s="579"/>
      <c r="AF44" s="579"/>
      <c r="AG44" s="579"/>
      <c r="AH44" s="579"/>
      <c r="AI44" s="579"/>
      <c r="AJ44" s="579"/>
      <c r="AK44" s="579"/>
      <c r="AL44" s="585"/>
      <c r="AM44" s="585"/>
      <c r="AN44" s="585"/>
      <c r="AO44" s="585"/>
      <c r="AP44" s="585"/>
      <c r="AQ44" s="585"/>
      <c r="AR44" s="585"/>
      <c r="AS44" s="585"/>
      <c r="AT44" s="585"/>
      <c r="AU44" s="585"/>
      <c r="AV44" s="585"/>
      <c r="AW44" s="585"/>
      <c r="AX44" s="585"/>
      <c r="AY44" s="585"/>
      <c r="AZ44" s="585"/>
      <c r="BA44" s="585"/>
      <c r="BB44" s="585"/>
      <c r="BC44" s="585"/>
      <c r="BD44" s="585"/>
      <c r="BE44" s="585"/>
      <c r="BF44" s="585"/>
      <c r="BG44" s="585"/>
      <c r="BH44" s="585"/>
      <c r="BI44" s="585"/>
      <c r="BJ44" s="585"/>
      <c r="BK44" s="585"/>
      <c r="BL44" s="585"/>
      <c r="BM44" s="585"/>
      <c r="BN44" s="585"/>
      <c r="BO44" s="585"/>
      <c r="BP44" s="585"/>
      <c r="BQ44" s="585"/>
      <c r="BR44" s="585"/>
      <c r="BS44" s="585"/>
      <c r="BT44" s="585"/>
      <c r="BU44" s="585"/>
    </row>
    <row r="45" spans="1:73" s="581" customFormat="1" ht="10.199999999999999">
      <c r="A45" s="579"/>
      <c r="B45" s="579"/>
      <c r="C45" s="579"/>
      <c r="D45" s="579"/>
      <c r="E45" s="579"/>
      <c r="F45" s="579"/>
      <c r="G45" s="579"/>
      <c r="H45" s="579"/>
      <c r="I45" s="579"/>
      <c r="J45" s="579"/>
      <c r="K45" s="579"/>
      <c r="L45" s="579"/>
      <c r="M45" s="579"/>
      <c r="N45" s="579"/>
      <c r="O45" s="579"/>
      <c r="P45" s="579"/>
      <c r="Q45" s="579"/>
      <c r="R45" s="579"/>
      <c r="S45" s="579"/>
      <c r="T45" s="579"/>
      <c r="U45" s="579"/>
      <c r="V45" s="579"/>
      <c r="W45" s="579"/>
      <c r="X45" s="579"/>
      <c r="Y45" s="579"/>
      <c r="Z45" s="579"/>
      <c r="AA45" s="579"/>
      <c r="AB45" s="579"/>
      <c r="AC45" s="579"/>
      <c r="AD45" s="579"/>
      <c r="AE45" s="579"/>
      <c r="AF45" s="579"/>
      <c r="AG45" s="579"/>
      <c r="AH45" s="579"/>
      <c r="AI45" s="579"/>
      <c r="AJ45" s="579"/>
      <c r="AK45" s="579"/>
      <c r="AL45" s="585"/>
      <c r="AM45" s="585"/>
      <c r="AN45" s="585"/>
      <c r="AO45" s="585"/>
      <c r="AP45" s="585"/>
      <c r="AQ45" s="585"/>
      <c r="AR45" s="585"/>
      <c r="AS45" s="585"/>
      <c r="AT45" s="585"/>
      <c r="AU45" s="585"/>
      <c r="AV45" s="585"/>
      <c r="AW45" s="585"/>
      <c r="AX45" s="585"/>
      <c r="AY45" s="585"/>
      <c r="AZ45" s="585"/>
      <c r="BA45" s="585"/>
      <c r="BB45" s="585"/>
      <c r="BC45" s="585"/>
      <c r="BD45" s="585"/>
      <c r="BE45" s="585"/>
      <c r="BF45" s="585"/>
      <c r="BG45" s="585"/>
      <c r="BH45" s="585"/>
      <c r="BI45" s="585"/>
      <c r="BJ45" s="585"/>
      <c r="BK45" s="585"/>
      <c r="BL45" s="585"/>
      <c r="BM45" s="585"/>
      <c r="BN45" s="585"/>
      <c r="BO45" s="585"/>
      <c r="BP45" s="585"/>
      <c r="BQ45" s="585"/>
      <c r="BR45" s="585"/>
      <c r="BS45" s="585"/>
      <c r="BT45" s="585"/>
      <c r="BU45" s="585"/>
    </row>
    <row r="46" spans="1:73" s="581" customFormat="1" ht="10.199999999999999">
      <c r="A46" s="579"/>
      <c r="B46" s="579"/>
      <c r="C46" s="579"/>
      <c r="D46" s="579"/>
      <c r="E46" s="579"/>
      <c r="F46" s="579"/>
      <c r="G46" s="579"/>
      <c r="H46" s="579"/>
      <c r="I46" s="579"/>
      <c r="J46" s="579"/>
      <c r="K46" s="579"/>
      <c r="L46" s="579"/>
      <c r="M46" s="579"/>
      <c r="N46" s="579"/>
      <c r="O46" s="579"/>
      <c r="P46" s="579"/>
      <c r="Q46" s="579"/>
      <c r="R46" s="579"/>
      <c r="S46" s="579"/>
      <c r="T46" s="579"/>
      <c r="U46" s="579"/>
      <c r="V46" s="579"/>
      <c r="W46" s="579"/>
      <c r="X46" s="579"/>
      <c r="Y46" s="579"/>
      <c r="Z46" s="579"/>
      <c r="AA46" s="579"/>
      <c r="AB46" s="579"/>
      <c r="AC46" s="579"/>
      <c r="AD46" s="579"/>
      <c r="AE46" s="579"/>
      <c r="AF46" s="579"/>
      <c r="AG46" s="579"/>
      <c r="AH46" s="579"/>
      <c r="AI46" s="579"/>
      <c r="AJ46" s="579"/>
      <c r="AK46" s="579"/>
      <c r="AL46" s="585"/>
      <c r="AM46" s="585"/>
      <c r="AN46" s="585"/>
      <c r="AO46" s="585"/>
      <c r="AP46" s="585"/>
      <c r="AQ46" s="585"/>
      <c r="AR46" s="585"/>
      <c r="AS46" s="585"/>
      <c r="AT46" s="585"/>
      <c r="AU46" s="585"/>
      <c r="AV46" s="585"/>
      <c r="AW46" s="585"/>
      <c r="AX46" s="585"/>
      <c r="AY46" s="585"/>
      <c r="AZ46" s="585"/>
      <c r="BA46" s="585"/>
      <c r="BB46" s="585"/>
      <c r="BC46" s="585"/>
      <c r="BD46" s="585"/>
      <c r="BE46" s="585"/>
      <c r="BF46" s="585"/>
      <c r="BG46" s="585"/>
      <c r="BH46" s="585"/>
      <c r="BI46" s="585"/>
      <c r="BJ46" s="585"/>
      <c r="BK46" s="585"/>
      <c r="BL46" s="585"/>
      <c r="BM46" s="585"/>
      <c r="BN46" s="585"/>
      <c r="BO46" s="585"/>
      <c r="BP46" s="585"/>
      <c r="BQ46" s="585"/>
      <c r="BR46" s="585"/>
      <c r="BS46" s="585"/>
      <c r="BT46" s="585"/>
      <c r="BU46" s="585"/>
    </row>
    <row r="47" spans="1:73" s="581" customFormat="1" ht="10.199999999999999">
      <c r="A47" s="579"/>
      <c r="B47" s="579"/>
      <c r="C47" s="579"/>
      <c r="D47" s="579"/>
      <c r="E47" s="579"/>
      <c r="F47" s="579"/>
      <c r="G47" s="579"/>
      <c r="H47" s="579"/>
      <c r="I47" s="579"/>
      <c r="J47" s="579"/>
      <c r="K47" s="579"/>
      <c r="L47" s="579"/>
      <c r="M47" s="579"/>
      <c r="N47" s="579"/>
      <c r="O47" s="579"/>
      <c r="P47" s="579"/>
      <c r="Q47" s="579"/>
      <c r="R47" s="579"/>
      <c r="S47" s="579"/>
      <c r="T47" s="579"/>
      <c r="U47" s="579"/>
      <c r="V47" s="579"/>
      <c r="W47" s="579"/>
      <c r="X47" s="579"/>
      <c r="Y47" s="579"/>
      <c r="Z47" s="579"/>
      <c r="AA47" s="579"/>
      <c r="AB47" s="579"/>
      <c r="AC47" s="579"/>
      <c r="AD47" s="579"/>
      <c r="AE47" s="579"/>
      <c r="AF47" s="579"/>
      <c r="AG47" s="579"/>
      <c r="AH47" s="579"/>
      <c r="AI47" s="579"/>
      <c r="AJ47" s="579"/>
      <c r="AK47" s="579"/>
      <c r="AL47" s="585"/>
      <c r="AM47" s="585"/>
      <c r="AN47" s="585"/>
      <c r="AO47" s="585"/>
      <c r="AP47" s="585"/>
      <c r="AQ47" s="585"/>
      <c r="AR47" s="585"/>
      <c r="AS47" s="585"/>
      <c r="AT47" s="585"/>
      <c r="AU47" s="585"/>
      <c r="AV47" s="585"/>
      <c r="AW47" s="585"/>
      <c r="AX47" s="585"/>
      <c r="AY47" s="585"/>
      <c r="AZ47" s="585"/>
      <c r="BA47" s="585"/>
      <c r="BB47" s="585"/>
      <c r="BC47" s="585"/>
      <c r="BD47" s="585"/>
      <c r="BE47" s="585"/>
      <c r="BF47" s="585"/>
      <c r="BG47" s="585"/>
      <c r="BH47" s="585"/>
      <c r="BI47" s="585"/>
      <c r="BJ47" s="585"/>
      <c r="BK47" s="585"/>
      <c r="BL47" s="585"/>
      <c r="BM47" s="585"/>
      <c r="BN47" s="585"/>
      <c r="BO47" s="585"/>
      <c r="BP47" s="585"/>
      <c r="BQ47" s="585"/>
      <c r="BR47" s="585"/>
      <c r="BS47" s="585"/>
      <c r="BT47" s="585"/>
      <c r="BU47" s="585"/>
    </row>
    <row r="48" spans="1:73" s="581" customFormat="1" ht="10.199999999999999">
      <c r="A48" s="579"/>
      <c r="B48" s="579"/>
      <c r="C48" s="579"/>
      <c r="D48" s="579"/>
      <c r="E48" s="579"/>
      <c r="F48" s="579"/>
      <c r="G48" s="579"/>
      <c r="H48" s="579"/>
      <c r="I48" s="579"/>
      <c r="J48" s="579"/>
      <c r="K48" s="579"/>
      <c r="L48" s="579"/>
      <c r="M48" s="579"/>
      <c r="N48" s="579"/>
      <c r="O48" s="579"/>
      <c r="P48" s="579"/>
      <c r="Q48" s="579"/>
      <c r="R48" s="579"/>
      <c r="S48" s="579"/>
      <c r="T48" s="579"/>
      <c r="U48" s="579"/>
      <c r="V48" s="579"/>
      <c r="W48" s="579"/>
      <c r="X48" s="579"/>
      <c r="Y48" s="579"/>
      <c r="Z48" s="579"/>
      <c r="AA48" s="579"/>
      <c r="AB48" s="579"/>
      <c r="AC48" s="579"/>
      <c r="AD48" s="579"/>
      <c r="AE48" s="579"/>
      <c r="AF48" s="579"/>
      <c r="AG48" s="579"/>
      <c r="AH48" s="579"/>
      <c r="AI48" s="579"/>
      <c r="AJ48" s="579"/>
      <c r="AK48" s="579"/>
      <c r="AL48" s="585"/>
      <c r="AM48" s="585"/>
      <c r="AN48" s="585"/>
      <c r="AO48" s="585"/>
      <c r="AP48" s="585"/>
      <c r="AQ48" s="585"/>
      <c r="AR48" s="585"/>
      <c r="AS48" s="585"/>
      <c r="AT48" s="585"/>
      <c r="AU48" s="585"/>
      <c r="AV48" s="585"/>
      <c r="AW48" s="585"/>
      <c r="AX48" s="585"/>
      <c r="AY48" s="585"/>
      <c r="AZ48" s="585"/>
      <c r="BA48" s="585"/>
      <c r="BB48" s="585"/>
      <c r="BC48" s="585"/>
      <c r="BD48" s="585"/>
      <c r="BE48" s="585"/>
      <c r="BF48" s="585"/>
      <c r="BG48" s="585"/>
      <c r="BH48" s="585"/>
      <c r="BI48" s="585"/>
      <c r="BJ48" s="585"/>
      <c r="BK48" s="585"/>
      <c r="BL48" s="585"/>
      <c r="BM48" s="585"/>
      <c r="BN48" s="585"/>
      <c r="BO48" s="585"/>
      <c r="BP48" s="585"/>
      <c r="BQ48" s="585"/>
      <c r="BR48" s="585"/>
      <c r="BS48" s="585"/>
      <c r="BT48" s="585"/>
      <c r="BU48" s="585"/>
    </row>
    <row r="49" spans="1:73" s="581" customFormat="1" ht="10.199999999999999">
      <c r="A49" s="579"/>
      <c r="B49" s="579"/>
      <c r="C49" s="579"/>
      <c r="D49" s="579"/>
      <c r="E49" s="579"/>
      <c r="F49" s="579"/>
      <c r="G49" s="579"/>
      <c r="H49" s="579"/>
      <c r="I49" s="579"/>
      <c r="J49" s="579"/>
      <c r="K49" s="579"/>
      <c r="L49" s="579"/>
      <c r="M49" s="579"/>
      <c r="N49" s="579"/>
      <c r="O49" s="579"/>
      <c r="P49" s="579"/>
      <c r="Q49" s="579"/>
      <c r="R49" s="579"/>
      <c r="S49" s="579"/>
      <c r="T49" s="579"/>
      <c r="U49" s="579"/>
      <c r="V49" s="579"/>
      <c r="W49" s="579"/>
      <c r="X49" s="579"/>
      <c r="Y49" s="579"/>
      <c r="Z49" s="579"/>
      <c r="AA49" s="579"/>
      <c r="AB49" s="579"/>
      <c r="AC49" s="579"/>
      <c r="AD49" s="579"/>
      <c r="AE49" s="579"/>
      <c r="AF49" s="579"/>
      <c r="AG49" s="579"/>
      <c r="AH49" s="579"/>
      <c r="AI49" s="579"/>
      <c r="AJ49" s="579"/>
      <c r="AK49" s="579"/>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5"/>
      <c r="BQ49" s="585"/>
      <c r="BR49" s="585"/>
      <c r="BS49" s="585"/>
      <c r="BT49" s="585"/>
      <c r="BU49" s="585"/>
    </row>
    <row r="50" spans="1:73" s="581" customFormat="1" ht="10.199999999999999">
      <c r="A50" s="579"/>
      <c r="B50" s="579"/>
      <c r="C50" s="579"/>
      <c r="D50" s="579"/>
      <c r="E50" s="579"/>
      <c r="F50" s="579"/>
      <c r="G50" s="579"/>
      <c r="H50" s="579"/>
      <c r="I50" s="579"/>
      <c r="J50" s="579"/>
      <c r="K50" s="579"/>
      <c r="L50" s="579"/>
      <c r="M50" s="579"/>
      <c r="N50" s="579"/>
      <c r="O50" s="579"/>
      <c r="P50" s="579"/>
      <c r="Q50" s="579"/>
      <c r="R50" s="579"/>
      <c r="S50" s="579"/>
      <c r="T50" s="579"/>
      <c r="U50" s="579"/>
      <c r="V50" s="579"/>
      <c r="W50" s="579"/>
      <c r="X50" s="579"/>
      <c r="Y50" s="579"/>
      <c r="Z50" s="579"/>
      <c r="AA50" s="579"/>
      <c r="AB50" s="579"/>
      <c r="AC50" s="579"/>
      <c r="AD50" s="579"/>
      <c r="AE50" s="579"/>
      <c r="AF50" s="579"/>
      <c r="AG50" s="579"/>
      <c r="AH50" s="579"/>
      <c r="AI50" s="579"/>
      <c r="AJ50" s="579"/>
      <c r="AK50" s="579"/>
      <c r="AL50" s="585"/>
      <c r="AM50" s="585"/>
      <c r="AN50" s="585"/>
      <c r="AO50" s="585"/>
      <c r="AP50" s="585"/>
      <c r="AQ50" s="585"/>
      <c r="AR50" s="585"/>
      <c r="AS50" s="585"/>
      <c r="AT50" s="585"/>
      <c r="AU50" s="585"/>
      <c r="AV50" s="585"/>
      <c r="AW50" s="585"/>
      <c r="AX50" s="585"/>
      <c r="AY50" s="585"/>
      <c r="AZ50" s="585"/>
      <c r="BA50" s="585"/>
      <c r="BB50" s="585"/>
      <c r="BC50" s="585"/>
      <c r="BD50" s="585"/>
      <c r="BE50" s="585"/>
      <c r="BF50" s="585"/>
      <c r="BG50" s="585"/>
      <c r="BH50" s="585"/>
      <c r="BI50" s="585"/>
      <c r="BJ50" s="585"/>
      <c r="BK50" s="585"/>
      <c r="BL50" s="585"/>
      <c r="BM50" s="585"/>
      <c r="BN50" s="585"/>
      <c r="BO50" s="585"/>
      <c r="BP50" s="585"/>
      <c r="BQ50" s="585"/>
      <c r="BR50" s="585"/>
      <c r="BS50" s="585"/>
      <c r="BT50" s="585"/>
      <c r="BU50" s="585"/>
    </row>
    <row r="51" spans="1:73" s="581" customFormat="1" ht="10.199999999999999">
      <c r="A51" s="579"/>
      <c r="B51" s="579"/>
      <c r="C51" s="579"/>
      <c r="D51" s="579"/>
      <c r="E51" s="579"/>
      <c r="F51" s="579"/>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c r="AD51" s="579"/>
      <c r="AE51" s="579"/>
      <c r="AF51" s="579"/>
      <c r="AG51" s="579"/>
      <c r="AH51" s="579"/>
      <c r="AI51" s="579"/>
      <c r="AJ51" s="579"/>
      <c r="AK51" s="579"/>
      <c r="AL51" s="585"/>
      <c r="AM51" s="585"/>
      <c r="AN51" s="585"/>
      <c r="AO51" s="585"/>
      <c r="AP51" s="585"/>
      <c r="AQ51" s="585"/>
      <c r="AR51" s="585"/>
      <c r="AS51" s="585"/>
      <c r="AT51" s="585"/>
      <c r="AU51" s="585"/>
      <c r="AV51" s="585"/>
      <c r="AW51" s="585"/>
      <c r="AX51" s="585"/>
      <c r="AY51" s="585"/>
      <c r="AZ51" s="585"/>
      <c r="BA51" s="585"/>
      <c r="BB51" s="585"/>
      <c r="BC51" s="585"/>
      <c r="BD51" s="585"/>
      <c r="BE51" s="585"/>
      <c r="BF51" s="585"/>
      <c r="BG51" s="585"/>
      <c r="BH51" s="585"/>
      <c r="BI51" s="585"/>
      <c r="BJ51" s="585"/>
      <c r="BK51" s="585"/>
      <c r="BL51" s="585"/>
      <c r="BM51" s="585"/>
      <c r="BN51" s="585"/>
      <c r="BO51" s="585"/>
      <c r="BP51" s="585"/>
      <c r="BQ51" s="585"/>
      <c r="BR51" s="585"/>
      <c r="BS51" s="585"/>
      <c r="BT51" s="585"/>
      <c r="BU51" s="585"/>
    </row>
    <row r="52" spans="1:73" s="581" customFormat="1" ht="10.199999999999999">
      <c r="A52" s="579"/>
      <c r="B52" s="579"/>
      <c r="C52" s="579"/>
      <c r="D52" s="579"/>
      <c r="E52" s="579"/>
      <c r="F52" s="579"/>
      <c r="G52" s="579"/>
      <c r="H52" s="579"/>
      <c r="I52" s="579"/>
      <c r="J52" s="579"/>
      <c r="K52" s="579"/>
      <c r="L52" s="579"/>
      <c r="M52" s="579"/>
      <c r="N52" s="579"/>
      <c r="O52" s="579"/>
      <c r="P52" s="579"/>
      <c r="Q52" s="579"/>
      <c r="R52" s="579"/>
      <c r="S52" s="579"/>
      <c r="T52" s="579"/>
      <c r="U52" s="579"/>
      <c r="V52" s="579"/>
      <c r="W52" s="579"/>
      <c r="X52" s="579"/>
      <c r="Y52" s="579"/>
      <c r="Z52" s="579"/>
      <c r="AA52" s="579"/>
      <c r="AB52" s="579"/>
      <c r="AC52" s="579"/>
      <c r="AD52" s="579"/>
      <c r="AE52" s="579"/>
      <c r="AF52" s="579"/>
      <c r="AG52" s="579"/>
      <c r="AH52" s="579"/>
      <c r="AI52" s="579"/>
      <c r="AJ52" s="579"/>
      <c r="AK52" s="579"/>
      <c r="AL52" s="585"/>
      <c r="AM52" s="585"/>
      <c r="AN52" s="585"/>
      <c r="AO52" s="585"/>
      <c r="AP52" s="585"/>
      <c r="AQ52" s="585"/>
      <c r="AR52" s="585"/>
      <c r="AS52" s="585"/>
      <c r="AT52" s="585"/>
      <c r="AU52" s="585"/>
      <c r="AV52" s="585"/>
      <c r="AW52" s="585"/>
      <c r="AX52" s="585"/>
      <c r="AY52" s="585"/>
      <c r="AZ52" s="585"/>
      <c r="BA52" s="585"/>
      <c r="BB52" s="585"/>
      <c r="BC52" s="585"/>
      <c r="BD52" s="585"/>
      <c r="BE52" s="585"/>
      <c r="BF52" s="585"/>
      <c r="BG52" s="585"/>
      <c r="BH52" s="585"/>
      <c r="BI52" s="585"/>
      <c r="BJ52" s="585"/>
      <c r="BK52" s="585"/>
      <c r="BL52" s="585"/>
      <c r="BM52" s="585"/>
      <c r="BN52" s="585"/>
      <c r="BO52" s="585"/>
      <c r="BP52" s="585"/>
      <c r="BQ52" s="585"/>
      <c r="BR52" s="585"/>
      <c r="BS52" s="585"/>
      <c r="BT52" s="585"/>
      <c r="BU52" s="585"/>
    </row>
    <row r="53" spans="1:73" s="581" customFormat="1" ht="10.199999999999999">
      <c r="A53" s="579"/>
      <c r="B53" s="579"/>
      <c r="C53" s="579"/>
      <c r="D53" s="579"/>
      <c r="E53" s="579"/>
      <c r="F53" s="579"/>
      <c r="G53" s="579"/>
      <c r="H53" s="579"/>
      <c r="I53" s="579"/>
      <c r="J53" s="579"/>
      <c r="K53" s="579"/>
      <c r="L53" s="579"/>
      <c r="M53" s="579"/>
      <c r="N53" s="579"/>
      <c r="O53" s="579"/>
      <c r="P53" s="579"/>
      <c r="Q53" s="579"/>
      <c r="R53" s="579"/>
      <c r="S53" s="579"/>
      <c r="T53" s="579"/>
      <c r="U53" s="579"/>
      <c r="V53" s="579"/>
      <c r="W53" s="579"/>
      <c r="X53" s="579"/>
      <c r="Y53" s="579"/>
      <c r="Z53" s="579"/>
      <c r="AA53" s="579"/>
      <c r="AB53" s="579"/>
      <c r="AC53" s="579"/>
      <c r="AD53" s="579"/>
      <c r="AE53" s="579"/>
      <c r="AF53" s="579"/>
      <c r="AG53" s="579"/>
      <c r="AH53" s="579"/>
      <c r="AI53" s="579"/>
      <c r="AJ53" s="579"/>
      <c r="AK53" s="579"/>
      <c r="AL53" s="585"/>
      <c r="AM53" s="585"/>
      <c r="AN53" s="585"/>
      <c r="AO53" s="585"/>
      <c r="AP53" s="585"/>
      <c r="AQ53" s="585"/>
      <c r="AR53" s="585"/>
      <c r="AS53" s="585"/>
      <c r="AT53" s="585"/>
      <c r="AU53" s="585"/>
      <c r="AV53" s="585"/>
      <c r="AW53" s="585"/>
      <c r="AX53" s="585"/>
      <c r="AY53" s="585"/>
      <c r="AZ53" s="585"/>
      <c r="BA53" s="585"/>
      <c r="BB53" s="585"/>
      <c r="BC53" s="585"/>
      <c r="BD53" s="585"/>
      <c r="BE53" s="585"/>
      <c r="BF53" s="585"/>
      <c r="BG53" s="585"/>
      <c r="BH53" s="585"/>
      <c r="BI53" s="585"/>
      <c r="BJ53" s="585"/>
      <c r="BK53" s="585"/>
      <c r="BL53" s="585"/>
      <c r="BM53" s="585"/>
      <c r="BN53" s="585"/>
      <c r="BO53" s="585"/>
      <c r="BP53" s="585"/>
      <c r="BQ53" s="585"/>
      <c r="BR53" s="585"/>
      <c r="BS53" s="585"/>
      <c r="BT53" s="585"/>
      <c r="BU53" s="585"/>
    </row>
    <row r="54" spans="1:73" s="581" customFormat="1" ht="10.199999999999999">
      <c r="A54" s="579"/>
      <c r="B54" s="579"/>
      <c r="C54" s="579"/>
      <c r="D54" s="579"/>
      <c r="E54" s="579"/>
      <c r="F54" s="579"/>
      <c r="G54" s="579"/>
      <c r="H54" s="579"/>
      <c r="I54" s="579"/>
      <c r="J54" s="579"/>
      <c r="K54" s="579"/>
      <c r="L54" s="579"/>
      <c r="M54" s="579"/>
      <c r="N54" s="579"/>
      <c r="O54" s="579"/>
      <c r="P54" s="579"/>
      <c r="Q54" s="579"/>
      <c r="R54" s="579"/>
      <c r="S54" s="579"/>
      <c r="T54" s="579"/>
      <c r="U54" s="579"/>
      <c r="V54" s="579"/>
      <c r="W54" s="579"/>
      <c r="X54" s="579"/>
      <c r="Y54" s="579"/>
      <c r="Z54" s="579"/>
      <c r="AA54" s="579"/>
      <c r="AB54" s="579"/>
      <c r="AC54" s="579"/>
      <c r="AD54" s="579"/>
      <c r="AE54" s="579"/>
      <c r="AF54" s="579"/>
      <c r="AG54" s="579"/>
      <c r="AH54" s="579"/>
      <c r="AI54" s="579"/>
      <c r="AJ54" s="579"/>
      <c r="AK54" s="579"/>
      <c r="AL54" s="585"/>
      <c r="AM54" s="585"/>
      <c r="AN54" s="585"/>
      <c r="AO54" s="585"/>
      <c r="AP54" s="585"/>
      <c r="AQ54" s="585"/>
      <c r="AR54" s="585"/>
      <c r="AS54" s="585"/>
      <c r="AT54" s="585"/>
      <c r="AU54" s="585"/>
      <c r="AV54" s="585"/>
      <c r="AW54" s="585"/>
      <c r="AX54" s="585"/>
      <c r="AY54" s="585"/>
      <c r="AZ54" s="585"/>
      <c r="BA54" s="585"/>
      <c r="BB54" s="585"/>
      <c r="BC54" s="585"/>
      <c r="BD54" s="585"/>
      <c r="BE54" s="585"/>
      <c r="BF54" s="585"/>
      <c r="BG54" s="585"/>
      <c r="BH54" s="585"/>
      <c r="BI54" s="585"/>
      <c r="BJ54" s="585"/>
      <c r="BK54" s="585"/>
      <c r="BL54" s="585"/>
      <c r="BM54" s="585"/>
      <c r="BN54" s="585"/>
      <c r="BO54" s="585"/>
      <c r="BP54" s="585"/>
      <c r="BQ54" s="585"/>
      <c r="BR54" s="585"/>
      <c r="BS54" s="585"/>
      <c r="BT54" s="585"/>
      <c r="BU54" s="585"/>
    </row>
    <row r="55" spans="1:73" s="581" customFormat="1" ht="10.199999999999999">
      <c r="A55" s="579"/>
      <c r="B55" s="579"/>
      <c r="C55" s="579"/>
      <c r="D55" s="579"/>
      <c r="E55" s="579"/>
      <c r="F55" s="579"/>
      <c r="G55" s="579"/>
      <c r="H55" s="579"/>
      <c r="I55" s="579"/>
      <c r="J55" s="579"/>
      <c r="K55" s="579"/>
      <c r="L55" s="579"/>
      <c r="M55" s="579"/>
      <c r="N55" s="579"/>
      <c r="O55" s="579"/>
      <c r="P55" s="579"/>
      <c r="Q55" s="579"/>
      <c r="R55" s="579"/>
      <c r="S55" s="579"/>
      <c r="T55" s="579"/>
      <c r="U55" s="579"/>
      <c r="V55" s="579"/>
      <c r="W55" s="579"/>
      <c r="X55" s="579"/>
      <c r="Y55" s="579"/>
      <c r="Z55" s="579"/>
      <c r="AA55" s="579"/>
      <c r="AB55" s="579"/>
      <c r="AC55" s="579"/>
      <c r="AD55" s="579"/>
      <c r="AE55" s="579"/>
      <c r="AF55" s="579"/>
      <c r="AG55" s="579"/>
      <c r="AH55" s="579"/>
      <c r="AI55" s="579"/>
      <c r="AJ55" s="579"/>
      <c r="AK55" s="579"/>
      <c r="AL55" s="585"/>
      <c r="AM55" s="585"/>
      <c r="AN55" s="585"/>
      <c r="AO55" s="585"/>
      <c r="AP55" s="585"/>
      <c r="AQ55" s="585"/>
      <c r="AR55" s="585"/>
      <c r="AS55" s="585"/>
      <c r="AT55" s="585"/>
      <c r="AU55" s="585"/>
      <c r="AV55" s="585"/>
      <c r="AW55" s="585"/>
      <c r="AX55" s="585"/>
      <c r="AY55" s="585"/>
      <c r="AZ55" s="585"/>
      <c r="BA55" s="585"/>
      <c r="BB55" s="585"/>
      <c r="BC55" s="585"/>
      <c r="BD55" s="585"/>
      <c r="BE55" s="585"/>
      <c r="BF55" s="585"/>
      <c r="BG55" s="585"/>
      <c r="BH55" s="585"/>
      <c r="BI55" s="585"/>
      <c r="BJ55" s="585"/>
      <c r="BK55" s="585"/>
      <c r="BL55" s="585"/>
      <c r="BM55" s="585"/>
      <c r="BN55" s="585"/>
      <c r="BO55" s="585"/>
      <c r="BP55" s="585"/>
      <c r="BQ55" s="585"/>
      <c r="BR55" s="585"/>
      <c r="BS55" s="585"/>
      <c r="BT55" s="585"/>
      <c r="BU55" s="585"/>
    </row>
    <row r="56" spans="1:73" s="581" customFormat="1" ht="10.199999999999999">
      <c r="A56" s="579"/>
      <c r="B56" s="579"/>
      <c r="C56" s="579"/>
      <c r="D56" s="579"/>
      <c r="E56" s="579"/>
      <c r="F56" s="579"/>
      <c r="G56" s="579"/>
      <c r="H56" s="579"/>
      <c r="I56" s="579"/>
      <c r="J56" s="579"/>
      <c r="K56" s="579"/>
      <c r="L56" s="579"/>
      <c r="M56" s="579"/>
      <c r="N56" s="579"/>
      <c r="O56" s="579"/>
      <c r="P56" s="579"/>
      <c r="Q56" s="579"/>
      <c r="R56" s="579"/>
      <c r="S56" s="579"/>
      <c r="T56" s="579"/>
      <c r="U56" s="579"/>
      <c r="V56" s="579"/>
      <c r="W56" s="579"/>
      <c r="X56" s="579"/>
      <c r="Y56" s="579"/>
      <c r="Z56" s="579"/>
      <c r="AA56" s="579"/>
      <c r="AB56" s="579"/>
      <c r="AC56" s="579"/>
      <c r="AD56" s="579"/>
      <c r="AE56" s="579"/>
      <c r="AF56" s="579"/>
      <c r="AG56" s="579"/>
      <c r="AH56" s="579"/>
      <c r="AI56" s="579"/>
      <c r="AJ56" s="579"/>
      <c r="AK56" s="579"/>
      <c r="AL56" s="585"/>
      <c r="AM56" s="585"/>
      <c r="AN56" s="585"/>
      <c r="AO56" s="585"/>
      <c r="AP56" s="585"/>
      <c r="AQ56" s="585"/>
      <c r="AR56" s="585"/>
      <c r="AS56" s="585"/>
      <c r="AT56" s="585"/>
      <c r="AU56" s="585"/>
      <c r="AV56" s="585"/>
      <c r="AW56" s="585"/>
      <c r="AX56" s="585"/>
      <c r="AY56" s="585"/>
      <c r="AZ56" s="585"/>
      <c r="BA56" s="585"/>
      <c r="BB56" s="585"/>
      <c r="BC56" s="585"/>
      <c r="BD56" s="585"/>
      <c r="BE56" s="585"/>
      <c r="BF56" s="585"/>
      <c r="BG56" s="585"/>
      <c r="BH56" s="585"/>
      <c r="BI56" s="585"/>
      <c r="BJ56" s="585"/>
      <c r="BK56" s="585"/>
      <c r="BL56" s="585"/>
      <c r="BM56" s="585"/>
      <c r="BN56" s="585"/>
      <c r="BO56" s="585"/>
      <c r="BP56" s="585"/>
      <c r="BQ56" s="585"/>
      <c r="BR56" s="585"/>
      <c r="BS56" s="585"/>
      <c r="BT56" s="585"/>
      <c r="BU56" s="585"/>
    </row>
    <row r="57" spans="1:73" s="581" customFormat="1" ht="10.199999999999999">
      <c r="A57" s="579"/>
      <c r="B57" s="579"/>
      <c r="C57" s="579"/>
      <c r="D57" s="579"/>
      <c r="E57" s="579"/>
      <c r="F57" s="579"/>
      <c r="G57" s="579"/>
      <c r="H57" s="579"/>
      <c r="I57" s="579"/>
      <c r="J57" s="579"/>
      <c r="K57" s="579"/>
      <c r="L57" s="579"/>
      <c r="M57" s="579"/>
      <c r="N57" s="579"/>
      <c r="O57" s="579"/>
      <c r="P57" s="579"/>
      <c r="Q57" s="579"/>
      <c r="R57" s="579"/>
      <c r="S57" s="579"/>
      <c r="T57" s="579"/>
      <c r="U57" s="579"/>
      <c r="V57" s="579"/>
      <c r="W57" s="579"/>
      <c r="X57" s="579"/>
      <c r="Y57" s="579"/>
      <c r="Z57" s="579"/>
      <c r="AA57" s="579"/>
      <c r="AB57" s="579"/>
      <c r="AC57" s="579"/>
      <c r="AD57" s="579"/>
      <c r="AE57" s="579"/>
      <c r="AF57" s="579"/>
      <c r="AG57" s="579"/>
      <c r="AH57" s="579"/>
      <c r="AI57" s="579"/>
      <c r="AJ57" s="579"/>
      <c r="AK57" s="579"/>
      <c r="AL57" s="585"/>
      <c r="AM57" s="585"/>
      <c r="AN57" s="585"/>
      <c r="AO57" s="585"/>
      <c r="AP57" s="585"/>
      <c r="AQ57" s="585"/>
      <c r="AR57" s="585"/>
      <c r="AS57" s="585"/>
      <c r="AT57" s="585"/>
      <c r="AU57" s="585"/>
      <c r="AV57" s="585"/>
      <c r="AW57" s="585"/>
      <c r="AX57" s="585"/>
      <c r="AY57" s="585"/>
      <c r="AZ57" s="585"/>
      <c r="BA57" s="585"/>
      <c r="BB57" s="585"/>
      <c r="BC57" s="585"/>
      <c r="BD57" s="585"/>
      <c r="BE57" s="585"/>
      <c r="BF57" s="585"/>
      <c r="BG57" s="585"/>
      <c r="BH57" s="585"/>
      <c r="BI57" s="585"/>
      <c r="BJ57" s="585"/>
      <c r="BK57" s="585"/>
      <c r="BL57" s="585"/>
      <c r="BM57" s="585"/>
      <c r="BN57" s="585"/>
      <c r="BO57" s="585"/>
      <c r="BP57" s="585"/>
      <c r="BQ57" s="585"/>
      <c r="BR57" s="585"/>
      <c r="BS57" s="585"/>
      <c r="BT57" s="585"/>
      <c r="BU57" s="585"/>
    </row>
    <row r="58" spans="1:73" s="581" customFormat="1" ht="10.199999999999999">
      <c r="A58" s="579"/>
      <c r="B58" s="579"/>
      <c r="C58" s="579"/>
      <c r="D58" s="579"/>
      <c r="E58" s="579"/>
      <c r="F58" s="579"/>
      <c r="G58" s="579"/>
      <c r="H58" s="579"/>
      <c r="I58" s="579"/>
      <c r="J58" s="579"/>
      <c r="K58" s="579"/>
      <c r="L58" s="579"/>
      <c r="M58" s="579"/>
      <c r="N58" s="579"/>
      <c r="O58" s="579"/>
      <c r="P58" s="579"/>
      <c r="Q58" s="579"/>
      <c r="R58" s="579"/>
      <c r="S58" s="579"/>
      <c r="T58" s="579"/>
      <c r="U58" s="579"/>
      <c r="V58" s="579"/>
      <c r="W58" s="579"/>
      <c r="X58" s="579"/>
      <c r="Y58" s="579"/>
      <c r="Z58" s="579"/>
      <c r="AA58" s="579"/>
      <c r="AB58" s="579"/>
      <c r="AC58" s="579"/>
      <c r="AD58" s="579"/>
      <c r="AE58" s="579"/>
      <c r="AF58" s="579"/>
      <c r="AG58" s="579"/>
      <c r="AH58" s="579"/>
      <c r="AI58" s="579"/>
      <c r="AJ58" s="579"/>
      <c r="AK58" s="579"/>
      <c r="AL58" s="585"/>
      <c r="AM58" s="585"/>
      <c r="AN58" s="585"/>
      <c r="AO58" s="585"/>
      <c r="AP58" s="585"/>
      <c r="AQ58" s="585"/>
      <c r="AR58" s="585"/>
      <c r="AS58" s="585"/>
      <c r="AT58" s="585"/>
      <c r="AU58" s="585"/>
      <c r="AV58" s="585"/>
      <c r="AW58" s="585"/>
      <c r="AX58" s="585"/>
      <c r="AY58" s="585"/>
      <c r="AZ58" s="585"/>
      <c r="BA58" s="585"/>
      <c r="BB58" s="585"/>
      <c r="BC58" s="585"/>
      <c r="BD58" s="585"/>
      <c r="BE58" s="585"/>
      <c r="BF58" s="585"/>
      <c r="BG58" s="585"/>
      <c r="BH58" s="585"/>
      <c r="BI58" s="585"/>
      <c r="BJ58" s="585"/>
      <c r="BK58" s="585"/>
      <c r="BL58" s="585"/>
      <c r="BM58" s="585"/>
      <c r="BN58" s="585"/>
      <c r="BO58" s="585"/>
      <c r="BP58" s="585"/>
      <c r="BQ58" s="585"/>
      <c r="BR58" s="585"/>
      <c r="BS58" s="585"/>
      <c r="BT58" s="585"/>
      <c r="BU58" s="585"/>
    </row>
    <row r="59" spans="1:73" s="581" customFormat="1" ht="10.199999999999999">
      <c r="A59" s="579"/>
      <c r="B59" s="579"/>
      <c r="C59" s="579"/>
      <c r="D59" s="579"/>
      <c r="E59" s="579"/>
      <c r="F59" s="579"/>
      <c r="G59" s="579"/>
      <c r="H59" s="579"/>
      <c r="I59" s="579"/>
      <c r="J59" s="579"/>
      <c r="K59" s="579"/>
      <c r="L59" s="579"/>
      <c r="M59" s="579"/>
      <c r="N59" s="579"/>
      <c r="O59" s="579"/>
      <c r="P59" s="579"/>
      <c r="Q59" s="579"/>
      <c r="R59" s="579"/>
      <c r="S59" s="579"/>
      <c r="T59" s="579"/>
      <c r="U59" s="579"/>
      <c r="V59" s="579"/>
      <c r="W59" s="579"/>
      <c r="X59" s="579"/>
      <c r="Y59" s="579"/>
      <c r="Z59" s="579"/>
      <c r="AA59" s="579"/>
      <c r="AB59" s="579"/>
      <c r="AC59" s="579"/>
      <c r="AD59" s="579"/>
      <c r="AE59" s="579"/>
      <c r="AF59" s="579"/>
      <c r="AG59" s="579"/>
      <c r="AH59" s="579"/>
      <c r="AI59" s="579"/>
      <c r="AJ59" s="579"/>
      <c r="AK59" s="579"/>
      <c r="AL59" s="585"/>
      <c r="AM59" s="585"/>
      <c r="AN59" s="585"/>
      <c r="AO59" s="585"/>
      <c r="AP59" s="585"/>
      <c r="AQ59" s="585"/>
      <c r="AR59" s="585"/>
      <c r="AS59" s="585"/>
      <c r="AT59" s="585"/>
      <c r="AU59" s="585"/>
      <c r="AV59" s="585"/>
      <c r="AW59" s="585"/>
      <c r="AX59" s="585"/>
      <c r="AY59" s="585"/>
      <c r="AZ59" s="585"/>
      <c r="BA59" s="585"/>
      <c r="BB59" s="585"/>
      <c r="BC59" s="585"/>
      <c r="BD59" s="585"/>
      <c r="BE59" s="585"/>
      <c r="BF59" s="585"/>
      <c r="BG59" s="585"/>
      <c r="BH59" s="585"/>
      <c r="BI59" s="585"/>
      <c r="BJ59" s="585"/>
      <c r="BK59" s="585"/>
      <c r="BL59" s="585"/>
      <c r="BM59" s="585"/>
      <c r="BN59" s="585"/>
      <c r="BO59" s="585"/>
      <c r="BP59" s="585"/>
      <c r="BQ59" s="585"/>
      <c r="BR59" s="585"/>
      <c r="BS59" s="585"/>
      <c r="BT59" s="585"/>
      <c r="BU59" s="585"/>
    </row>
    <row r="60" spans="1:73" s="581" customFormat="1" ht="10.199999999999999">
      <c r="A60" s="579"/>
      <c r="B60" s="579"/>
      <c r="C60" s="579"/>
      <c r="D60" s="579"/>
      <c r="E60" s="579"/>
      <c r="F60" s="579"/>
      <c r="G60" s="579"/>
      <c r="H60" s="579"/>
      <c r="I60" s="579"/>
      <c r="J60" s="579"/>
      <c r="K60" s="579"/>
      <c r="L60" s="579"/>
      <c r="M60" s="579"/>
      <c r="N60" s="579"/>
      <c r="O60" s="579"/>
      <c r="P60" s="579"/>
      <c r="Q60" s="579"/>
      <c r="R60" s="579"/>
      <c r="S60" s="579"/>
      <c r="T60" s="579"/>
      <c r="U60" s="579"/>
      <c r="V60" s="579"/>
      <c r="W60" s="579"/>
      <c r="X60" s="579"/>
      <c r="Y60" s="579"/>
      <c r="Z60" s="579"/>
      <c r="AA60" s="579"/>
      <c r="AB60" s="579"/>
      <c r="AC60" s="579"/>
      <c r="AD60" s="579"/>
      <c r="AE60" s="579"/>
      <c r="AF60" s="579"/>
      <c r="AG60" s="579"/>
      <c r="AH60" s="579"/>
      <c r="AI60" s="579"/>
      <c r="AJ60" s="579"/>
      <c r="AK60" s="579"/>
      <c r="AL60" s="585"/>
      <c r="AM60" s="585"/>
      <c r="AN60" s="585"/>
      <c r="AO60" s="585"/>
      <c r="AP60" s="585"/>
      <c r="AQ60" s="585"/>
      <c r="AR60" s="585"/>
      <c r="AS60" s="585"/>
      <c r="AT60" s="585"/>
      <c r="AU60" s="585"/>
      <c r="AV60" s="585"/>
      <c r="AW60" s="585"/>
      <c r="AX60" s="585"/>
      <c r="AY60" s="585"/>
      <c r="AZ60" s="585"/>
      <c r="BA60" s="585"/>
      <c r="BB60" s="585"/>
      <c r="BC60" s="585"/>
      <c r="BD60" s="585"/>
      <c r="BE60" s="585"/>
      <c r="BF60" s="585"/>
      <c r="BG60" s="585"/>
      <c r="BH60" s="585"/>
      <c r="BI60" s="585"/>
      <c r="BJ60" s="585"/>
      <c r="BK60" s="585"/>
      <c r="BL60" s="585"/>
      <c r="BM60" s="585"/>
      <c r="BN60" s="585"/>
      <c r="BO60" s="585"/>
      <c r="BP60" s="585"/>
      <c r="BQ60" s="585"/>
      <c r="BR60" s="585"/>
      <c r="BS60" s="585"/>
      <c r="BT60" s="585"/>
      <c r="BU60" s="585"/>
    </row>
    <row r="61" spans="1:73" s="581" customFormat="1" ht="10.199999999999999">
      <c r="A61" s="579"/>
      <c r="B61" s="579"/>
      <c r="C61" s="579"/>
      <c r="D61" s="579"/>
      <c r="E61" s="579"/>
      <c r="F61" s="579"/>
      <c r="G61" s="579"/>
      <c r="H61" s="579"/>
      <c r="I61" s="579"/>
      <c r="J61" s="579"/>
      <c r="K61" s="579"/>
      <c r="L61" s="579"/>
      <c r="M61" s="579"/>
      <c r="N61" s="579"/>
      <c r="O61" s="579"/>
      <c r="P61" s="579"/>
      <c r="Q61" s="579"/>
      <c r="R61" s="579"/>
      <c r="S61" s="579"/>
      <c r="T61" s="579"/>
      <c r="U61" s="579"/>
      <c r="V61" s="579"/>
      <c r="W61" s="579"/>
      <c r="X61" s="579"/>
      <c r="Y61" s="579"/>
      <c r="Z61" s="579"/>
      <c r="AA61" s="579"/>
      <c r="AB61" s="579"/>
      <c r="AC61" s="579"/>
      <c r="AD61" s="579"/>
      <c r="AE61" s="579"/>
      <c r="AF61" s="579"/>
      <c r="AG61" s="579"/>
      <c r="AH61" s="579"/>
      <c r="AI61" s="579"/>
      <c r="AJ61" s="579"/>
      <c r="AK61" s="579"/>
      <c r="AL61" s="585"/>
      <c r="AM61" s="585"/>
      <c r="AN61" s="585"/>
      <c r="AO61" s="585"/>
      <c r="AP61" s="585"/>
      <c r="AQ61" s="585"/>
      <c r="AR61" s="585"/>
      <c r="AS61" s="585"/>
      <c r="AT61" s="585"/>
      <c r="AU61" s="585"/>
      <c r="AV61" s="585"/>
      <c r="AW61" s="585"/>
      <c r="AX61" s="585"/>
      <c r="AY61" s="585"/>
      <c r="AZ61" s="585"/>
      <c r="BA61" s="585"/>
      <c r="BB61" s="585"/>
      <c r="BC61" s="585"/>
      <c r="BD61" s="585"/>
      <c r="BE61" s="585"/>
      <c r="BF61" s="585"/>
      <c r="BG61" s="585"/>
      <c r="BH61" s="585"/>
      <c r="BI61" s="585"/>
      <c r="BJ61" s="585"/>
      <c r="BK61" s="585"/>
      <c r="BL61" s="585"/>
      <c r="BM61" s="585"/>
      <c r="BN61" s="585"/>
      <c r="BO61" s="585"/>
      <c r="BP61" s="585"/>
      <c r="BQ61" s="585"/>
      <c r="BR61" s="585"/>
      <c r="BS61" s="585"/>
      <c r="BT61" s="585"/>
      <c r="BU61" s="585"/>
    </row>
    <row r="62" spans="1:73" s="581" customFormat="1" ht="10.199999999999999">
      <c r="A62" s="579"/>
      <c r="B62" s="579"/>
      <c r="C62" s="579"/>
      <c r="D62" s="579"/>
      <c r="E62" s="579"/>
      <c r="F62" s="579"/>
      <c r="G62" s="579"/>
      <c r="H62" s="579"/>
      <c r="I62" s="579"/>
      <c r="J62" s="579"/>
      <c r="K62" s="579"/>
      <c r="L62" s="579"/>
      <c r="M62" s="579"/>
      <c r="N62" s="579"/>
      <c r="O62" s="579"/>
      <c r="P62" s="579"/>
      <c r="Q62" s="579"/>
      <c r="R62" s="579"/>
      <c r="S62" s="579"/>
      <c r="T62" s="579"/>
      <c r="U62" s="579"/>
      <c r="V62" s="579"/>
      <c r="W62" s="579"/>
      <c r="X62" s="579"/>
      <c r="Y62" s="579"/>
      <c r="Z62" s="579"/>
      <c r="AA62" s="579"/>
      <c r="AB62" s="579"/>
      <c r="AC62" s="579"/>
      <c r="AD62" s="579"/>
      <c r="AE62" s="579"/>
      <c r="AF62" s="579"/>
      <c r="AG62" s="579"/>
      <c r="AH62" s="579"/>
      <c r="AI62" s="579"/>
      <c r="AJ62" s="579"/>
      <c r="AK62" s="579"/>
      <c r="AL62" s="585"/>
      <c r="AM62" s="585"/>
      <c r="AN62" s="585"/>
      <c r="AO62" s="585"/>
      <c r="AP62" s="585"/>
      <c r="AQ62" s="585"/>
      <c r="AR62" s="585"/>
      <c r="AS62" s="585"/>
      <c r="AT62" s="585"/>
      <c r="AU62" s="585"/>
      <c r="AV62" s="585"/>
      <c r="AW62" s="585"/>
      <c r="AX62" s="585"/>
      <c r="AY62" s="585"/>
      <c r="AZ62" s="585"/>
      <c r="BA62" s="585"/>
      <c r="BB62" s="585"/>
      <c r="BC62" s="585"/>
      <c r="BD62" s="585"/>
      <c r="BE62" s="585"/>
      <c r="BF62" s="585"/>
      <c r="BG62" s="585"/>
      <c r="BH62" s="585"/>
      <c r="BI62" s="585"/>
      <c r="BJ62" s="585"/>
      <c r="BK62" s="585"/>
      <c r="BL62" s="585"/>
      <c r="BM62" s="585"/>
      <c r="BN62" s="585"/>
      <c r="BO62" s="585"/>
      <c r="BP62" s="585"/>
      <c r="BQ62" s="585"/>
      <c r="BR62" s="585"/>
      <c r="BS62" s="585"/>
      <c r="BT62" s="585"/>
      <c r="BU62" s="585"/>
    </row>
    <row r="63" spans="1:73" s="581" customFormat="1" ht="10.199999999999999">
      <c r="A63" s="579"/>
      <c r="B63" s="579"/>
      <c r="C63" s="579"/>
      <c r="D63" s="579"/>
      <c r="E63" s="579"/>
      <c r="F63" s="579"/>
      <c r="G63" s="579"/>
      <c r="H63" s="579"/>
      <c r="I63" s="579"/>
      <c r="J63" s="579"/>
      <c r="K63" s="579"/>
      <c r="L63" s="579"/>
      <c r="M63" s="579"/>
      <c r="N63" s="579"/>
      <c r="O63" s="579"/>
      <c r="P63" s="579"/>
      <c r="Q63" s="579"/>
      <c r="R63" s="579"/>
      <c r="S63" s="579"/>
      <c r="T63" s="579"/>
      <c r="U63" s="579"/>
      <c r="V63" s="579"/>
      <c r="W63" s="579"/>
      <c r="X63" s="579"/>
      <c r="Y63" s="579"/>
      <c r="Z63" s="579"/>
      <c r="AA63" s="579"/>
      <c r="AB63" s="579"/>
      <c r="AC63" s="579"/>
      <c r="AD63" s="579"/>
      <c r="AE63" s="579"/>
      <c r="AF63" s="579"/>
      <c r="AG63" s="579"/>
      <c r="AH63" s="579"/>
      <c r="AI63" s="579"/>
      <c r="AJ63" s="579"/>
      <c r="AK63" s="579"/>
      <c r="AL63" s="585"/>
      <c r="AM63" s="585"/>
      <c r="AN63" s="585"/>
      <c r="AO63" s="585"/>
      <c r="AP63" s="585"/>
      <c r="AQ63" s="585"/>
      <c r="AR63" s="585"/>
      <c r="AS63" s="585"/>
      <c r="AT63" s="585"/>
      <c r="AU63" s="585"/>
      <c r="AV63" s="585"/>
      <c r="AW63" s="585"/>
      <c r="AX63" s="585"/>
      <c r="AY63" s="585"/>
      <c r="AZ63" s="585"/>
      <c r="BA63" s="585"/>
      <c r="BB63" s="585"/>
      <c r="BC63" s="585"/>
      <c r="BD63" s="585"/>
      <c r="BE63" s="585"/>
      <c r="BF63" s="585"/>
      <c r="BG63" s="585"/>
      <c r="BH63" s="585"/>
      <c r="BI63" s="585"/>
      <c r="BJ63" s="585"/>
      <c r="BK63" s="585"/>
      <c r="BL63" s="585"/>
      <c r="BM63" s="585"/>
      <c r="BN63" s="585"/>
      <c r="BO63" s="585"/>
      <c r="BP63" s="585"/>
      <c r="BQ63" s="585"/>
      <c r="BR63" s="585"/>
      <c r="BS63" s="585"/>
      <c r="BT63" s="585"/>
      <c r="BU63" s="585"/>
    </row>
    <row r="64" spans="1:73" s="581" customFormat="1" ht="10.199999999999999">
      <c r="A64" s="579"/>
      <c r="B64" s="579"/>
      <c r="C64" s="579"/>
      <c r="D64" s="579"/>
      <c r="E64" s="579"/>
      <c r="F64" s="579"/>
      <c r="G64" s="579"/>
      <c r="H64" s="579"/>
      <c r="I64" s="579"/>
      <c r="J64" s="579"/>
      <c r="K64" s="579"/>
      <c r="L64" s="579"/>
      <c r="M64" s="579"/>
      <c r="N64" s="579"/>
      <c r="O64" s="579"/>
      <c r="P64" s="579"/>
      <c r="Q64" s="579"/>
      <c r="R64" s="579"/>
      <c r="S64" s="579"/>
      <c r="T64" s="579"/>
      <c r="U64" s="579"/>
      <c r="V64" s="579"/>
      <c r="W64" s="579"/>
      <c r="X64" s="579"/>
      <c r="Y64" s="579"/>
      <c r="Z64" s="579"/>
      <c r="AA64" s="579"/>
      <c r="AB64" s="579"/>
      <c r="AC64" s="579"/>
      <c r="AD64" s="579"/>
      <c r="AE64" s="579"/>
      <c r="AF64" s="579"/>
      <c r="AG64" s="579"/>
      <c r="AH64" s="579"/>
      <c r="AI64" s="579"/>
      <c r="AJ64" s="579"/>
      <c r="AK64" s="579"/>
      <c r="AL64" s="585"/>
      <c r="AM64" s="585"/>
      <c r="AN64" s="585"/>
      <c r="AO64" s="585"/>
      <c r="AP64" s="585"/>
      <c r="AQ64" s="585"/>
      <c r="AR64" s="585"/>
      <c r="AS64" s="585"/>
      <c r="AT64" s="585"/>
      <c r="AU64" s="585"/>
      <c r="AV64" s="585"/>
      <c r="AW64" s="585"/>
      <c r="AX64" s="585"/>
      <c r="AY64" s="585"/>
      <c r="AZ64" s="585"/>
      <c r="BA64" s="585"/>
      <c r="BB64" s="585"/>
      <c r="BC64" s="585"/>
      <c r="BD64" s="585"/>
      <c r="BE64" s="585"/>
      <c r="BF64" s="585"/>
      <c r="BG64" s="585"/>
      <c r="BH64" s="585"/>
      <c r="BI64" s="585"/>
      <c r="BJ64" s="585"/>
      <c r="BK64" s="585"/>
      <c r="BL64" s="585"/>
      <c r="BM64" s="585"/>
      <c r="BN64" s="585"/>
      <c r="BO64" s="585"/>
      <c r="BP64" s="585"/>
      <c r="BQ64" s="585"/>
      <c r="BR64" s="585"/>
      <c r="BS64" s="585"/>
      <c r="BT64" s="585"/>
      <c r="BU64" s="585"/>
    </row>
    <row r="65" spans="1:73" s="581" customFormat="1" ht="10.199999999999999">
      <c r="A65" s="579"/>
      <c r="B65" s="579"/>
      <c r="C65" s="579"/>
      <c r="D65" s="579"/>
      <c r="E65" s="579"/>
      <c r="F65" s="579"/>
      <c r="G65" s="579"/>
      <c r="H65" s="579"/>
      <c r="I65" s="579"/>
      <c r="J65" s="579"/>
      <c r="K65" s="579"/>
      <c r="L65" s="579"/>
      <c r="M65" s="579"/>
      <c r="N65" s="579"/>
      <c r="O65" s="579"/>
      <c r="P65" s="579"/>
      <c r="Q65" s="579"/>
      <c r="R65" s="579"/>
      <c r="S65" s="579"/>
      <c r="T65" s="579"/>
      <c r="U65" s="579"/>
      <c r="V65" s="579"/>
      <c r="W65" s="579"/>
      <c r="X65" s="579"/>
      <c r="Y65" s="579"/>
      <c r="Z65" s="579"/>
      <c r="AA65" s="579"/>
      <c r="AB65" s="579"/>
      <c r="AC65" s="579"/>
      <c r="AD65" s="579"/>
      <c r="AE65" s="579"/>
      <c r="AF65" s="579"/>
      <c r="AG65" s="579"/>
      <c r="AH65" s="579"/>
      <c r="AI65" s="579"/>
      <c r="AJ65" s="579"/>
      <c r="AK65" s="579"/>
      <c r="AL65" s="585"/>
      <c r="AM65" s="585"/>
      <c r="AN65" s="585"/>
      <c r="AO65" s="585"/>
      <c r="AP65" s="585"/>
      <c r="AQ65" s="585"/>
      <c r="AR65" s="585"/>
      <c r="AS65" s="585"/>
      <c r="AT65" s="585"/>
      <c r="AU65" s="585"/>
      <c r="AV65" s="585"/>
      <c r="AW65" s="585"/>
      <c r="AX65" s="585"/>
      <c r="AY65" s="585"/>
      <c r="AZ65" s="585"/>
      <c r="BA65" s="585"/>
      <c r="BB65" s="585"/>
      <c r="BC65" s="585"/>
      <c r="BD65" s="585"/>
      <c r="BE65" s="585"/>
      <c r="BF65" s="585"/>
      <c r="BG65" s="585"/>
      <c r="BH65" s="585"/>
      <c r="BI65" s="585"/>
      <c r="BJ65" s="585"/>
      <c r="BK65" s="585"/>
      <c r="BL65" s="585"/>
      <c r="BM65" s="585"/>
      <c r="BN65" s="585"/>
      <c r="BO65" s="585"/>
      <c r="BP65" s="585"/>
      <c r="BQ65" s="585"/>
      <c r="BR65" s="585"/>
      <c r="BS65" s="585"/>
      <c r="BT65" s="585"/>
      <c r="BU65" s="585"/>
    </row>
    <row r="66" spans="1:73" s="581" customFormat="1" ht="10.199999999999999">
      <c r="A66" s="579"/>
      <c r="B66" s="579"/>
      <c r="C66" s="579"/>
      <c r="D66" s="579"/>
      <c r="E66" s="579"/>
      <c r="F66" s="579"/>
      <c r="G66" s="579"/>
      <c r="H66" s="579"/>
      <c r="I66" s="579"/>
      <c r="J66" s="579"/>
      <c r="K66" s="579"/>
      <c r="L66" s="579"/>
      <c r="M66" s="579"/>
      <c r="N66" s="579"/>
      <c r="O66" s="579"/>
      <c r="P66" s="579"/>
      <c r="Q66" s="579"/>
      <c r="R66" s="579"/>
      <c r="S66" s="579"/>
      <c r="T66" s="579"/>
      <c r="U66" s="579"/>
      <c r="V66" s="579"/>
      <c r="W66" s="579"/>
      <c r="X66" s="579"/>
      <c r="Y66" s="579"/>
      <c r="Z66" s="579"/>
      <c r="AA66" s="579"/>
      <c r="AB66" s="579"/>
      <c r="AC66" s="579"/>
      <c r="AD66" s="579"/>
      <c r="AE66" s="579"/>
      <c r="AF66" s="579"/>
      <c r="AG66" s="579"/>
      <c r="AH66" s="579"/>
      <c r="AI66" s="579"/>
      <c r="AJ66" s="579"/>
      <c r="AK66" s="579"/>
      <c r="AL66" s="585"/>
      <c r="AM66" s="585"/>
      <c r="AN66" s="585"/>
      <c r="AO66" s="585"/>
      <c r="AP66" s="585"/>
      <c r="AQ66" s="585"/>
      <c r="AR66" s="585"/>
      <c r="AS66" s="585"/>
      <c r="AT66" s="585"/>
      <c r="AU66" s="585"/>
      <c r="AV66" s="585"/>
      <c r="AW66" s="585"/>
      <c r="AX66" s="585"/>
      <c r="AY66" s="585"/>
      <c r="AZ66" s="585"/>
      <c r="BA66" s="585"/>
      <c r="BB66" s="585"/>
      <c r="BC66" s="585"/>
      <c r="BD66" s="585"/>
      <c r="BE66" s="585"/>
      <c r="BF66" s="585"/>
      <c r="BG66" s="585"/>
      <c r="BH66" s="585"/>
      <c r="BI66" s="585"/>
      <c r="BJ66" s="585"/>
      <c r="BK66" s="585"/>
      <c r="BL66" s="585"/>
      <c r="BM66" s="585"/>
      <c r="BN66" s="585"/>
      <c r="BO66" s="585"/>
      <c r="BP66" s="585"/>
      <c r="BQ66" s="585"/>
      <c r="BR66" s="585"/>
      <c r="BS66" s="585"/>
      <c r="BT66" s="585"/>
      <c r="BU66" s="585"/>
    </row>
    <row r="67" spans="1:73" s="581" customFormat="1" ht="10.199999999999999">
      <c r="A67" s="579"/>
      <c r="B67" s="579"/>
      <c r="C67" s="579"/>
      <c r="D67" s="579"/>
      <c r="E67" s="579"/>
      <c r="F67" s="579"/>
      <c r="G67" s="579"/>
      <c r="H67" s="579"/>
      <c r="I67" s="579"/>
      <c r="J67" s="579"/>
      <c r="K67" s="579"/>
      <c r="L67" s="579"/>
      <c r="M67" s="579"/>
      <c r="N67" s="579"/>
      <c r="O67" s="579"/>
      <c r="P67" s="579"/>
      <c r="Q67" s="579"/>
      <c r="R67" s="579"/>
      <c r="S67" s="579"/>
      <c r="T67" s="579"/>
      <c r="U67" s="579"/>
      <c r="V67" s="579"/>
      <c r="W67" s="579"/>
      <c r="X67" s="579"/>
      <c r="Y67" s="579"/>
      <c r="Z67" s="579"/>
      <c r="AA67" s="579"/>
      <c r="AB67" s="579"/>
      <c r="AC67" s="579"/>
      <c r="AD67" s="579"/>
      <c r="AE67" s="579"/>
      <c r="AF67" s="579"/>
      <c r="AG67" s="579"/>
      <c r="AH67" s="579"/>
      <c r="AI67" s="579"/>
      <c r="AJ67" s="579"/>
      <c r="AK67" s="579"/>
      <c r="AL67" s="585"/>
      <c r="AM67" s="585"/>
      <c r="AN67" s="585"/>
      <c r="AO67" s="585"/>
      <c r="AP67" s="585"/>
      <c r="AQ67" s="585"/>
      <c r="AR67" s="585"/>
      <c r="AS67" s="585"/>
      <c r="AT67" s="585"/>
      <c r="AU67" s="585"/>
      <c r="AV67" s="585"/>
      <c r="AW67" s="585"/>
      <c r="AX67" s="585"/>
      <c r="AY67" s="585"/>
      <c r="AZ67" s="585"/>
      <c r="BA67" s="585"/>
      <c r="BB67" s="585"/>
      <c r="BC67" s="585"/>
      <c r="BD67" s="585"/>
      <c r="BE67" s="585"/>
      <c r="BF67" s="585"/>
      <c r="BG67" s="585"/>
      <c r="BH67" s="585"/>
      <c r="BI67" s="585"/>
      <c r="BJ67" s="585"/>
      <c r="BK67" s="585"/>
      <c r="BL67" s="585"/>
      <c r="BM67" s="585"/>
      <c r="BN67" s="585"/>
      <c r="BO67" s="585"/>
      <c r="BP67" s="585"/>
      <c r="BQ67" s="585"/>
      <c r="BR67" s="585"/>
      <c r="BS67" s="585"/>
      <c r="BT67" s="585"/>
      <c r="BU67" s="585"/>
    </row>
    <row r="68" spans="1:73" s="581" customFormat="1" ht="10.199999999999999">
      <c r="A68" s="579"/>
      <c r="B68" s="579"/>
      <c r="C68" s="579"/>
      <c r="D68" s="579"/>
      <c r="E68" s="579"/>
      <c r="F68" s="579"/>
      <c r="G68" s="579"/>
      <c r="H68" s="579"/>
      <c r="I68" s="579"/>
      <c r="J68" s="579"/>
      <c r="K68" s="579"/>
      <c r="L68" s="579"/>
      <c r="M68" s="579"/>
      <c r="N68" s="579"/>
      <c r="O68" s="579"/>
      <c r="P68" s="579"/>
      <c r="Q68" s="579"/>
      <c r="R68" s="579"/>
      <c r="S68" s="579"/>
      <c r="T68" s="579"/>
      <c r="U68" s="579"/>
      <c r="V68" s="579"/>
      <c r="W68" s="579"/>
      <c r="X68" s="579"/>
      <c r="Y68" s="579"/>
      <c r="Z68" s="579"/>
      <c r="AA68" s="579"/>
      <c r="AB68" s="579"/>
      <c r="AC68" s="579"/>
      <c r="AD68" s="579"/>
      <c r="AE68" s="579"/>
      <c r="AF68" s="579"/>
      <c r="AG68" s="579"/>
      <c r="AH68" s="579"/>
      <c r="AI68" s="579"/>
      <c r="AJ68" s="579"/>
      <c r="AK68" s="579"/>
      <c r="AL68" s="585"/>
      <c r="AM68" s="585"/>
      <c r="AN68" s="585"/>
      <c r="AO68" s="585"/>
      <c r="AP68" s="585"/>
      <c r="AQ68" s="585"/>
      <c r="AR68" s="585"/>
      <c r="AS68" s="585"/>
      <c r="AT68" s="585"/>
      <c r="AU68" s="585"/>
      <c r="AV68" s="585"/>
      <c r="AW68" s="585"/>
      <c r="AX68" s="585"/>
      <c r="AY68" s="585"/>
      <c r="AZ68" s="585"/>
      <c r="BA68" s="585"/>
      <c r="BB68" s="585"/>
      <c r="BC68" s="585"/>
      <c r="BD68" s="585"/>
      <c r="BE68" s="585"/>
      <c r="BF68" s="585"/>
      <c r="BG68" s="585"/>
      <c r="BH68" s="585"/>
      <c r="BI68" s="585"/>
      <c r="BJ68" s="585"/>
      <c r="BK68" s="585"/>
      <c r="BL68" s="585"/>
      <c r="BM68" s="585"/>
      <c r="BN68" s="585"/>
      <c r="BO68" s="585"/>
      <c r="BP68" s="585"/>
      <c r="BQ68" s="585"/>
      <c r="BR68" s="585"/>
      <c r="BS68" s="585"/>
      <c r="BT68" s="585"/>
      <c r="BU68" s="585"/>
    </row>
    <row r="69" spans="1:73" s="581" customFormat="1" ht="10.199999999999999">
      <c r="A69" s="579"/>
      <c r="B69" s="579"/>
      <c r="C69" s="579"/>
      <c r="D69" s="579"/>
      <c r="E69" s="579"/>
      <c r="F69" s="579"/>
      <c r="G69" s="579"/>
      <c r="H69" s="579"/>
      <c r="I69" s="579"/>
      <c r="J69" s="579"/>
      <c r="K69" s="579"/>
      <c r="L69" s="579"/>
      <c r="M69" s="579"/>
      <c r="N69" s="579"/>
      <c r="O69" s="579"/>
      <c r="P69" s="579"/>
      <c r="Q69" s="579"/>
      <c r="R69" s="579"/>
      <c r="S69" s="579"/>
      <c r="T69" s="579"/>
      <c r="U69" s="579"/>
      <c r="V69" s="579"/>
      <c r="W69" s="579"/>
      <c r="X69" s="579"/>
      <c r="Y69" s="579"/>
      <c r="Z69" s="579"/>
      <c r="AA69" s="579"/>
      <c r="AB69" s="579"/>
      <c r="AC69" s="579"/>
      <c r="AD69" s="579"/>
      <c r="AE69" s="579"/>
      <c r="AF69" s="579"/>
      <c r="AG69" s="579"/>
      <c r="AH69" s="579"/>
      <c r="AI69" s="579"/>
      <c r="AJ69" s="579"/>
      <c r="AK69" s="579"/>
      <c r="AL69" s="585"/>
      <c r="AM69" s="585"/>
      <c r="AN69" s="585"/>
      <c r="AO69" s="585"/>
      <c r="AP69" s="585"/>
      <c r="AQ69" s="585"/>
      <c r="AR69" s="585"/>
      <c r="AS69" s="585"/>
      <c r="AT69" s="585"/>
      <c r="AU69" s="585"/>
      <c r="AV69" s="585"/>
      <c r="AW69" s="585"/>
      <c r="AX69" s="585"/>
      <c r="AY69" s="585"/>
      <c r="AZ69" s="585"/>
      <c r="BA69" s="585"/>
      <c r="BB69" s="585"/>
      <c r="BC69" s="585"/>
      <c r="BD69" s="585"/>
      <c r="BE69" s="585"/>
      <c r="BF69" s="585"/>
      <c r="BG69" s="585"/>
      <c r="BH69" s="585"/>
      <c r="BI69" s="585"/>
      <c r="BJ69" s="585"/>
      <c r="BK69" s="585"/>
      <c r="BL69" s="585"/>
      <c r="BM69" s="585"/>
      <c r="BN69" s="585"/>
      <c r="BO69" s="585"/>
      <c r="BP69" s="585"/>
      <c r="BQ69" s="585"/>
      <c r="BR69" s="585"/>
      <c r="BS69" s="585"/>
      <c r="BT69" s="585"/>
      <c r="BU69" s="585"/>
    </row>
    <row r="70" spans="1:73" s="581" customFormat="1" ht="10.199999999999999">
      <c r="A70" s="579"/>
      <c r="B70" s="579"/>
      <c r="C70" s="579"/>
      <c r="D70" s="579"/>
      <c r="E70" s="579"/>
      <c r="F70" s="579"/>
      <c r="G70" s="579"/>
      <c r="H70" s="579"/>
      <c r="I70" s="579"/>
      <c r="J70" s="579"/>
      <c r="K70" s="579"/>
      <c r="L70" s="579"/>
      <c r="M70" s="579"/>
      <c r="N70" s="579"/>
      <c r="O70" s="579"/>
      <c r="P70" s="579"/>
      <c r="Q70" s="579"/>
      <c r="R70" s="579"/>
      <c r="S70" s="579"/>
      <c r="T70" s="579"/>
      <c r="U70" s="579"/>
      <c r="V70" s="579"/>
      <c r="W70" s="579"/>
      <c r="X70" s="579"/>
      <c r="Y70" s="579"/>
      <c r="Z70" s="579"/>
      <c r="AA70" s="579"/>
      <c r="AB70" s="579"/>
      <c r="AC70" s="579"/>
      <c r="AD70" s="579"/>
      <c r="AE70" s="579"/>
      <c r="AF70" s="579"/>
      <c r="AG70" s="579"/>
      <c r="AH70" s="579"/>
      <c r="AI70" s="579"/>
      <c r="AJ70" s="579"/>
      <c r="AK70" s="579"/>
      <c r="AL70" s="585"/>
      <c r="AM70" s="585"/>
      <c r="AN70" s="585"/>
      <c r="AO70" s="585"/>
      <c r="AP70" s="585"/>
      <c r="AQ70" s="585"/>
      <c r="AR70" s="585"/>
      <c r="AS70" s="585"/>
      <c r="AT70" s="585"/>
      <c r="AU70" s="585"/>
      <c r="AV70" s="585"/>
      <c r="AW70" s="585"/>
      <c r="AX70" s="585"/>
      <c r="AY70" s="585"/>
      <c r="AZ70" s="585"/>
      <c r="BA70" s="585"/>
      <c r="BB70" s="585"/>
      <c r="BC70" s="585"/>
      <c r="BD70" s="585"/>
      <c r="BE70" s="585"/>
      <c r="BF70" s="585"/>
      <c r="BG70" s="585"/>
      <c r="BH70" s="585"/>
      <c r="BI70" s="585"/>
      <c r="BJ70" s="585"/>
      <c r="BK70" s="585"/>
      <c r="BL70" s="585"/>
      <c r="BM70" s="585"/>
      <c r="BN70" s="585"/>
      <c r="BO70" s="585"/>
      <c r="BP70" s="585"/>
      <c r="BQ70" s="585"/>
      <c r="BR70" s="585"/>
      <c r="BS70" s="585"/>
      <c r="BT70" s="585"/>
      <c r="BU70" s="585"/>
    </row>
    <row r="71" spans="1:73" s="581" customFormat="1" ht="10.199999999999999">
      <c r="A71" s="579"/>
      <c r="B71" s="579"/>
      <c r="C71" s="579"/>
      <c r="D71" s="579"/>
      <c r="E71" s="579"/>
      <c r="F71" s="579"/>
      <c r="G71" s="579"/>
      <c r="H71" s="579"/>
      <c r="I71" s="579"/>
      <c r="J71" s="579"/>
      <c r="K71" s="579"/>
      <c r="L71" s="579"/>
      <c r="M71" s="579"/>
      <c r="N71" s="579"/>
      <c r="O71" s="579"/>
      <c r="P71" s="579"/>
      <c r="Q71" s="579"/>
      <c r="R71" s="579"/>
      <c r="S71" s="579"/>
      <c r="T71" s="579"/>
      <c r="U71" s="579"/>
      <c r="V71" s="579"/>
      <c r="W71" s="579"/>
      <c r="X71" s="579"/>
      <c r="Y71" s="579"/>
      <c r="Z71" s="579"/>
      <c r="AA71" s="579"/>
      <c r="AB71" s="579"/>
      <c r="AC71" s="579"/>
      <c r="AD71" s="579"/>
      <c r="AE71" s="579"/>
      <c r="AF71" s="579"/>
      <c r="AG71" s="579"/>
      <c r="AH71" s="579"/>
      <c r="AI71" s="579"/>
      <c r="AJ71" s="579"/>
      <c r="AK71" s="579"/>
      <c r="AL71" s="585"/>
      <c r="AM71" s="585"/>
      <c r="AN71" s="585"/>
      <c r="AO71" s="585"/>
      <c r="AP71" s="585"/>
      <c r="AQ71" s="585"/>
      <c r="AR71" s="585"/>
      <c r="AS71" s="585"/>
      <c r="AT71" s="585"/>
      <c r="AU71" s="585"/>
      <c r="AV71" s="585"/>
      <c r="AW71" s="585"/>
      <c r="AX71" s="585"/>
      <c r="AY71" s="585"/>
      <c r="AZ71" s="585"/>
      <c r="BA71" s="585"/>
      <c r="BB71" s="585"/>
      <c r="BC71" s="585"/>
      <c r="BD71" s="585"/>
      <c r="BE71" s="585"/>
      <c r="BF71" s="585"/>
      <c r="BG71" s="585"/>
      <c r="BH71" s="585"/>
      <c r="BI71" s="585"/>
      <c r="BJ71" s="585"/>
      <c r="BK71" s="585"/>
      <c r="BL71" s="585"/>
      <c r="BM71" s="585"/>
      <c r="BN71" s="585"/>
      <c r="BO71" s="585"/>
      <c r="BP71" s="585"/>
      <c r="BQ71" s="585"/>
      <c r="BR71" s="585"/>
      <c r="BS71" s="585"/>
      <c r="BT71" s="585"/>
      <c r="BU71" s="585"/>
    </row>
    <row r="72" spans="1:73" s="581" customFormat="1" ht="10.199999999999999">
      <c r="A72" s="579"/>
      <c r="B72" s="579"/>
      <c r="C72" s="579"/>
      <c r="D72" s="579"/>
      <c r="E72" s="579"/>
      <c r="F72" s="579"/>
      <c r="G72" s="579"/>
      <c r="H72" s="579"/>
      <c r="I72" s="579"/>
      <c r="J72" s="579"/>
      <c r="K72" s="579"/>
      <c r="L72" s="579"/>
      <c r="M72" s="579"/>
      <c r="N72" s="579"/>
      <c r="O72" s="579"/>
      <c r="P72" s="579"/>
      <c r="Q72" s="579"/>
      <c r="R72" s="579"/>
      <c r="S72" s="579"/>
      <c r="T72" s="579"/>
      <c r="U72" s="579"/>
      <c r="V72" s="579"/>
      <c r="W72" s="579"/>
      <c r="X72" s="579"/>
      <c r="Y72" s="579"/>
      <c r="Z72" s="579"/>
      <c r="AA72" s="579"/>
      <c r="AB72" s="579"/>
      <c r="AC72" s="579"/>
      <c r="AD72" s="579"/>
      <c r="AE72" s="579"/>
      <c r="AF72" s="579"/>
      <c r="AG72" s="579"/>
      <c r="AH72" s="579"/>
      <c r="AI72" s="579"/>
      <c r="AJ72" s="579"/>
      <c r="AK72" s="579"/>
      <c r="AL72" s="585"/>
      <c r="AM72" s="585"/>
      <c r="AN72" s="585"/>
      <c r="AO72" s="585"/>
      <c r="AP72" s="585"/>
      <c r="AQ72" s="585"/>
      <c r="AR72" s="585"/>
      <c r="AS72" s="585"/>
      <c r="AT72" s="585"/>
      <c r="AU72" s="585"/>
      <c r="AV72" s="585"/>
      <c r="AW72" s="585"/>
      <c r="AX72" s="585"/>
      <c r="AY72" s="585"/>
      <c r="AZ72" s="585"/>
      <c r="BA72" s="585"/>
      <c r="BB72" s="585"/>
      <c r="BC72" s="585"/>
      <c r="BD72" s="585"/>
      <c r="BE72" s="585"/>
      <c r="BF72" s="585"/>
      <c r="BG72" s="585"/>
      <c r="BH72" s="585"/>
      <c r="BI72" s="585"/>
      <c r="BJ72" s="585"/>
      <c r="BK72" s="585"/>
      <c r="BL72" s="585"/>
      <c r="BM72" s="585"/>
      <c r="BN72" s="585"/>
      <c r="BO72" s="585"/>
      <c r="BP72" s="585"/>
      <c r="BQ72" s="585"/>
      <c r="BR72" s="585"/>
      <c r="BS72" s="585"/>
      <c r="BT72" s="585"/>
      <c r="BU72" s="585"/>
    </row>
    <row r="73" spans="1:73" s="581" customFormat="1" ht="10.199999999999999">
      <c r="A73" s="579"/>
      <c r="B73" s="579"/>
      <c r="C73" s="579"/>
      <c r="D73" s="579"/>
      <c r="E73" s="579"/>
      <c r="F73" s="579"/>
      <c r="G73" s="579"/>
      <c r="H73" s="579"/>
      <c r="I73" s="579"/>
      <c r="J73" s="579"/>
      <c r="K73" s="579"/>
      <c r="L73" s="579"/>
      <c r="M73" s="579"/>
      <c r="N73" s="579"/>
      <c r="O73" s="579"/>
      <c r="P73" s="579"/>
      <c r="Q73" s="579"/>
      <c r="R73" s="579"/>
      <c r="S73" s="579"/>
      <c r="T73" s="579"/>
      <c r="U73" s="579"/>
      <c r="V73" s="579"/>
      <c r="W73" s="579"/>
      <c r="X73" s="579"/>
      <c r="Y73" s="579"/>
      <c r="Z73" s="579"/>
      <c r="AA73" s="579"/>
      <c r="AB73" s="579"/>
      <c r="AC73" s="579"/>
      <c r="AD73" s="579"/>
      <c r="AE73" s="579"/>
      <c r="AF73" s="579"/>
      <c r="AG73" s="579"/>
      <c r="AH73" s="579"/>
      <c r="AI73" s="579"/>
      <c r="AJ73" s="579"/>
      <c r="AK73" s="579"/>
      <c r="AL73" s="585"/>
      <c r="AM73" s="585"/>
      <c r="AN73" s="585"/>
      <c r="AO73" s="585"/>
      <c r="AP73" s="585"/>
      <c r="AQ73" s="585"/>
      <c r="AR73" s="585"/>
      <c r="AS73" s="585"/>
      <c r="AT73" s="585"/>
      <c r="AU73" s="585"/>
      <c r="AV73" s="585"/>
      <c r="AW73" s="585"/>
      <c r="AX73" s="585"/>
      <c r="AY73" s="585"/>
      <c r="AZ73" s="585"/>
      <c r="BA73" s="585"/>
      <c r="BB73" s="585"/>
      <c r="BC73" s="585"/>
      <c r="BD73" s="585"/>
      <c r="BE73" s="585"/>
      <c r="BF73" s="585"/>
      <c r="BG73" s="585"/>
      <c r="BH73" s="585"/>
      <c r="BI73" s="585"/>
      <c r="BJ73" s="585"/>
      <c r="BK73" s="585"/>
      <c r="BL73" s="585"/>
      <c r="BM73" s="585"/>
      <c r="BN73" s="585"/>
      <c r="BO73" s="585"/>
      <c r="BP73" s="585"/>
      <c r="BQ73" s="585"/>
      <c r="BR73" s="585"/>
      <c r="BS73" s="585"/>
      <c r="BT73" s="585"/>
      <c r="BU73" s="585"/>
    </row>
    <row r="74" spans="1:73" s="581" customFormat="1" ht="10.199999999999999">
      <c r="A74" s="579"/>
      <c r="B74" s="579"/>
      <c r="C74" s="579"/>
      <c r="D74" s="579"/>
      <c r="E74" s="579"/>
      <c r="F74" s="579"/>
      <c r="G74" s="579"/>
      <c r="H74" s="579"/>
      <c r="I74" s="579"/>
      <c r="J74" s="579"/>
      <c r="K74" s="579"/>
      <c r="L74" s="579"/>
      <c r="M74" s="579"/>
      <c r="N74" s="579"/>
      <c r="O74" s="579"/>
      <c r="P74" s="579"/>
      <c r="Q74" s="579"/>
      <c r="R74" s="579"/>
      <c r="S74" s="579"/>
      <c r="T74" s="579"/>
      <c r="U74" s="579"/>
      <c r="V74" s="579"/>
      <c r="W74" s="579"/>
      <c r="X74" s="579"/>
      <c r="Y74" s="579"/>
      <c r="Z74" s="579"/>
      <c r="AA74" s="579"/>
      <c r="AB74" s="579"/>
      <c r="AC74" s="579"/>
      <c r="AD74" s="579"/>
      <c r="AE74" s="579"/>
      <c r="AF74" s="579"/>
      <c r="AG74" s="579"/>
      <c r="AH74" s="579"/>
      <c r="AI74" s="579"/>
      <c r="AJ74" s="579"/>
      <c r="AK74" s="579"/>
      <c r="AL74" s="585"/>
      <c r="AM74" s="585"/>
      <c r="AN74" s="585"/>
      <c r="AO74" s="585"/>
      <c r="AP74" s="585"/>
      <c r="AQ74" s="585"/>
      <c r="AR74" s="585"/>
      <c r="AS74" s="585"/>
      <c r="AT74" s="585"/>
      <c r="AU74" s="585"/>
      <c r="AV74" s="585"/>
      <c r="AW74" s="585"/>
      <c r="AX74" s="585"/>
      <c r="AY74" s="585"/>
      <c r="AZ74" s="585"/>
      <c r="BA74" s="585"/>
      <c r="BB74" s="585"/>
      <c r="BC74" s="585"/>
      <c r="BD74" s="585"/>
      <c r="BE74" s="585"/>
      <c r="BF74" s="585"/>
      <c r="BG74" s="585"/>
      <c r="BH74" s="585"/>
      <c r="BI74" s="585"/>
      <c r="BJ74" s="585"/>
      <c r="BK74" s="585"/>
      <c r="BL74" s="585"/>
      <c r="BM74" s="585"/>
      <c r="BN74" s="585"/>
      <c r="BO74" s="585"/>
      <c r="BP74" s="585"/>
      <c r="BQ74" s="585"/>
      <c r="BR74" s="585"/>
      <c r="BS74" s="585"/>
      <c r="BT74" s="585"/>
      <c r="BU74" s="585"/>
    </row>
    <row r="75" spans="1:73" s="581" customFormat="1" ht="10.199999999999999">
      <c r="A75" s="579"/>
      <c r="B75" s="579"/>
      <c r="C75" s="579"/>
      <c r="D75" s="579"/>
      <c r="E75" s="579"/>
      <c r="F75" s="579"/>
      <c r="G75" s="579"/>
      <c r="H75" s="579"/>
      <c r="I75" s="579"/>
      <c r="J75" s="579"/>
      <c r="K75" s="579"/>
      <c r="L75" s="579"/>
      <c r="M75" s="579"/>
      <c r="N75" s="579"/>
      <c r="O75" s="579"/>
      <c r="P75" s="579"/>
      <c r="Q75" s="579"/>
      <c r="R75" s="579"/>
      <c r="S75" s="579"/>
      <c r="T75" s="579"/>
      <c r="U75" s="579"/>
      <c r="V75" s="579"/>
      <c r="W75" s="579"/>
      <c r="X75" s="579"/>
      <c r="Y75" s="579"/>
      <c r="Z75" s="579"/>
      <c r="AA75" s="579"/>
      <c r="AB75" s="579"/>
      <c r="AC75" s="579"/>
      <c r="AD75" s="579"/>
      <c r="AE75" s="579"/>
      <c r="AF75" s="579"/>
      <c r="AG75" s="579"/>
      <c r="AH75" s="579"/>
      <c r="AI75" s="579"/>
      <c r="AJ75" s="579"/>
      <c r="AK75" s="579"/>
      <c r="AL75" s="585"/>
      <c r="AM75" s="585"/>
      <c r="AN75" s="585"/>
      <c r="AO75" s="585"/>
      <c r="AP75" s="585"/>
      <c r="AQ75" s="585"/>
      <c r="AR75" s="585"/>
      <c r="AS75" s="585"/>
      <c r="AT75" s="585"/>
      <c r="AU75" s="585"/>
      <c r="AV75" s="585"/>
      <c r="AW75" s="585"/>
      <c r="AX75" s="585"/>
      <c r="AY75" s="585"/>
      <c r="AZ75" s="585"/>
      <c r="BA75" s="585"/>
      <c r="BB75" s="585"/>
      <c r="BC75" s="585"/>
      <c r="BD75" s="585"/>
      <c r="BE75" s="585"/>
      <c r="BF75" s="585"/>
      <c r="BG75" s="585"/>
      <c r="BH75" s="585"/>
      <c r="BI75" s="585"/>
      <c r="BJ75" s="585"/>
      <c r="BK75" s="585"/>
      <c r="BL75" s="585"/>
      <c r="BM75" s="585"/>
      <c r="BN75" s="585"/>
      <c r="BO75" s="585"/>
      <c r="BP75" s="585"/>
      <c r="BQ75" s="585"/>
      <c r="BR75" s="585"/>
      <c r="BS75" s="585"/>
      <c r="BT75" s="585"/>
      <c r="BU75" s="585"/>
    </row>
  </sheetData>
  <hyperlinks>
    <hyperlink ref="BU6" location="'Index - Descontinued'!A1" display="Index" xr:uid="{1B519EBD-C66D-4DF0-AAF2-494DD97553A2}"/>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8245A-5E41-4E4C-A9E3-2EFD4593FB46}">
  <sheetPr>
    <tabColor rgb="FFC00000"/>
  </sheetPr>
  <dimension ref="A1:IE122"/>
  <sheetViews>
    <sheetView showGridLines="0" zoomScaleNormal="100" workbookViewId="0">
      <pane xSplit="1" topLeftCell="BM1" activePane="topRight" state="frozen"/>
      <selection pane="topRight"/>
    </sheetView>
  </sheetViews>
  <sheetFormatPr defaultColWidth="9.44140625" defaultRowHeight="15" customHeight="1"/>
  <cols>
    <col min="1" max="1" width="59.77734375" style="113" bestFit="1" customWidth="1"/>
    <col min="2" max="65" width="9.44140625" style="113" customWidth="1"/>
    <col min="66" max="73" width="9.44140625" style="113"/>
    <col min="74" max="16384" width="9.44140625" style="105"/>
  </cols>
  <sheetData>
    <row r="1" spans="1:239" s="25" customFormat="1" ht="15" customHeight="1">
      <c r="A1" s="18" t="s">
        <v>669</v>
      </c>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2"/>
      <c r="CV1" s="22"/>
      <c r="CW1" s="20"/>
      <c r="CX1" s="21"/>
      <c r="CY1" s="23"/>
      <c r="CZ1" s="23"/>
      <c r="DA1" s="23"/>
      <c r="DB1" s="23"/>
      <c r="DC1" s="23"/>
      <c r="DD1" s="21"/>
      <c r="DE1" s="23"/>
      <c r="DF1" s="21"/>
      <c r="DG1" s="23"/>
      <c r="DH1" s="23"/>
      <c r="DI1" s="23"/>
      <c r="DJ1" s="24"/>
      <c r="DK1" s="24"/>
      <c r="DL1" s="20"/>
      <c r="DM1" s="21"/>
      <c r="DN1" s="20"/>
      <c r="DO1" s="21"/>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2"/>
      <c r="FA1" s="22"/>
      <c r="FB1" s="20"/>
      <c r="FC1" s="21"/>
      <c r="FD1" s="23"/>
      <c r="FE1" s="23"/>
      <c r="FF1" s="23"/>
      <c r="FG1" s="23"/>
      <c r="FH1" s="23"/>
      <c r="FI1" s="21"/>
      <c r="FJ1" s="23"/>
      <c r="FK1" s="21"/>
      <c r="FL1" s="23"/>
      <c r="FM1" s="23"/>
      <c r="FN1" s="23"/>
      <c r="FO1" s="24"/>
      <c r="FP1" s="24"/>
      <c r="FQ1" s="20"/>
      <c r="FR1" s="21"/>
      <c r="FS1" s="20"/>
      <c r="FT1" s="21"/>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2"/>
      <c r="HF1" s="22"/>
      <c r="HG1" s="20"/>
      <c r="HH1" s="21"/>
      <c r="HI1" s="23"/>
      <c r="HJ1" s="23"/>
      <c r="HK1" s="23"/>
      <c r="HL1" s="23"/>
      <c r="HM1" s="23"/>
      <c r="HN1" s="21"/>
      <c r="HO1" s="23"/>
      <c r="HP1" s="21"/>
      <c r="HQ1" s="23"/>
      <c r="HR1" s="23"/>
      <c r="HS1" s="23"/>
      <c r="HT1" s="24"/>
      <c r="HU1" s="24"/>
      <c r="HV1" s="20"/>
      <c r="HW1" s="21"/>
      <c r="HX1" s="20"/>
      <c r="HY1" s="21"/>
      <c r="HZ1" s="20"/>
      <c r="IA1" s="21"/>
      <c r="IB1" s="20"/>
      <c r="IC1" s="21"/>
      <c r="ID1" s="20"/>
      <c r="IE1" s="21"/>
    </row>
    <row r="2" spans="1:239"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2"/>
      <c r="CV2" s="22"/>
      <c r="CW2" s="20"/>
      <c r="CX2" s="21"/>
      <c r="CY2" s="23"/>
      <c r="CZ2" s="23"/>
      <c r="DA2" s="23"/>
      <c r="DB2" s="23"/>
      <c r="DC2" s="23"/>
      <c r="DD2" s="21"/>
      <c r="DE2" s="23"/>
      <c r="DF2" s="21"/>
      <c r="DG2" s="23"/>
      <c r="DH2" s="23"/>
      <c r="DI2" s="23"/>
      <c r="DJ2" s="24"/>
      <c r="DK2" s="24"/>
      <c r="DL2" s="20"/>
      <c r="DM2" s="21"/>
      <c r="DN2" s="20"/>
      <c r="DO2" s="21"/>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2"/>
      <c r="FA2" s="22"/>
      <c r="FB2" s="20"/>
      <c r="FC2" s="21"/>
      <c r="FD2" s="23"/>
      <c r="FE2" s="23"/>
      <c r="FF2" s="23"/>
      <c r="FG2" s="23"/>
      <c r="FH2" s="23"/>
      <c r="FI2" s="21"/>
      <c r="FJ2" s="23"/>
      <c r="FK2" s="21"/>
      <c r="FL2" s="23"/>
      <c r="FM2" s="23"/>
      <c r="FN2" s="23"/>
      <c r="FO2" s="24"/>
      <c r="FP2" s="24"/>
      <c r="FQ2" s="20"/>
      <c r="FR2" s="21"/>
      <c r="FS2" s="20"/>
      <c r="FT2" s="21"/>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2"/>
      <c r="HF2" s="22"/>
      <c r="HG2" s="20"/>
      <c r="HH2" s="21"/>
      <c r="HI2" s="23"/>
      <c r="HJ2" s="23"/>
      <c r="HK2" s="23"/>
      <c r="HL2" s="23"/>
      <c r="HM2" s="23"/>
      <c r="HN2" s="21"/>
      <c r="HO2" s="23"/>
      <c r="HP2" s="21"/>
      <c r="HQ2" s="23"/>
      <c r="HR2" s="23"/>
      <c r="HS2" s="23"/>
      <c r="HT2" s="24"/>
      <c r="HU2" s="24"/>
      <c r="HV2" s="20"/>
      <c r="HW2" s="21"/>
      <c r="HX2" s="20"/>
      <c r="HY2" s="21"/>
      <c r="HZ2" s="20"/>
      <c r="IA2" s="21"/>
      <c r="IB2" s="20"/>
      <c r="IC2" s="21"/>
      <c r="ID2" s="20"/>
      <c r="IE2" s="21"/>
    </row>
    <row r="3" spans="1:239"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2"/>
      <c r="CV3" s="22"/>
      <c r="CW3" s="20"/>
      <c r="CX3" s="21"/>
      <c r="CY3" s="23"/>
      <c r="CZ3" s="23"/>
      <c r="DA3" s="23"/>
      <c r="DB3" s="23"/>
      <c r="DC3" s="23"/>
      <c r="DD3" s="21"/>
      <c r="DE3" s="23"/>
      <c r="DF3" s="21"/>
      <c r="DG3" s="23"/>
      <c r="DH3" s="23"/>
      <c r="DI3" s="23"/>
      <c r="DJ3" s="24"/>
      <c r="DK3" s="24"/>
      <c r="DL3" s="20"/>
      <c r="DM3" s="21"/>
      <c r="DN3" s="20"/>
      <c r="DO3" s="21"/>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2"/>
      <c r="FA3" s="22"/>
      <c r="FB3" s="20"/>
      <c r="FC3" s="21"/>
      <c r="FD3" s="23"/>
      <c r="FE3" s="23"/>
      <c r="FF3" s="23"/>
      <c r="FG3" s="23"/>
      <c r="FH3" s="23"/>
      <c r="FI3" s="21"/>
      <c r="FJ3" s="23"/>
      <c r="FK3" s="21"/>
      <c r="FL3" s="23"/>
      <c r="FM3" s="23"/>
      <c r="FN3" s="23"/>
      <c r="FO3" s="24"/>
      <c r="FP3" s="24"/>
      <c r="FQ3" s="20"/>
      <c r="FR3" s="21"/>
      <c r="FS3" s="20"/>
      <c r="FT3" s="21"/>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2"/>
      <c r="HF3" s="22"/>
      <c r="HG3" s="20"/>
      <c r="HH3" s="21"/>
      <c r="HI3" s="23"/>
      <c r="HJ3" s="23"/>
      <c r="HK3" s="23"/>
      <c r="HL3" s="23"/>
      <c r="HM3" s="23"/>
      <c r="HN3" s="21"/>
      <c r="HO3" s="23"/>
      <c r="HP3" s="21"/>
      <c r="HQ3" s="23"/>
      <c r="HR3" s="23"/>
      <c r="HS3" s="23"/>
      <c r="HT3" s="24"/>
      <c r="HU3" s="24"/>
      <c r="HV3" s="20"/>
      <c r="HW3" s="21"/>
      <c r="HX3" s="20"/>
      <c r="HY3" s="21"/>
      <c r="HZ3" s="20"/>
      <c r="IA3" s="21"/>
      <c r="IB3" s="20"/>
      <c r="IC3" s="21"/>
      <c r="ID3" s="20"/>
      <c r="IE3" s="21"/>
    </row>
    <row r="4" spans="1:239"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39" s="79" customFormat="1" ht="15" customHeight="1" thickBot="1">
      <c r="A5" s="28" t="s">
        <v>180</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2"/>
      <c r="BW5" s="92"/>
      <c r="BX5" s="92"/>
      <c r="BY5" s="92"/>
      <c r="BZ5" s="92"/>
      <c r="CA5" s="92"/>
      <c r="CB5" s="92"/>
      <c r="CC5" s="92"/>
      <c r="CD5" s="92"/>
      <c r="CE5" s="92"/>
      <c r="CF5" s="92"/>
      <c r="CG5" s="92"/>
      <c r="CH5" s="92"/>
      <c r="CI5" s="92"/>
      <c r="CJ5" s="92"/>
      <c r="CK5" s="92"/>
      <c r="CL5" s="93"/>
      <c r="CM5" s="93"/>
      <c r="CN5" s="93"/>
      <c r="CO5" s="93"/>
      <c r="CP5" s="93"/>
      <c r="CR5" s="94"/>
      <c r="CV5" s="94"/>
      <c r="CX5" s="95"/>
      <c r="DA5" s="96"/>
      <c r="DB5" s="92"/>
      <c r="DC5" s="92"/>
      <c r="DD5" s="92"/>
      <c r="DE5" s="97"/>
      <c r="DF5" s="92"/>
      <c r="DG5" s="92"/>
      <c r="DH5" s="92"/>
      <c r="DI5" s="92"/>
    </row>
    <row r="6" spans="1:239" s="79" customFormat="1" ht="15" customHeight="1" thickTop="1">
      <c r="A6" s="98"/>
      <c r="B6" s="134"/>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c r="BV6" s="99"/>
      <c r="BW6" s="99"/>
      <c r="BX6" s="99"/>
      <c r="BY6" s="99"/>
      <c r="BZ6" s="99"/>
      <c r="CA6" s="99"/>
      <c r="CB6" s="99"/>
      <c r="CC6" s="99"/>
      <c r="CD6" s="99"/>
      <c r="CE6" s="99"/>
      <c r="CF6" s="99"/>
      <c r="CG6" s="99"/>
      <c r="CH6" s="99"/>
      <c r="CI6" s="99"/>
      <c r="CJ6" s="99"/>
      <c r="CK6" s="99"/>
      <c r="CL6" s="99"/>
      <c r="CM6" s="99"/>
      <c r="CN6" s="99"/>
      <c r="CO6" s="99"/>
      <c r="CP6" s="99"/>
    </row>
    <row r="7" spans="1:239"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row>
    <row r="8" spans="1:239" s="25" customFormat="1" ht="12" customHeight="1">
      <c r="A8" s="100"/>
      <c r="B8" s="100"/>
      <c r="C8" s="100"/>
      <c r="D8" s="100"/>
      <c r="E8" s="100"/>
      <c r="F8" s="100"/>
      <c r="G8" s="100" t="s">
        <v>733</v>
      </c>
      <c r="H8" s="100" t="s">
        <v>733</v>
      </c>
      <c r="I8" s="100" t="s">
        <v>733</v>
      </c>
      <c r="J8" s="100" t="s">
        <v>733</v>
      </c>
      <c r="K8" s="100" t="s">
        <v>733</v>
      </c>
      <c r="L8" s="100" t="s">
        <v>733</v>
      </c>
      <c r="M8" s="100" t="s">
        <v>733</v>
      </c>
      <c r="N8" s="100" t="s">
        <v>733</v>
      </c>
      <c r="O8" s="100" t="s">
        <v>733</v>
      </c>
      <c r="P8" s="100" t="s">
        <v>733</v>
      </c>
      <c r="Q8" s="100" t="s">
        <v>733</v>
      </c>
      <c r="R8" s="100" t="s">
        <v>733</v>
      </c>
      <c r="S8" s="100" t="s">
        <v>733</v>
      </c>
      <c r="T8" s="100" t="s">
        <v>733</v>
      </c>
      <c r="U8" s="100" t="s">
        <v>733</v>
      </c>
      <c r="V8" s="100" t="s">
        <v>733</v>
      </c>
      <c r="W8" s="100" t="s">
        <v>733</v>
      </c>
      <c r="X8" s="100" t="s">
        <v>733</v>
      </c>
      <c r="Y8" s="100" t="s">
        <v>733</v>
      </c>
      <c r="Z8" s="100" t="s">
        <v>733</v>
      </c>
      <c r="AA8" s="100" t="s">
        <v>733</v>
      </c>
      <c r="AB8" s="100" t="s">
        <v>733</v>
      </c>
      <c r="AC8" s="100" t="s">
        <v>733</v>
      </c>
      <c r="AD8" s="100" t="s">
        <v>733</v>
      </c>
      <c r="AE8" s="100" t="s">
        <v>733</v>
      </c>
      <c r="AF8" s="100" t="s">
        <v>733</v>
      </c>
      <c r="AG8" s="100" t="s">
        <v>733</v>
      </c>
      <c r="AH8" s="100" t="s">
        <v>733</v>
      </c>
      <c r="AI8" s="100" t="s">
        <v>733</v>
      </c>
      <c r="AJ8" s="100" t="s">
        <v>733</v>
      </c>
      <c r="AK8" s="100" t="s">
        <v>733</v>
      </c>
      <c r="AL8" s="100" t="s">
        <v>733</v>
      </c>
      <c r="AM8" s="100" t="s">
        <v>733</v>
      </c>
      <c r="AN8" s="100" t="s">
        <v>733</v>
      </c>
      <c r="AO8" s="100" t="s">
        <v>733</v>
      </c>
      <c r="AP8" s="100" t="s">
        <v>733</v>
      </c>
      <c r="AQ8" s="100" t="s">
        <v>733</v>
      </c>
      <c r="AR8" s="100" t="s">
        <v>733</v>
      </c>
      <c r="AS8" s="100" t="s">
        <v>733</v>
      </c>
      <c r="AT8" s="100" t="s">
        <v>733</v>
      </c>
      <c r="AU8" s="100" t="s">
        <v>733</v>
      </c>
      <c r="AV8" s="100" t="s">
        <v>733</v>
      </c>
      <c r="AW8" s="100" t="s">
        <v>733</v>
      </c>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row>
    <row r="9" spans="1:239"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row>
    <row r="10" spans="1:239" ht="15" customHeight="1">
      <c r="A10" s="102" t="s">
        <v>734</v>
      </c>
      <c r="B10" s="139">
        <v>2979</v>
      </c>
      <c r="C10" s="139">
        <v>3190</v>
      </c>
      <c r="D10" s="139">
        <v>3320</v>
      </c>
      <c r="E10" s="139">
        <v>3293</v>
      </c>
      <c r="F10" s="139">
        <v>3826</v>
      </c>
      <c r="G10" s="139">
        <v>4012</v>
      </c>
      <c r="H10" s="75">
        <v>4595</v>
      </c>
      <c r="I10" s="75">
        <v>5913</v>
      </c>
      <c r="J10" s="75">
        <v>5911</v>
      </c>
      <c r="K10" s="75">
        <v>6565</v>
      </c>
      <c r="L10" s="75">
        <v>7623</v>
      </c>
      <c r="M10" s="75">
        <v>7724</v>
      </c>
      <c r="N10" s="75">
        <v>7920</v>
      </c>
      <c r="O10" s="75">
        <v>8389</v>
      </c>
      <c r="P10" s="75">
        <v>8205</v>
      </c>
      <c r="Q10" s="75">
        <v>8797</v>
      </c>
      <c r="R10" s="75">
        <v>9089</v>
      </c>
      <c r="S10" s="75">
        <v>10006</v>
      </c>
      <c r="T10" s="75">
        <v>11347</v>
      </c>
      <c r="U10" s="75">
        <v>10984</v>
      </c>
      <c r="V10" s="75">
        <v>11032</v>
      </c>
      <c r="W10" s="75">
        <v>12383</v>
      </c>
      <c r="X10" s="75">
        <v>12511</v>
      </c>
      <c r="Y10" s="75">
        <v>12176</v>
      </c>
      <c r="Z10" s="75">
        <v>13258</v>
      </c>
      <c r="AA10" s="75">
        <v>14271</v>
      </c>
      <c r="AB10" s="75">
        <v>14687</v>
      </c>
      <c r="AC10" s="75">
        <v>15349</v>
      </c>
      <c r="AD10" s="75">
        <v>15782</v>
      </c>
      <c r="AE10" s="75">
        <v>16914</v>
      </c>
      <c r="AF10" s="75">
        <v>17906</v>
      </c>
      <c r="AG10" s="75">
        <v>18053</v>
      </c>
      <c r="AH10" s="75">
        <v>19154</v>
      </c>
      <c r="AI10" s="75">
        <v>19494</v>
      </c>
      <c r="AJ10" s="75">
        <v>23110</v>
      </c>
      <c r="AK10" s="75">
        <v>24018</v>
      </c>
      <c r="AL10" s="75">
        <v>25159</v>
      </c>
      <c r="AM10" s="75">
        <v>24901</v>
      </c>
      <c r="AN10" s="75">
        <v>24656</v>
      </c>
      <c r="AO10" s="75">
        <v>25836</v>
      </c>
      <c r="AP10" s="75">
        <v>27707</v>
      </c>
      <c r="AQ10" s="75">
        <v>30341</v>
      </c>
      <c r="AR10" s="75">
        <v>31098</v>
      </c>
      <c r="AS10" s="75">
        <v>29827</v>
      </c>
      <c r="AT10" s="75">
        <v>30379</v>
      </c>
      <c r="AU10" s="75">
        <v>31043</v>
      </c>
      <c r="AV10" s="75">
        <v>31668</v>
      </c>
      <c r="AW10" s="75">
        <v>31478</v>
      </c>
      <c r="AX10" s="75">
        <v>32747</v>
      </c>
      <c r="AY10" s="75">
        <v>33580</v>
      </c>
      <c r="AZ10" s="75">
        <v>33917</v>
      </c>
      <c r="BA10" s="75">
        <v>38672</v>
      </c>
      <c r="BB10" s="75">
        <v>41111</v>
      </c>
      <c r="BC10" s="75">
        <v>43913</v>
      </c>
      <c r="BD10" s="75">
        <v>44065</v>
      </c>
      <c r="BE10" s="75">
        <v>44879</v>
      </c>
      <c r="BF10" s="75">
        <v>45546</v>
      </c>
      <c r="BG10" s="75">
        <v>44322</v>
      </c>
      <c r="BH10" s="75">
        <v>44361</v>
      </c>
      <c r="BI10" s="75">
        <v>43800</v>
      </c>
      <c r="BJ10" s="75">
        <v>44638</v>
      </c>
      <c r="BK10" s="75">
        <v>47201</v>
      </c>
      <c r="BL10" s="75">
        <v>48716</v>
      </c>
      <c r="BM10" s="75">
        <v>50185</v>
      </c>
      <c r="BN10" s="75">
        <v>52753</v>
      </c>
      <c r="BO10" s="75">
        <v>54112</v>
      </c>
      <c r="BP10" s="75">
        <v>57306</v>
      </c>
      <c r="BQ10" s="75">
        <v>59008</v>
      </c>
      <c r="BR10" s="75">
        <v>61796</v>
      </c>
      <c r="BS10" s="75">
        <v>64486</v>
      </c>
      <c r="BT10" s="75">
        <v>64614</v>
      </c>
      <c r="BU10" s="46">
        <v>66055</v>
      </c>
    </row>
    <row r="11" spans="1:239" ht="15" customHeight="1">
      <c r="A11" s="102" t="s">
        <v>182</v>
      </c>
      <c r="B11" s="139">
        <v>1406</v>
      </c>
      <c r="C11" s="139">
        <v>1522</v>
      </c>
      <c r="D11" s="139">
        <v>1694</v>
      </c>
      <c r="E11" s="139">
        <v>1855</v>
      </c>
      <c r="F11" s="139">
        <v>1958</v>
      </c>
      <c r="G11" s="139">
        <v>2166</v>
      </c>
      <c r="H11" s="75">
        <v>2208</v>
      </c>
      <c r="I11" s="75">
        <v>2249</v>
      </c>
      <c r="J11" s="75">
        <v>2446</v>
      </c>
      <c r="K11" s="75">
        <v>2670</v>
      </c>
      <c r="L11" s="75">
        <v>2992</v>
      </c>
      <c r="M11" s="75">
        <v>2798</v>
      </c>
      <c r="N11" s="75">
        <v>3161</v>
      </c>
      <c r="O11" s="75">
        <v>3335</v>
      </c>
      <c r="P11" s="75">
        <v>3532</v>
      </c>
      <c r="Q11" s="75">
        <v>3796</v>
      </c>
      <c r="R11" s="75">
        <v>4343</v>
      </c>
      <c r="S11" s="75">
        <v>4649</v>
      </c>
      <c r="T11" s="75">
        <v>5117</v>
      </c>
      <c r="U11" s="75">
        <v>5372</v>
      </c>
      <c r="V11" s="75">
        <v>5666</v>
      </c>
      <c r="W11" s="75">
        <v>5852</v>
      </c>
      <c r="X11" s="75">
        <v>6094</v>
      </c>
      <c r="Y11" s="75">
        <v>6426</v>
      </c>
      <c r="Z11" s="75">
        <v>6758</v>
      </c>
      <c r="AA11" s="75">
        <v>6948</v>
      </c>
      <c r="AB11" s="75">
        <v>7189</v>
      </c>
      <c r="AC11" s="75">
        <v>3817</v>
      </c>
      <c r="AD11" s="75">
        <v>3908</v>
      </c>
      <c r="AE11" s="75">
        <v>4018</v>
      </c>
      <c r="AF11" s="75">
        <v>3683</v>
      </c>
      <c r="AG11" s="75">
        <v>3765</v>
      </c>
      <c r="AH11" s="75">
        <v>3980</v>
      </c>
      <c r="AI11" s="75">
        <v>4122</v>
      </c>
      <c r="AJ11" s="75">
        <v>4419</v>
      </c>
      <c r="AK11" s="75">
        <v>4577</v>
      </c>
      <c r="AL11" s="75">
        <v>4698</v>
      </c>
      <c r="AM11" s="75">
        <v>4966</v>
      </c>
      <c r="AN11" s="75">
        <v>5259</v>
      </c>
      <c r="AO11" s="75">
        <v>5414</v>
      </c>
      <c r="AP11" s="75">
        <v>5373</v>
      </c>
      <c r="AQ11" s="75">
        <v>5221</v>
      </c>
      <c r="AR11" s="75">
        <v>5251</v>
      </c>
      <c r="AS11" s="75">
        <v>5235</v>
      </c>
      <c r="AT11" s="75">
        <v>5289</v>
      </c>
      <c r="AU11" s="75">
        <v>5330</v>
      </c>
      <c r="AV11" s="75">
        <v>5314</v>
      </c>
      <c r="AW11" s="75">
        <v>5333</v>
      </c>
      <c r="AX11" s="75">
        <v>5386</v>
      </c>
      <c r="AY11" s="75">
        <v>5479</v>
      </c>
      <c r="AZ11" s="75">
        <v>5398</v>
      </c>
      <c r="BA11" s="75">
        <v>7401</v>
      </c>
      <c r="BB11" s="75">
        <v>7373</v>
      </c>
      <c r="BC11" s="75">
        <v>7397</v>
      </c>
      <c r="BD11" s="75">
        <v>7324</v>
      </c>
      <c r="BE11" s="75">
        <v>7551</v>
      </c>
      <c r="BF11" s="75">
        <v>7523</v>
      </c>
      <c r="BG11" s="75">
        <v>7554</v>
      </c>
      <c r="BH11" s="75">
        <v>7417</v>
      </c>
      <c r="BI11" s="75">
        <v>7630</v>
      </c>
      <c r="BJ11" s="75">
        <v>7608</v>
      </c>
      <c r="BK11" s="75">
        <v>7492</v>
      </c>
      <c r="BL11" s="75">
        <v>7076</v>
      </c>
      <c r="BM11" s="75">
        <v>7024</v>
      </c>
      <c r="BN11" s="75">
        <v>6723</v>
      </c>
      <c r="BO11" s="75">
        <v>6509</v>
      </c>
      <c r="BP11" s="75">
        <v>6659</v>
      </c>
      <c r="BQ11" s="75">
        <v>7090</v>
      </c>
      <c r="BR11" s="75">
        <v>7111</v>
      </c>
      <c r="BS11" s="75">
        <v>7006</v>
      </c>
      <c r="BT11" s="75">
        <v>7107</v>
      </c>
      <c r="BU11" s="46">
        <v>6968</v>
      </c>
    </row>
    <row r="12" spans="1:239" ht="15" customHeight="1">
      <c r="A12" s="102" t="s">
        <v>183</v>
      </c>
      <c r="B12" s="139">
        <v>406</v>
      </c>
      <c r="C12" s="139">
        <v>407</v>
      </c>
      <c r="D12" s="139">
        <v>415</v>
      </c>
      <c r="E12" s="139">
        <v>504</v>
      </c>
      <c r="F12" s="139">
        <v>527</v>
      </c>
      <c r="G12" s="139">
        <v>536</v>
      </c>
      <c r="H12" s="75">
        <v>555</v>
      </c>
      <c r="I12" s="75">
        <v>566</v>
      </c>
      <c r="J12" s="75">
        <v>570</v>
      </c>
      <c r="K12" s="75">
        <v>579</v>
      </c>
      <c r="L12" s="75">
        <v>589</v>
      </c>
      <c r="M12" s="75">
        <v>579</v>
      </c>
      <c r="N12" s="75">
        <v>605</v>
      </c>
      <c r="O12" s="75">
        <v>622</v>
      </c>
      <c r="P12" s="75">
        <v>618</v>
      </c>
      <c r="Q12" s="75">
        <v>627</v>
      </c>
      <c r="R12" s="75">
        <v>641</v>
      </c>
      <c r="S12" s="75">
        <v>679</v>
      </c>
      <c r="T12" s="75">
        <v>893</v>
      </c>
      <c r="U12" s="75">
        <v>916</v>
      </c>
      <c r="V12" s="75">
        <v>934</v>
      </c>
      <c r="W12" s="75">
        <v>960</v>
      </c>
      <c r="X12" s="75">
        <v>972</v>
      </c>
      <c r="Y12" s="75">
        <v>987</v>
      </c>
      <c r="Z12" s="75">
        <v>985</v>
      </c>
      <c r="AA12" s="75">
        <v>975</v>
      </c>
      <c r="AB12" s="75">
        <v>989</v>
      </c>
      <c r="AC12" s="75">
        <v>999</v>
      </c>
      <c r="AD12" s="75">
        <v>996</v>
      </c>
      <c r="AE12" s="75">
        <v>974</v>
      </c>
      <c r="AF12" s="75">
        <v>1147</v>
      </c>
      <c r="AG12" s="75">
        <v>1096</v>
      </c>
      <c r="AH12" s="75">
        <v>1077</v>
      </c>
      <c r="AI12" s="75">
        <v>1097</v>
      </c>
      <c r="AJ12" s="75">
        <v>1188</v>
      </c>
      <c r="AK12" s="75">
        <v>1300</v>
      </c>
      <c r="AL12" s="75">
        <v>1309</v>
      </c>
      <c r="AM12" s="75">
        <v>1326</v>
      </c>
      <c r="AN12" s="75">
        <v>2066</v>
      </c>
      <c r="AO12" s="75">
        <v>2121</v>
      </c>
      <c r="AP12" s="75">
        <v>2197</v>
      </c>
      <c r="AQ12" s="75">
        <v>2116</v>
      </c>
      <c r="AR12" s="75">
        <v>2120</v>
      </c>
      <c r="AS12" s="75">
        <v>2191</v>
      </c>
      <c r="AT12" s="75">
        <v>2284</v>
      </c>
      <c r="AU12" s="75">
        <v>2384</v>
      </c>
      <c r="AV12" s="75">
        <v>2450</v>
      </c>
      <c r="AW12" s="75">
        <v>2411</v>
      </c>
      <c r="AX12" s="75">
        <v>2396</v>
      </c>
      <c r="AY12" s="75">
        <v>2412</v>
      </c>
      <c r="AZ12" s="75">
        <v>2353</v>
      </c>
      <c r="BA12" s="75">
        <v>3274</v>
      </c>
      <c r="BB12" s="75">
        <v>3241</v>
      </c>
      <c r="BC12" s="75">
        <v>3177</v>
      </c>
      <c r="BD12" s="75">
        <v>3104</v>
      </c>
      <c r="BE12" s="75">
        <v>3086</v>
      </c>
      <c r="BF12" s="75">
        <v>3079</v>
      </c>
      <c r="BG12" s="75">
        <v>3060</v>
      </c>
      <c r="BH12" s="75">
        <v>3026</v>
      </c>
      <c r="BI12" s="75">
        <v>3018</v>
      </c>
      <c r="BJ12" s="75">
        <v>3003</v>
      </c>
      <c r="BK12" s="75">
        <v>2934</v>
      </c>
      <c r="BL12" s="75">
        <v>2857</v>
      </c>
      <c r="BM12" s="75">
        <v>2707</v>
      </c>
      <c r="BN12" s="75">
        <v>2583</v>
      </c>
      <c r="BO12" s="75">
        <v>2494</v>
      </c>
      <c r="BP12" s="75">
        <v>2313</v>
      </c>
      <c r="BQ12" s="75">
        <v>2084</v>
      </c>
      <c r="BR12" s="75">
        <v>1859</v>
      </c>
      <c r="BS12" s="75">
        <v>1541</v>
      </c>
      <c r="BT12" s="75">
        <v>1291</v>
      </c>
      <c r="BU12" s="46">
        <v>1180</v>
      </c>
    </row>
    <row r="13" spans="1:239" ht="15" customHeight="1">
      <c r="A13" s="102" t="s">
        <v>735</v>
      </c>
      <c r="B13" s="139">
        <v>131</v>
      </c>
      <c r="C13" s="139">
        <v>133</v>
      </c>
      <c r="D13" s="139">
        <v>131</v>
      </c>
      <c r="E13" s="139">
        <v>135</v>
      </c>
      <c r="F13" s="139">
        <v>132</v>
      </c>
      <c r="G13" s="139">
        <v>148</v>
      </c>
      <c r="H13" s="75">
        <v>147</v>
      </c>
      <c r="I13" s="75">
        <v>422</v>
      </c>
      <c r="J13" s="75">
        <v>455</v>
      </c>
      <c r="K13" s="75">
        <v>442</v>
      </c>
      <c r="L13" s="75">
        <v>415</v>
      </c>
      <c r="M13" s="75">
        <v>427</v>
      </c>
      <c r="N13" s="75">
        <v>427</v>
      </c>
      <c r="O13" s="75">
        <v>420</v>
      </c>
      <c r="P13" s="75">
        <v>414</v>
      </c>
      <c r="Q13" s="75">
        <v>407</v>
      </c>
      <c r="R13" s="75">
        <v>409</v>
      </c>
      <c r="S13" s="75">
        <v>412</v>
      </c>
      <c r="T13" s="75">
        <v>411</v>
      </c>
      <c r="U13" s="75">
        <v>406</v>
      </c>
      <c r="V13" s="75">
        <v>405</v>
      </c>
      <c r="W13" s="75">
        <v>415</v>
      </c>
      <c r="X13" s="75">
        <v>415</v>
      </c>
      <c r="Y13" s="75">
        <v>411</v>
      </c>
      <c r="Z13" s="75">
        <v>411</v>
      </c>
      <c r="AA13" s="75">
        <v>411</v>
      </c>
      <c r="AB13" s="75">
        <v>424</v>
      </c>
      <c r="AC13" s="75">
        <v>534</v>
      </c>
      <c r="AD13" s="75">
        <v>460</v>
      </c>
      <c r="AE13" s="75">
        <v>457</v>
      </c>
      <c r="AF13" s="75">
        <v>453</v>
      </c>
      <c r="AG13" s="75">
        <v>430</v>
      </c>
      <c r="AH13" s="75">
        <v>429</v>
      </c>
      <c r="AI13" s="75">
        <v>438</v>
      </c>
      <c r="AJ13" s="75">
        <v>446</v>
      </c>
      <c r="AK13" s="75">
        <v>442</v>
      </c>
      <c r="AL13" s="75">
        <v>498</v>
      </c>
      <c r="AM13" s="75">
        <v>495</v>
      </c>
      <c r="AN13" s="75">
        <v>552</v>
      </c>
      <c r="AO13" s="75">
        <v>918</v>
      </c>
      <c r="AP13" s="75">
        <v>732</v>
      </c>
      <c r="AQ13" s="75">
        <v>451</v>
      </c>
      <c r="AR13" s="75">
        <v>468</v>
      </c>
      <c r="AS13" s="75">
        <v>831</v>
      </c>
      <c r="AT13" s="75">
        <v>1906</v>
      </c>
      <c r="AU13" s="75">
        <v>1974</v>
      </c>
      <c r="AV13" s="75">
        <v>2082</v>
      </c>
      <c r="AW13" s="75">
        <v>1938</v>
      </c>
      <c r="AX13" s="75">
        <v>1859</v>
      </c>
      <c r="AY13" s="75">
        <v>1669</v>
      </c>
      <c r="AZ13" s="75">
        <v>1565</v>
      </c>
      <c r="BA13" s="75">
        <v>2789</v>
      </c>
      <c r="BB13" s="75">
        <v>2634</v>
      </c>
      <c r="BC13" s="75">
        <v>2991</v>
      </c>
      <c r="BD13" s="75">
        <v>3195</v>
      </c>
      <c r="BE13" s="75">
        <v>3751</v>
      </c>
      <c r="BF13" s="75">
        <v>3772</v>
      </c>
      <c r="BG13" s="75">
        <v>3963</v>
      </c>
      <c r="BH13" s="75">
        <v>3876</v>
      </c>
      <c r="BI13" s="75">
        <v>3912</v>
      </c>
      <c r="BJ13" s="75">
        <v>3562</v>
      </c>
      <c r="BK13" s="75">
        <v>2588</v>
      </c>
      <c r="BL13" s="75">
        <v>2465</v>
      </c>
      <c r="BM13" s="75">
        <v>2441</v>
      </c>
      <c r="BN13" s="75">
        <v>2579</v>
      </c>
      <c r="BO13" s="75">
        <v>2733</v>
      </c>
      <c r="BP13" s="75">
        <v>2738</v>
      </c>
      <c r="BQ13" s="75">
        <v>3250</v>
      </c>
      <c r="BR13" s="75">
        <v>3273</v>
      </c>
      <c r="BS13" s="75">
        <v>3096</v>
      </c>
      <c r="BT13" s="75">
        <v>3479</v>
      </c>
      <c r="BU13" s="46">
        <v>3548</v>
      </c>
    </row>
    <row r="14" spans="1:239" ht="15" customHeight="1">
      <c r="A14" s="102" t="s">
        <v>184</v>
      </c>
      <c r="B14" s="139">
        <v>76</v>
      </c>
      <c r="C14" s="139">
        <v>73</v>
      </c>
      <c r="D14" s="139">
        <v>70</v>
      </c>
      <c r="E14" s="139">
        <v>71</v>
      </c>
      <c r="F14" s="139">
        <v>76</v>
      </c>
      <c r="G14" s="139">
        <v>82</v>
      </c>
      <c r="H14" s="75">
        <v>80</v>
      </c>
      <c r="I14" s="75">
        <v>85</v>
      </c>
      <c r="J14" s="75">
        <v>97</v>
      </c>
      <c r="K14" s="75">
        <v>102</v>
      </c>
      <c r="L14" s="75">
        <v>107</v>
      </c>
      <c r="M14" s="75">
        <v>105</v>
      </c>
      <c r="N14" s="75">
        <v>107</v>
      </c>
      <c r="O14" s="75">
        <v>107</v>
      </c>
      <c r="P14" s="75">
        <v>109</v>
      </c>
      <c r="Q14" s="75">
        <v>106</v>
      </c>
      <c r="R14" s="75">
        <v>100</v>
      </c>
      <c r="S14" s="75">
        <v>98</v>
      </c>
      <c r="T14" s="75">
        <v>96</v>
      </c>
      <c r="U14" s="75">
        <v>94</v>
      </c>
      <c r="V14" s="75">
        <v>83</v>
      </c>
      <c r="W14" s="75">
        <v>104</v>
      </c>
      <c r="X14" s="75">
        <v>120</v>
      </c>
      <c r="Y14" s="75">
        <v>186</v>
      </c>
      <c r="Z14" s="75">
        <v>189</v>
      </c>
      <c r="AA14" s="75">
        <v>204</v>
      </c>
      <c r="AB14" s="75">
        <v>213</v>
      </c>
      <c r="AC14" s="75">
        <v>222</v>
      </c>
      <c r="AD14" s="75">
        <v>238</v>
      </c>
      <c r="AE14" s="75">
        <v>256</v>
      </c>
      <c r="AF14" s="75">
        <v>260</v>
      </c>
      <c r="AG14" s="75">
        <v>278</v>
      </c>
      <c r="AH14" s="75">
        <v>266</v>
      </c>
      <c r="AI14" s="75">
        <v>286</v>
      </c>
      <c r="AJ14" s="75">
        <v>340</v>
      </c>
      <c r="AK14" s="75">
        <v>383</v>
      </c>
      <c r="AL14" s="75">
        <v>407</v>
      </c>
      <c r="AM14" s="75">
        <v>417</v>
      </c>
      <c r="AN14" s="75">
        <v>523</v>
      </c>
      <c r="AO14" s="75">
        <v>539</v>
      </c>
      <c r="AP14" s="75">
        <v>560</v>
      </c>
      <c r="AQ14" s="75">
        <v>580</v>
      </c>
      <c r="AR14" s="75">
        <v>600</v>
      </c>
      <c r="AS14" s="75">
        <v>608</v>
      </c>
      <c r="AT14" s="75">
        <v>616</v>
      </c>
      <c r="AU14" s="75">
        <v>616</v>
      </c>
      <c r="AV14" s="75">
        <v>645</v>
      </c>
      <c r="AW14" s="75">
        <v>666</v>
      </c>
      <c r="AX14" s="75">
        <v>677</v>
      </c>
      <c r="AY14" s="75">
        <v>737</v>
      </c>
      <c r="AZ14" s="75">
        <v>740</v>
      </c>
      <c r="BA14" s="75">
        <v>833</v>
      </c>
      <c r="BB14" s="75">
        <v>833</v>
      </c>
      <c r="BC14" s="75">
        <v>844</v>
      </c>
      <c r="BD14" s="75">
        <v>849</v>
      </c>
      <c r="BE14" s="75">
        <v>852</v>
      </c>
      <c r="BF14" s="75">
        <v>857</v>
      </c>
      <c r="BG14" s="75">
        <v>859</v>
      </c>
      <c r="BH14" s="75">
        <v>858</v>
      </c>
      <c r="BI14" s="75">
        <v>846</v>
      </c>
      <c r="BJ14" s="75">
        <v>815</v>
      </c>
      <c r="BK14" s="75">
        <v>809</v>
      </c>
      <c r="BL14" s="75">
        <v>765</v>
      </c>
      <c r="BM14" s="75">
        <v>762</v>
      </c>
      <c r="BN14" s="75">
        <v>757</v>
      </c>
      <c r="BO14" s="75">
        <v>743</v>
      </c>
      <c r="BP14" s="75">
        <v>722</v>
      </c>
      <c r="BQ14" s="75">
        <v>736</v>
      </c>
      <c r="BR14" s="75">
        <v>728</v>
      </c>
      <c r="BS14" s="75">
        <v>705</v>
      </c>
      <c r="BT14" s="75">
        <v>713</v>
      </c>
      <c r="BU14" s="46">
        <v>699</v>
      </c>
    </row>
    <row r="15" spans="1:239" ht="15" customHeight="1">
      <c r="A15" s="102" t="s">
        <v>736</v>
      </c>
      <c r="B15" s="139">
        <v>106</v>
      </c>
      <c r="C15" s="139">
        <v>129</v>
      </c>
      <c r="D15" s="139">
        <v>151</v>
      </c>
      <c r="E15" s="139">
        <v>223</v>
      </c>
      <c r="F15" s="139">
        <v>3</v>
      </c>
      <c r="G15" s="139">
        <v>27</v>
      </c>
      <c r="H15" s="75">
        <v>22</v>
      </c>
      <c r="I15" s="75">
        <v>7</v>
      </c>
      <c r="J15" s="75">
        <v>15</v>
      </c>
      <c r="K15" s="75">
        <v>12</v>
      </c>
      <c r="L15" s="75">
        <v>16</v>
      </c>
      <c r="M15" s="75">
        <v>13</v>
      </c>
      <c r="N15" s="75">
        <v>14</v>
      </c>
      <c r="O15" s="75">
        <v>16</v>
      </c>
      <c r="P15" s="75">
        <v>18</v>
      </c>
      <c r="Q15" s="75">
        <v>59</v>
      </c>
      <c r="R15" s="75">
        <v>117</v>
      </c>
      <c r="S15" s="75">
        <v>122</v>
      </c>
      <c r="T15" s="75">
        <v>20</v>
      </c>
      <c r="U15" s="75">
        <v>16</v>
      </c>
      <c r="V15" s="75">
        <v>17</v>
      </c>
      <c r="W15" s="75">
        <v>15</v>
      </c>
      <c r="X15" s="75">
        <v>13</v>
      </c>
      <c r="Y15" s="75">
        <v>15</v>
      </c>
      <c r="Z15" s="75">
        <v>196</v>
      </c>
      <c r="AA15" s="75">
        <v>30</v>
      </c>
      <c r="AB15" s="75">
        <v>13</v>
      </c>
      <c r="AC15" s="75">
        <v>183</v>
      </c>
      <c r="AD15" s="75">
        <v>16</v>
      </c>
      <c r="AE15" s="75">
        <v>6</v>
      </c>
      <c r="AF15" s="75">
        <v>4</v>
      </c>
      <c r="AG15" s="75">
        <v>217</v>
      </c>
      <c r="AH15" s="75">
        <v>2154</v>
      </c>
      <c r="AI15" s="75">
        <v>2411</v>
      </c>
      <c r="AJ15" s="75">
        <v>6845</v>
      </c>
      <c r="AK15" s="75">
        <v>6649</v>
      </c>
      <c r="AL15" s="75">
        <v>5566</v>
      </c>
      <c r="AM15" s="75">
        <v>4714</v>
      </c>
      <c r="AN15" s="75">
        <v>5244</v>
      </c>
      <c r="AO15" s="75">
        <v>4884</v>
      </c>
      <c r="AP15" s="75">
        <v>4853</v>
      </c>
      <c r="AQ15" s="75">
        <v>4639</v>
      </c>
      <c r="AR15" s="75">
        <v>4065</v>
      </c>
      <c r="AS15" s="75">
        <v>3704</v>
      </c>
      <c r="AT15" s="75">
        <v>3256</v>
      </c>
      <c r="AU15" s="75">
        <v>2996</v>
      </c>
      <c r="AV15" s="75">
        <v>2611</v>
      </c>
      <c r="AW15" s="75">
        <v>2199</v>
      </c>
      <c r="AX15" s="75">
        <v>1881</v>
      </c>
      <c r="AY15" s="75">
        <v>1819</v>
      </c>
      <c r="AZ15" s="75">
        <v>1576</v>
      </c>
      <c r="BA15" s="75">
        <v>1347</v>
      </c>
      <c r="BB15" s="75">
        <v>472</v>
      </c>
      <c r="BC15" s="75">
        <v>437</v>
      </c>
      <c r="BD15" s="75">
        <v>579</v>
      </c>
      <c r="BE15" s="75">
        <v>991</v>
      </c>
      <c r="BF15" s="75">
        <v>702</v>
      </c>
      <c r="BG15" s="75">
        <v>952</v>
      </c>
      <c r="BH15" s="75">
        <v>798</v>
      </c>
      <c r="BI15" s="75">
        <v>353</v>
      </c>
      <c r="BJ15" s="75">
        <v>204</v>
      </c>
      <c r="BK15" s="75">
        <v>15</v>
      </c>
      <c r="BL15" s="75">
        <v>12</v>
      </c>
      <c r="BM15" s="75">
        <v>81</v>
      </c>
      <c r="BN15" s="75">
        <v>107</v>
      </c>
      <c r="BO15" s="75">
        <v>491</v>
      </c>
      <c r="BP15" s="75">
        <v>263</v>
      </c>
      <c r="BQ15" s="75">
        <v>270</v>
      </c>
      <c r="BR15" s="75">
        <v>237</v>
      </c>
      <c r="BS15" s="75">
        <v>115</v>
      </c>
      <c r="BT15" s="75">
        <v>795</v>
      </c>
      <c r="BU15" s="46">
        <v>16</v>
      </c>
    </row>
    <row r="16" spans="1:239" ht="15" customHeight="1">
      <c r="A16" s="102" t="s">
        <v>186</v>
      </c>
      <c r="B16" s="139">
        <v>812</v>
      </c>
      <c r="C16" s="139">
        <v>805</v>
      </c>
      <c r="D16" s="139">
        <v>957</v>
      </c>
      <c r="E16" s="139">
        <v>945</v>
      </c>
      <c r="F16" s="139">
        <v>906</v>
      </c>
      <c r="G16" s="139">
        <v>858</v>
      </c>
      <c r="H16" s="75">
        <v>834</v>
      </c>
      <c r="I16" s="75">
        <v>894</v>
      </c>
      <c r="J16" s="75">
        <v>855</v>
      </c>
      <c r="K16" s="75">
        <v>806</v>
      </c>
      <c r="L16" s="75">
        <v>761</v>
      </c>
      <c r="M16" s="75">
        <v>725</v>
      </c>
      <c r="N16" s="75">
        <v>686</v>
      </c>
      <c r="O16" s="75">
        <v>644</v>
      </c>
      <c r="P16" s="75">
        <v>599</v>
      </c>
      <c r="Q16" s="75">
        <v>601</v>
      </c>
      <c r="R16" s="75">
        <v>539</v>
      </c>
      <c r="S16" s="75">
        <v>491</v>
      </c>
      <c r="T16" s="75">
        <v>463</v>
      </c>
      <c r="U16" s="75">
        <v>411</v>
      </c>
      <c r="V16" s="75">
        <v>392</v>
      </c>
      <c r="W16" s="75">
        <v>373</v>
      </c>
      <c r="X16" s="75">
        <v>354</v>
      </c>
      <c r="Y16" s="75">
        <v>357</v>
      </c>
      <c r="Z16" s="75">
        <v>338</v>
      </c>
      <c r="AA16" s="75">
        <v>328</v>
      </c>
      <c r="AB16" s="75">
        <v>321</v>
      </c>
      <c r="AC16" s="75">
        <v>777</v>
      </c>
      <c r="AD16" s="75">
        <v>303</v>
      </c>
      <c r="AE16" s="75">
        <v>295</v>
      </c>
      <c r="AF16" s="75">
        <v>287</v>
      </c>
      <c r="AG16" s="75">
        <v>278</v>
      </c>
      <c r="AH16" s="75">
        <v>277</v>
      </c>
      <c r="AI16" s="75">
        <v>282</v>
      </c>
      <c r="AJ16" s="75">
        <v>284</v>
      </c>
      <c r="AK16" s="75">
        <v>256</v>
      </c>
      <c r="AL16" s="75">
        <v>257</v>
      </c>
      <c r="AM16" s="75">
        <v>258</v>
      </c>
      <c r="AN16" s="75">
        <v>451</v>
      </c>
      <c r="AO16" s="75">
        <v>561</v>
      </c>
      <c r="AP16" s="75">
        <v>564</v>
      </c>
      <c r="AQ16" s="75">
        <v>547</v>
      </c>
      <c r="AR16" s="75">
        <v>549</v>
      </c>
      <c r="AS16" s="75">
        <v>411</v>
      </c>
      <c r="AT16" s="75">
        <v>411</v>
      </c>
      <c r="AU16" s="75">
        <v>411</v>
      </c>
      <c r="AV16" s="75">
        <v>411</v>
      </c>
      <c r="AW16" s="75">
        <v>409</v>
      </c>
      <c r="AX16" s="75">
        <v>407</v>
      </c>
      <c r="AY16" s="75">
        <v>405</v>
      </c>
      <c r="AZ16" s="75">
        <v>403</v>
      </c>
      <c r="BA16" s="75">
        <v>443</v>
      </c>
      <c r="BB16" s="75">
        <v>460</v>
      </c>
      <c r="BC16" s="75">
        <v>444</v>
      </c>
      <c r="BD16" s="75">
        <v>366</v>
      </c>
      <c r="BE16" s="75">
        <v>364</v>
      </c>
      <c r="BF16" s="75">
        <v>363</v>
      </c>
      <c r="BG16" s="75">
        <v>363</v>
      </c>
      <c r="BH16" s="75">
        <v>362</v>
      </c>
      <c r="BI16" s="75">
        <v>201</v>
      </c>
      <c r="BJ16" s="75">
        <v>204</v>
      </c>
      <c r="BK16" s="75">
        <v>207</v>
      </c>
      <c r="BL16" s="75">
        <v>209</v>
      </c>
      <c r="BM16" s="75">
        <v>212</v>
      </c>
      <c r="BN16" s="75">
        <v>215</v>
      </c>
      <c r="BO16" s="75">
        <v>218</v>
      </c>
      <c r="BP16" s="75">
        <v>221</v>
      </c>
      <c r="BQ16" s="75">
        <v>222</v>
      </c>
      <c r="BR16" s="75">
        <v>223</v>
      </c>
      <c r="BS16" s="75">
        <v>225</v>
      </c>
      <c r="BT16" s="75">
        <v>226</v>
      </c>
      <c r="BU16" s="46">
        <v>226</v>
      </c>
    </row>
    <row r="17" spans="1:74" ht="15" customHeight="1">
      <c r="A17" s="102" t="s">
        <v>737</v>
      </c>
      <c r="B17" s="139">
        <v>97</v>
      </c>
      <c r="C17" s="139">
        <v>193</v>
      </c>
      <c r="D17" s="139">
        <v>288</v>
      </c>
      <c r="E17" s="139">
        <v>0</v>
      </c>
      <c r="F17" s="139">
        <v>120</v>
      </c>
      <c r="G17" s="139">
        <v>292</v>
      </c>
      <c r="H17" s="75">
        <v>477</v>
      </c>
      <c r="I17" s="75">
        <v>0</v>
      </c>
      <c r="J17" s="75">
        <v>179</v>
      </c>
      <c r="K17" s="75">
        <v>363</v>
      </c>
      <c r="L17" s="75">
        <v>388</v>
      </c>
      <c r="M17" s="75">
        <v>0</v>
      </c>
      <c r="N17" s="75">
        <v>209</v>
      </c>
      <c r="O17" s="75">
        <v>232</v>
      </c>
      <c r="P17" s="75">
        <v>455</v>
      </c>
      <c r="Q17" s="75">
        <v>0</v>
      </c>
      <c r="R17" s="75">
        <v>286</v>
      </c>
      <c r="S17" s="75">
        <v>332</v>
      </c>
      <c r="T17" s="75">
        <v>631</v>
      </c>
      <c r="U17" s="75">
        <v>0</v>
      </c>
      <c r="V17" s="75">
        <v>311</v>
      </c>
      <c r="W17" s="75">
        <v>318</v>
      </c>
      <c r="X17" s="75">
        <v>593</v>
      </c>
      <c r="Y17" s="75">
        <v>0</v>
      </c>
      <c r="Z17" s="75">
        <v>226</v>
      </c>
      <c r="AA17" s="75">
        <v>127</v>
      </c>
      <c r="AB17" s="75">
        <v>340</v>
      </c>
      <c r="AC17" s="75">
        <v>0</v>
      </c>
      <c r="AD17" s="75">
        <v>256</v>
      </c>
      <c r="AE17" s="75">
        <v>428</v>
      </c>
      <c r="AF17" s="75">
        <v>780</v>
      </c>
      <c r="AG17" s="75">
        <v>0</v>
      </c>
      <c r="AH17" s="75">
        <v>343</v>
      </c>
      <c r="AI17" s="75">
        <v>590</v>
      </c>
      <c r="AJ17" s="75">
        <v>1193</v>
      </c>
      <c r="AK17" s="75">
        <v>0</v>
      </c>
      <c r="AL17" s="75">
        <v>530</v>
      </c>
      <c r="AM17" s="75">
        <v>603</v>
      </c>
      <c r="AN17" s="75">
        <v>0</v>
      </c>
      <c r="AO17" s="75">
        <v>0</v>
      </c>
      <c r="AP17" s="75">
        <v>689</v>
      </c>
      <c r="AQ17" s="75">
        <v>489</v>
      </c>
      <c r="AR17" s="75">
        <v>1144</v>
      </c>
      <c r="AS17" s="75">
        <v>0</v>
      </c>
      <c r="AT17" s="75">
        <v>656</v>
      </c>
      <c r="AU17" s="75">
        <v>746</v>
      </c>
      <c r="AV17" s="75">
        <v>1319</v>
      </c>
      <c r="AW17" s="75">
        <v>0</v>
      </c>
      <c r="AX17" s="75">
        <v>679</v>
      </c>
      <c r="AY17" s="75">
        <v>672</v>
      </c>
      <c r="AZ17" s="75">
        <v>1221</v>
      </c>
      <c r="BA17" s="75">
        <v>0</v>
      </c>
      <c r="BB17" s="75">
        <v>339</v>
      </c>
      <c r="BC17" s="75">
        <v>633</v>
      </c>
      <c r="BD17" s="75">
        <v>1050</v>
      </c>
      <c r="BE17" s="75">
        <v>0</v>
      </c>
      <c r="BF17" s="75">
        <v>455</v>
      </c>
      <c r="BG17" s="75">
        <v>0</v>
      </c>
      <c r="BH17" s="75">
        <v>0</v>
      </c>
      <c r="BI17" s="75">
        <v>0</v>
      </c>
      <c r="BJ17" s="75">
        <v>767</v>
      </c>
      <c r="BK17" s="75">
        <v>755</v>
      </c>
      <c r="BL17" s="75">
        <v>1685</v>
      </c>
      <c r="BM17" s="75">
        <v>0</v>
      </c>
      <c r="BN17" s="75">
        <v>1035</v>
      </c>
      <c r="BO17" s="75">
        <v>1177</v>
      </c>
      <c r="BP17" s="75">
        <v>2193</v>
      </c>
      <c r="BQ17" s="75">
        <v>0</v>
      </c>
      <c r="BR17" s="75">
        <v>917</v>
      </c>
      <c r="BS17" s="75">
        <v>77</v>
      </c>
      <c r="BT17" s="75">
        <v>199</v>
      </c>
      <c r="BU17" s="46">
        <v>0</v>
      </c>
    </row>
    <row r="18" spans="1:74" ht="15" customHeight="1">
      <c r="A18" s="102" t="s">
        <v>166</v>
      </c>
      <c r="B18" s="139">
        <v>175</v>
      </c>
      <c r="C18" s="139">
        <v>205</v>
      </c>
      <c r="D18" s="139">
        <v>300</v>
      </c>
      <c r="E18" s="139">
        <v>226</v>
      </c>
      <c r="F18" s="139">
        <v>298</v>
      </c>
      <c r="G18" s="139">
        <v>388</v>
      </c>
      <c r="H18" s="75">
        <v>494</v>
      </c>
      <c r="I18" s="75">
        <v>1350</v>
      </c>
      <c r="J18" s="75">
        <v>1616</v>
      </c>
      <c r="K18" s="75">
        <v>1634</v>
      </c>
      <c r="L18" s="75">
        <v>1737</v>
      </c>
      <c r="M18" s="75">
        <v>1881</v>
      </c>
      <c r="N18" s="75">
        <v>1979</v>
      </c>
      <c r="O18" s="75">
        <v>2001</v>
      </c>
      <c r="P18" s="75">
        <v>2112</v>
      </c>
      <c r="Q18" s="75">
        <v>1941</v>
      </c>
      <c r="R18" s="75">
        <v>1971</v>
      </c>
      <c r="S18" s="75">
        <v>2161</v>
      </c>
      <c r="T18" s="75">
        <v>1317</v>
      </c>
      <c r="U18" s="75">
        <v>1192</v>
      </c>
      <c r="V18" s="75">
        <v>1437</v>
      </c>
      <c r="W18" s="75">
        <v>1655</v>
      </c>
      <c r="X18" s="75">
        <v>1578</v>
      </c>
      <c r="Y18" s="75">
        <v>1698</v>
      </c>
      <c r="Z18" s="75">
        <v>1909</v>
      </c>
      <c r="AA18" s="75">
        <v>2968</v>
      </c>
      <c r="AB18" s="75">
        <v>2651</v>
      </c>
      <c r="AC18" s="75">
        <v>2097</v>
      </c>
      <c r="AD18" s="75">
        <v>2164</v>
      </c>
      <c r="AE18" s="75">
        <v>2609</v>
      </c>
      <c r="AF18" s="75">
        <v>2547</v>
      </c>
      <c r="AG18" s="75">
        <v>2530</v>
      </c>
      <c r="AH18" s="75">
        <v>2511</v>
      </c>
      <c r="AI18" s="75">
        <v>2704</v>
      </c>
      <c r="AJ18" s="75">
        <v>3611</v>
      </c>
      <c r="AK18" s="75">
        <v>3402</v>
      </c>
      <c r="AL18" s="75">
        <v>3225</v>
      </c>
      <c r="AM18" s="75">
        <v>3863</v>
      </c>
      <c r="AN18" s="75">
        <v>4470</v>
      </c>
      <c r="AO18" s="75">
        <v>4353</v>
      </c>
      <c r="AP18" s="75">
        <v>4107</v>
      </c>
      <c r="AQ18" s="75">
        <v>4098</v>
      </c>
      <c r="AR18" s="75">
        <v>4755</v>
      </c>
      <c r="AS18" s="75">
        <v>4442</v>
      </c>
      <c r="AT18" s="75">
        <v>2841</v>
      </c>
      <c r="AU18" s="75">
        <v>2288</v>
      </c>
      <c r="AV18" s="75">
        <v>2471</v>
      </c>
      <c r="AW18" s="75">
        <v>2452</v>
      </c>
      <c r="AX18" s="75">
        <v>2631</v>
      </c>
      <c r="AY18" s="75">
        <v>2991</v>
      </c>
      <c r="AZ18" s="75">
        <v>3356</v>
      </c>
      <c r="BA18" s="75">
        <v>5346</v>
      </c>
      <c r="BB18" s="75">
        <v>5418</v>
      </c>
      <c r="BC18" s="75">
        <v>5616</v>
      </c>
      <c r="BD18" s="75">
        <v>5903</v>
      </c>
      <c r="BE18" s="75">
        <v>5528</v>
      </c>
      <c r="BF18" s="75">
        <v>5492</v>
      </c>
      <c r="BG18" s="75">
        <v>5202</v>
      </c>
      <c r="BH18" s="75">
        <v>5459</v>
      </c>
      <c r="BI18" s="75">
        <v>5736</v>
      </c>
      <c r="BJ18" s="75">
        <v>5527</v>
      </c>
      <c r="BK18" s="75">
        <v>5721</v>
      </c>
      <c r="BL18" s="75">
        <v>5683</v>
      </c>
      <c r="BM18" s="75">
        <v>5366</v>
      </c>
      <c r="BN18" s="75">
        <v>5131</v>
      </c>
      <c r="BO18" s="75">
        <v>5223</v>
      </c>
      <c r="BP18" s="75">
        <v>4984</v>
      </c>
      <c r="BQ18" s="75">
        <v>5644</v>
      </c>
      <c r="BR18" s="75">
        <v>5778</v>
      </c>
      <c r="BS18" s="75">
        <v>5769</v>
      </c>
      <c r="BT18" s="75">
        <v>5565</v>
      </c>
      <c r="BU18" s="46">
        <v>6271</v>
      </c>
    </row>
    <row r="19" spans="1:74" ht="5.0999999999999996" customHeight="1">
      <c r="A19" s="102"/>
      <c r="B19" s="139"/>
      <c r="C19" s="139"/>
      <c r="D19" s="139"/>
      <c r="E19" s="139"/>
      <c r="F19" s="139"/>
      <c r="G19" s="139"/>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602"/>
      <c r="AL19" s="602"/>
      <c r="AM19" s="602"/>
      <c r="AN19" s="602"/>
      <c r="AO19" s="602"/>
      <c r="AP19" s="602"/>
      <c r="AQ19" s="602"/>
      <c r="AR19" s="602"/>
      <c r="AS19" s="602"/>
      <c r="AT19" s="602"/>
      <c r="AU19" s="602"/>
      <c r="AV19" s="602"/>
      <c r="AW19" s="602"/>
      <c r="AX19" s="602"/>
      <c r="AY19" s="602"/>
      <c r="AZ19" s="602"/>
      <c r="BA19" s="602"/>
      <c r="BB19" s="602"/>
      <c r="BC19" s="602"/>
      <c r="BD19" s="602"/>
      <c r="BE19" s="602"/>
      <c r="BF19" s="602"/>
      <c r="BG19" s="602"/>
      <c r="BH19" s="602"/>
      <c r="BI19" s="602"/>
      <c r="BJ19" s="602"/>
      <c r="BK19" s="602"/>
      <c r="BL19" s="602"/>
      <c r="BM19" s="602"/>
      <c r="BN19" s="602"/>
      <c r="BO19" s="602"/>
      <c r="BP19" s="602"/>
      <c r="BQ19" s="602"/>
      <c r="BR19" s="602"/>
      <c r="BS19" s="602"/>
      <c r="BT19" s="602"/>
      <c r="BU19" s="107"/>
    </row>
    <row r="20" spans="1:74" s="111" customFormat="1" ht="15" customHeight="1">
      <c r="A20" s="108" t="s">
        <v>187</v>
      </c>
      <c r="B20" s="603">
        <v>6188</v>
      </c>
      <c r="C20" s="603">
        <v>6657</v>
      </c>
      <c r="D20" s="603">
        <v>7326</v>
      </c>
      <c r="E20" s="603">
        <v>7252</v>
      </c>
      <c r="F20" s="603">
        <v>7846</v>
      </c>
      <c r="G20" s="603">
        <v>8509</v>
      </c>
      <c r="H20" s="604">
        <v>9412</v>
      </c>
      <c r="I20" s="604">
        <v>11486</v>
      </c>
      <c r="J20" s="604">
        <v>12144</v>
      </c>
      <c r="K20" s="604">
        <v>13173</v>
      </c>
      <c r="L20" s="604">
        <v>14628</v>
      </c>
      <c r="M20" s="604">
        <v>14252</v>
      </c>
      <c r="N20" s="604">
        <v>15108</v>
      </c>
      <c r="O20" s="604">
        <v>15766</v>
      </c>
      <c r="P20" s="604">
        <v>16062</v>
      </c>
      <c r="Q20" s="604">
        <v>16334</v>
      </c>
      <c r="R20" s="604">
        <v>17495</v>
      </c>
      <c r="S20" s="604">
        <v>18950</v>
      </c>
      <c r="T20" s="604">
        <v>20295</v>
      </c>
      <c r="U20" s="604">
        <v>19391</v>
      </c>
      <c r="V20" s="604">
        <v>20277</v>
      </c>
      <c r="W20" s="604">
        <v>22075</v>
      </c>
      <c r="X20" s="604">
        <v>22650</v>
      </c>
      <c r="Y20" s="604">
        <v>22256</v>
      </c>
      <c r="Z20" s="604">
        <v>24270</v>
      </c>
      <c r="AA20" s="604">
        <v>26262</v>
      </c>
      <c r="AB20" s="604">
        <v>26827</v>
      </c>
      <c r="AC20" s="604">
        <v>23978</v>
      </c>
      <c r="AD20" s="604">
        <v>24123</v>
      </c>
      <c r="AE20" s="604">
        <v>25957</v>
      </c>
      <c r="AF20" s="604">
        <v>27067</v>
      </c>
      <c r="AG20" s="604">
        <v>26647</v>
      </c>
      <c r="AH20" s="604">
        <v>30191</v>
      </c>
      <c r="AI20" s="604">
        <v>31424</v>
      </c>
      <c r="AJ20" s="604">
        <v>41436</v>
      </c>
      <c r="AK20" s="604">
        <v>41027</v>
      </c>
      <c r="AL20" s="604">
        <v>41649</v>
      </c>
      <c r="AM20" s="604">
        <v>41543</v>
      </c>
      <c r="AN20" s="604">
        <v>43221</v>
      </c>
      <c r="AO20" s="604">
        <v>44626</v>
      </c>
      <c r="AP20" s="604">
        <v>46782</v>
      </c>
      <c r="AQ20" s="604">
        <v>48482</v>
      </c>
      <c r="AR20" s="604">
        <v>50050</v>
      </c>
      <c r="AS20" s="604">
        <v>47249</v>
      </c>
      <c r="AT20" s="604">
        <v>47638</v>
      </c>
      <c r="AU20" s="604">
        <v>47788</v>
      </c>
      <c r="AV20" s="604">
        <v>48971</v>
      </c>
      <c r="AW20" s="604">
        <v>46886</v>
      </c>
      <c r="AX20" s="604">
        <v>48663</v>
      </c>
      <c r="AY20" s="604">
        <v>49764</v>
      </c>
      <c r="AZ20" s="604">
        <v>50529</v>
      </c>
      <c r="BA20" s="604">
        <v>60105</v>
      </c>
      <c r="BB20" s="604">
        <v>61881</v>
      </c>
      <c r="BC20" s="604">
        <v>65452</v>
      </c>
      <c r="BD20" s="604">
        <v>66435</v>
      </c>
      <c r="BE20" s="604">
        <v>67002</v>
      </c>
      <c r="BF20" s="604">
        <v>67789</v>
      </c>
      <c r="BG20" s="604">
        <v>66275</v>
      </c>
      <c r="BH20" s="604">
        <v>66157</v>
      </c>
      <c r="BI20" s="604">
        <v>65496</v>
      </c>
      <c r="BJ20" s="604">
        <v>66328</v>
      </c>
      <c r="BK20" s="604">
        <v>67722</v>
      </c>
      <c r="BL20" s="604">
        <v>69468</v>
      </c>
      <c r="BM20" s="604">
        <v>68778</v>
      </c>
      <c r="BN20" s="604">
        <v>71883</v>
      </c>
      <c r="BO20" s="604">
        <v>73700</v>
      </c>
      <c r="BP20" s="604">
        <v>77399</v>
      </c>
      <c r="BQ20" s="604">
        <v>78304</v>
      </c>
      <c r="BR20" s="604">
        <v>81922</v>
      </c>
      <c r="BS20" s="604">
        <v>83020</v>
      </c>
      <c r="BT20" s="604">
        <v>83989</v>
      </c>
      <c r="BU20" s="605">
        <v>84963</v>
      </c>
      <c r="BV20" s="606"/>
    </row>
    <row r="21" spans="1:74" ht="5.0999999999999996" customHeight="1">
      <c r="A21" s="102"/>
      <c r="B21" s="139"/>
      <c r="C21" s="139"/>
      <c r="D21" s="139"/>
      <c r="E21" s="139"/>
      <c r="F21" s="139"/>
      <c r="G21" s="139"/>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46"/>
    </row>
    <row r="22" spans="1:74" ht="15" customHeight="1">
      <c r="A22" s="102" t="s">
        <v>188</v>
      </c>
      <c r="B22" s="139">
        <v>677</v>
      </c>
      <c r="C22" s="139">
        <v>666</v>
      </c>
      <c r="D22" s="139">
        <v>812</v>
      </c>
      <c r="E22" s="139">
        <v>761</v>
      </c>
      <c r="F22" s="139">
        <v>753</v>
      </c>
      <c r="G22" s="139">
        <v>775</v>
      </c>
      <c r="H22" s="75">
        <v>918</v>
      </c>
      <c r="I22" s="75">
        <v>830</v>
      </c>
      <c r="J22" s="75">
        <v>1198</v>
      </c>
      <c r="K22" s="75">
        <v>1119</v>
      </c>
      <c r="L22" s="75">
        <v>1095</v>
      </c>
      <c r="M22" s="75">
        <v>813</v>
      </c>
      <c r="N22" s="75">
        <v>1058</v>
      </c>
      <c r="O22" s="75">
        <v>1014</v>
      </c>
      <c r="P22" s="75">
        <v>761</v>
      </c>
      <c r="Q22" s="75">
        <v>719</v>
      </c>
      <c r="R22" s="75">
        <v>513</v>
      </c>
      <c r="S22" s="75">
        <v>407</v>
      </c>
      <c r="T22" s="75">
        <v>426</v>
      </c>
      <c r="U22" s="75">
        <v>513</v>
      </c>
      <c r="V22" s="75">
        <v>286</v>
      </c>
      <c r="W22" s="75">
        <v>415</v>
      </c>
      <c r="X22" s="75">
        <v>339</v>
      </c>
      <c r="Y22" s="75">
        <v>1536</v>
      </c>
      <c r="Z22" s="75">
        <v>1326</v>
      </c>
      <c r="AA22" s="75">
        <v>1234</v>
      </c>
      <c r="AB22" s="75">
        <v>1094</v>
      </c>
      <c r="AC22" s="75">
        <v>3883</v>
      </c>
      <c r="AD22" s="75">
        <v>3568</v>
      </c>
      <c r="AE22" s="75">
        <v>2929</v>
      </c>
      <c r="AF22" s="75">
        <v>3004</v>
      </c>
      <c r="AG22" s="75">
        <v>4150</v>
      </c>
      <c r="AH22" s="75">
        <v>5280</v>
      </c>
      <c r="AI22" s="75">
        <v>3774</v>
      </c>
      <c r="AJ22" s="75">
        <v>7114</v>
      </c>
      <c r="AK22" s="75">
        <v>5387</v>
      </c>
      <c r="AL22" s="75">
        <v>3835</v>
      </c>
      <c r="AM22" s="75">
        <v>2790</v>
      </c>
      <c r="AN22" s="75">
        <v>5192</v>
      </c>
      <c r="AO22" s="75">
        <v>4886</v>
      </c>
      <c r="AP22" s="75">
        <v>4048</v>
      </c>
      <c r="AQ22" s="75">
        <v>4245</v>
      </c>
      <c r="AR22" s="75">
        <v>3631</v>
      </c>
      <c r="AS22" s="75">
        <v>4670</v>
      </c>
      <c r="AT22" s="75">
        <v>4367</v>
      </c>
      <c r="AU22" s="75">
        <v>8428</v>
      </c>
      <c r="AV22" s="75">
        <v>8762</v>
      </c>
      <c r="AW22" s="75">
        <v>6743</v>
      </c>
      <c r="AX22" s="75">
        <v>6304</v>
      </c>
      <c r="AY22" s="75">
        <v>6075</v>
      </c>
      <c r="AZ22" s="75">
        <v>7344</v>
      </c>
      <c r="BA22" s="75">
        <v>7948</v>
      </c>
      <c r="BB22" s="75">
        <v>22255</v>
      </c>
      <c r="BC22" s="75">
        <v>24113</v>
      </c>
      <c r="BD22" s="75">
        <v>23234</v>
      </c>
      <c r="BE22" s="75">
        <v>18665</v>
      </c>
      <c r="BF22" s="75">
        <v>18346</v>
      </c>
      <c r="BG22" s="75">
        <v>17922</v>
      </c>
      <c r="BH22" s="75">
        <v>18083</v>
      </c>
      <c r="BI22" s="75">
        <v>18762</v>
      </c>
      <c r="BJ22" s="75">
        <v>18578</v>
      </c>
      <c r="BK22" s="75">
        <v>18270</v>
      </c>
      <c r="BL22" s="75">
        <v>18213</v>
      </c>
      <c r="BM22" s="75">
        <v>19138</v>
      </c>
      <c r="BN22" s="75">
        <v>18856</v>
      </c>
      <c r="BO22" s="75">
        <v>19186</v>
      </c>
      <c r="BP22" s="75">
        <v>19002</v>
      </c>
      <c r="BQ22" s="75">
        <v>19047</v>
      </c>
      <c r="BR22" s="75">
        <v>18881</v>
      </c>
      <c r="BS22" s="75">
        <v>19020</v>
      </c>
      <c r="BT22" s="75">
        <v>19031</v>
      </c>
      <c r="BU22" s="46">
        <v>19043</v>
      </c>
    </row>
    <row r="23" spans="1:74" ht="15" customHeight="1">
      <c r="A23" s="102" t="s">
        <v>189</v>
      </c>
      <c r="B23" s="139">
        <v>0</v>
      </c>
      <c r="C23" s="139">
        <v>0</v>
      </c>
      <c r="D23" s="139">
        <v>0</v>
      </c>
      <c r="E23" s="139">
        <v>248</v>
      </c>
      <c r="F23" s="139">
        <v>247</v>
      </c>
      <c r="G23" s="139">
        <v>245</v>
      </c>
      <c r="H23" s="75">
        <v>286</v>
      </c>
      <c r="I23" s="75">
        <v>539</v>
      </c>
      <c r="J23" s="75">
        <v>437</v>
      </c>
      <c r="K23" s="75">
        <v>307</v>
      </c>
      <c r="L23" s="75">
        <v>325</v>
      </c>
      <c r="M23" s="75">
        <v>306</v>
      </c>
      <c r="N23" s="75">
        <v>121</v>
      </c>
      <c r="O23" s="75">
        <v>22</v>
      </c>
      <c r="P23" s="75">
        <v>12</v>
      </c>
      <c r="Q23" s="75">
        <v>20</v>
      </c>
      <c r="R23" s="75">
        <v>46</v>
      </c>
      <c r="S23" s="75">
        <v>97</v>
      </c>
      <c r="T23" s="75">
        <v>0</v>
      </c>
      <c r="U23" s="75">
        <v>0</v>
      </c>
      <c r="V23" s="75">
        <v>126</v>
      </c>
      <c r="W23" s="75">
        <v>32</v>
      </c>
      <c r="X23" s="75">
        <v>2</v>
      </c>
      <c r="Y23" s="75">
        <v>161</v>
      </c>
      <c r="Z23" s="75">
        <v>162</v>
      </c>
      <c r="AA23" s="75">
        <v>162</v>
      </c>
      <c r="AB23" s="75">
        <v>162</v>
      </c>
      <c r="AC23" s="75">
        <v>162</v>
      </c>
      <c r="AD23" s="75">
        <v>162</v>
      </c>
      <c r="AE23" s="75">
        <v>146</v>
      </c>
      <c r="AF23" s="75">
        <v>415</v>
      </c>
      <c r="AG23" s="75">
        <v>382</v>
      </c>
      <c r="AH23" s="75">
        <v>546</v>
      </c>
      <c r="AI23" s="75">
        <v>383</v>
      </c>
      <c r="AJ23" s="75">
        <v>653</v>
      </c>
      <c r="AK23" s="75">
        <v>387</v>
      </c>
      <c r="AL23" s="75">
        <v>661</v>
      </c>
      <c r="AM23" s="75">
        <v>664</v>
      </c>
      <c r="AN23" s="75">
        <v>564</v>
      </c>
      <c r="AO23" s="75">
        <v>738</v>
      </c>
      <c r="AP23" s="75">
        <v>687</v>
      </c>
      <c r="AQ23" s="75">
        <v>449</v>
      </c>
      <c r="AR23" s="75">
        <v>437</v>
      </c>
      <c r="AS23" s="75">
        <v>437</v>
      </c>
      <c r="AT23" s="75">
        <v>437</v>
      </c>
      <c r="AU23" s="75">
        <v>11</v>
      </c>
      <c r="AV23" s="75">
        <v>10</v>
      </c>
      <c r="AW23" s="75">
        <v>10</v>
      </c>
      <c r="AX23" s="75">
        <v>9</v>
      </c>
      <c r="AY23" s="75">
        <v>9</v>
      </c>
      <c r="AZ23" s="75">
        <v>9</v>
      </c>
      <c r="BA23" s="75">
        <v>9</v>
      </c>
      <c r="BB23" s="75">
        <v>10</v>
      </c>
      <c r="BC23" s="75">
        <v>10</v>
      </c>
      <c r="BD23" s="75">
        <v>10</v>
      </c>
      <c r="BE23" s="75">
        <v>10</v>
      </c>
      <c r="BF23" s="75">
        <v>131</v>
      </c>
      <c r="BG23" s="75">
        <v>61</v>
      </c>
      <c r="BH23" s="75">
        <v>86</v>
      </c>
      <c r="BI23" s="75">
        <v>10</v>
      </c>
      <c r="BJ23" s="75">
        <v>10</v>
      </c>
      <c r="BK23" s="75">
        <v>10</v>
      </c>
      <c r="BL23" s="75">
        <v>10</v>
      </c>
      <c r="BM23" s="75">
        <v>10</v>
      </c>
      <c r="BN23" s="75">
        <v>10</v>
      </c>
      <c r="BO23" s="75">
        <v>10</v>
      </c>
      <c r="BP23" s="75">
        <v>10</v>
      </c>
      <c r="BQ23" s="75">
        <v>10</v>
      </c>
      <c r="BR23" s="75">
        <v>10</v>
      </c>
      <c r="BS23" s="75">
        <v>10</v>
      </c>
      <c r="BT23" s="75">
        <v>10</v>
      </c>
      <c r="BU23" s="46">
        <v>10</v>
      </c>
    </row>
    <row r="24" spans="1:74" ht="5.0999999999999996" customHeight="1">
      <c r="A24" s="102"/>
      <c r="B24" s="139"/>
      <c r="C24" s="139"/>
      <c r="D24" s="139"/>
      <c r="E24" s="139"/>
      <c r="F24" s="139"/>
      <c r="G24" s="139"/>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46"/>
    </row>
    <row r="25" spans="1:74" s="111" customFormat="1" ht="15" customHeight="1">
      <c r="A25" s="108" t="s">
        <v>175</v>
      </c>
      <c r="B25" s="603">
        <v>6865</v>
      </c>
      <c r="C25" s="603">
        <v>7323</v>
      </c>
      <c r="D25" s="603">
        <v>8138</v>
      </c>
      <c r="E25" s="603">
        <v>8261</v>
      </c>
      <c r="F25" s="603">
        <v>8846</v>
      </c>
      <c r="G25" s="603">
        <v>9529</v>
      </c>
      <c r="H25" s="604">
        <v>10616</v>
      </c>
      <c r="I25" s="604">
        <v>12855</v>
      </c>
      <c r="J25" s="604">
        <v>13779</v>
      </c>
      <c r="K25" s="604">
        <v>14599</v>
      </c>
      <c r="L25" s="604">
        <v>16048</v>
      </c>
      <c r="M25" s="604">
        <v>15371</v>
      </c>
      <c r="N25" s="604">
        <v>16287</v>
      </c>
      <c r="O25" s="604">
        <v>16802</v>
      </c>
      <c r="P25" s="604">
        <v>16835</v>
      </c>
      <c r="Q25" s="604">
        <v>17073</v>
      </c>
      <c r="R25" s="604">
        <v>18054</v>
      </c>
      <c r="S25" s="604">
        <v>19454</v>
      </c>
      <c r="T25" s="604">
        <v>20721</v>
      </c>
      <c r="U25" s="604">
        <v>19904</v>
      </c>
      <c r="V25" s="604">
        <v>20689</v>
      </c>
      <c r="W25" s="604">
        <v>22522</v>
      </c>
      <c r="X25" s="604">
        <v>22991</v>
      </c>
      <c r="Y25" s="604">
        <v>23953</v>
      </c>
      <c r="Z25" s="604">
        <v>25758</v>
      </c>
      <c r="AA25" s="604">
        <v>27658</v>
      </c>
      <c r="AB25" s="604">
        <v>28083</v>
      </c>
      <c r="AC25" s="604">
        <v>28023</v>
      </c>
      <c r="AD25" s="604">
        <v>27853</v>
      </c>
      <c r="AE25" s="604">
        <v>29032</v>
      </c>
      <c r="AF25" s="604">
        <v>30486</v>
      </c>
      <c r="AG25" s="604">
        <v>31179</v>
      </c>
      <c r="AH25" s="604">
        <v>36017</v>
      </c>
      <c r="AI25" s="604">
        <v>35581</v>
      </c>
      <c r="AJ25" s="604">
        <v>49203</v>
      </c>
      <c r="AK25" s="604">
        <v>46801</v>
      </c>
      <c r="AL25" s="604">
        <v>46145</v>
      </c>
      <c r="AM25" s="604">
        <v>44997</v>
      </c>
      <c r="AN25" s="604">
        <v>48977</v>
      </c>
      <c r="AO25" s="604">
        <v>50250</v>
      </c>
      <c r="AP25" s="604">
        <v>51517</v>
      </c>
      <c r="AQ25" s="604">
        <v>53176</v>
      </c>
      <c r="AR25" s="604">
        <v>54118</v>
      </c>
      <c r="AS25" s="604">
        <v>52356</v>
      </c>
      <c r="AT25" s="604">
        <v>52442</v>
      </c>
      <c r="AU25" s="604">
        <v>56227</v>
      </c>
      <c r="AV25" s="604">
        <v>57743</v>
      </c>
      <c r="AW25" s="604">
        <v>53639</v>
      </c>
      <c r="AX25" s="604">
        <v>54976</v>
      </c>
      <c r="AY25" s="604">
        <v>55848</v>
      </c>
      <c r="AZ25" s="604">
        <v>57882</v>
      </c>
      <c r="BA25" s="604">
        <v>68062</v>
      </c>
      <c r="BB25" s="604">
        <v>84146</v>
      </c>
      <c r="BC25" s="604">
        <v>89575</v>
      </c>
      <c r="BD25" s="604">
        <v>89679</v>
      </c>
      <c r="BE25" s="604">
        <v>85677</v>
      </c>
      <c r="BF25" s="604">
        <v>86266</v>
      </c>
      <c r="BG25" s="604">
        <v>84258</v>
      </c>
      <c r="BH25" s="604">
        <v>84326</v>
      </c>
      <c r="BI25" s="604">
        <v>84268</v>
      </c>
      <c r="BJ25" s="604">
        <v>84916</v>
      </c>
      <c r="BK25" s="604">
        <v>86002</v>
      </c>
      <c r="BL25" s="604">
        <v>87691</v>
      </c>
      <c r="BM25" s="604">
        <v>87926</v>
      </c>
      <c r="BN25" s="604">
        <v>90749</v>
      </c>
      <c r="BO25" s="604">
        <v>92896</v>
      </c>
      <c r="BP25" s="604">
        <v>96411</v>
      </c>
      <c r="BQ25" s="604">
        <v>97361</v>
      </c>
      <c r="BR25" s="604">
        <v>100813</v>
      </c>
      <c r="BS25" s="604">
        <v>102050</v>
      </c>
      <c r="BT25" s="604">
        <v>103030</v>
      </c>
      <c r="BU25" s="605">
        <v>104016</v>
      </c>
      <c r="BV25" s="606"/>
    </row>
    <row r="26" spans="1:74" ht="5.0999999999999996" customHeight="1">
      <c r="A26" s="102"/>
      <c r="B26" s="139"/>
      <c r="C26" s="139"/>
      <c r="D26" s="139"/>
      <c r="E26" s="139"/>
      <c r="F26" s="139"/>
      <c r="G26" s="139"/>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46"/>
    </row>
    <row r="27" spans="1:74" ht="15" customHeight="1">
      <c r="A27" s="102" t="s">
        <v>738</v>
      </c>
      <c r="B27" s="139">
        <v>0</v>
      </c>
      <c r="C27" s="139">
        <v>0</v>
      </c>
      <c r="D27" s="139">
        <v>0</v>
      </c>
      <c r="E27" s="139">
        <v>0</v>
      </c>
      <c r="F27" s="139">
        <v>0</v>
      </c>
      <c r="G27" s="139">
        <v>0</v>
      </c>
      <c r="H27" s="75">
        <v>0</v>
      </c>
      <c r="I27" s="75">
        <v>434</v>
      </c>
      <c r="J27" s="75">
        <v>562</v>
      </c>
      <c r="K27" s="75">
        <v>377</v>
      </c>
      <c r="L27" s="75">
        <v>171</v>
      </c>
      <c r="M27" s="75">
        <v>52</v>
      </c>
      <c r="N27" s="75">
        <v>23</v>
      </c>
      <c r="O27" s="75">
        <v>235</v>
      </c>
      <c r="P27" s="75">
        <v>148</v>
      </c>
      <c r="Q27" s="75">
        <v>216</v>
      </c>
      <c r="R27" s="75">
        <v>213</v>
      </c>
      <c r="S27" s="75">
        <v>381</v>
      </c>
      <c r="T27" s="75">
        <v>793</v>
      </c>
      <c r="U27" s="75">
        <v>841</v>
      </c>
      <c r="V27" s="75">
        <v>324</v>
      </c>
      <c r="W27" s="75">
        <v>443</v>
      </c>
      <c r="X27" s="75">
        <v>399</v>
      </c>
      <c r="Y27" s="75">
        <v>109</v>
      </c>
      <c r="Z27" s="75">
        <v>122</v>
      </c>
      <c r="AA27" s="75">
        <v>2016</v>
      </c>
      <c r="AB27" s="75">
        <v>2345</v>
      </c>
      <c r="AC27" s="75">
        <v>1241</v>
      </c>
      <c r="AD27" s="75">
        <v>1220</v>
      </c>
      <c r="AE27" s="75">
        <v>762</v>
      </c>
      <c r="AF27" s="75">
        <v>718</v>
      </c>
      <c r="AG27" s="75">
        <v>1055</v>
      </c>
      <c r="AH27" s="75">
        <v>1394</v>
      </c>
      <c r="AI27" s="75">
        <v>1389</v>
      </c>
      <c r="AJ27" s="75">
        <v>3053</v>
      </c>
      <c r="AK27" s="75">
        <v>2984</v>
      </c>
      <c r="AL27" s="75">
        <v>2185</v>
      </c>
      <c r="AM27" s="75">
        <v>2131</v>
      </c>
      <c r="AN27" s="75">
        <v>1933</v>
      </c>
      <c r="AO27" s="75">
        <v>1308</v>
      </c>
      <c r="AP27" s="75">
        <v>520</v>
      </c>
      <c r="AQ27" s="75">
        <v>719</v>
      </c>
      <c r="AR27" s="75">
        <v>450</v>
      </c>
      <c r="AS27" s="75">
        <v>558</v>
      </c>
      <c r="AT27" s="75">
        <v>478</v>
      </c>
      <c r="AU27" s="75">
        <v>1313</v>
      </c>
      <c r="AV27" s="75">
        <v>1753</v>
      </c>
      <c r="AW27" s="75">
        <v>978</v>
      </c>
      <c r="AX27" s="75">
        <v>442</v>
      </c>
      <c r="AY27" s="75">
        <v>662</v>
      </c>
      <c r="AZ27" s="75">
        <v>537</v>
      </c>
      <c r="BA27" s="75">
        <v>26</v>
      </c>
      <c r="BB27" s="75">
        <v>1022</v>
      </c>
      <c r="BC27" s="75">
        <v>248</v>
      </c>
      <c r="BD27" s="75">
        <v>171</v>
      </c>
      <c r="BE27" s="75">
        <v>57</v>
      </c>
      <c r="BF27" s="75">
        <v>784</v>
      </c>
      <c r="BG27" s="75">
        <v>886</v>
      </c>
      <c r="BH27" s="75">
        <v>2069</v>
      </c>
      <c r="BI27" s="75">
        <v>2190</v>
      </c>
      <c r="BJ27" s="75">
        <v>2562</v>
      </c>
      <c r="BK27" s="75">
        <v>4619</v>
      </c>
      <c r="BL27" s="75">
        <v>3397</v>
      </c>
      <c r="BM27" s="75">
        <v>4135</v>
      </c>
      <c r="BN27" s="75">
        <v>4325</v>
      </c>
      <c r="BO27" s="75">
        <v>2655</v>
      </c>
      <c r="BP27" s="75">
        <v>2857</v>
      </c>
      <c r="BQ27" s="75">
        <v>2488</v>
      </c>
      <c r="BR27" s="75">
        <v>2326</v>
      </c>
      <c r="BS27" s="75">
        <v>3836</v>
      </c>
      <c r="BT27" s="75">
        <v>3399</v>
      </c>
      <c r="BU27" s="46">
        <v>6877</v>
      </c>
    </row>
    <row r="28" spans="1:74" ht="5.0999999999999996" customHeight="1">
      <c r="A28" s="102"/>
      <c r="B28" s="139"/>
      <c r="C28" s="139"/>
      <c r="D28" s="139"/>
      <c r="E28" s="139"/>
      <c r="F28" s="139"/>
      <c r="G28" s="139"/>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46"/>
    </row>
    <row r="29" spans="1:74" ht="15" customHeight="1">
      <c r="A29" s="102" t="s">
        <v>739</v>
      </c>
      <c r="B29" s="139">
        <v>649</v>
      </c>
      <c r="C29" s="139">
        <v>571</v>
      </c>
      <c r="D29" s="139">
        <v>537</v>
      </c>
      <c r="E29" s="139">
        <v>506</v>
      </c>
      <c r="F29" s="139">
        <v>456</v>
      </c>
      <c r="G29" s="139">
        <v>388</v>
      </c>
      <c r="H29" s="75">
        <v>420</v>
      </c>
      <c r="I29" s="75">
        <v>414</v>
      </c>
      <c r="J29" s="75">
        <v>407</v>
      </c>
      <c r="K29" s="75">
        <v>381</v>
      </c>
      <c r="L29" s="75">
        <v>329</v>
      </c>
      <c r="M29" s="75">
        <v>270</v>
      </c>
      <c r="N29" s="75">
        <v>247</v>
      </c>
      <c r="O29" s="75">
        <v>236</v>
      </c>
      <c r="P29" s="75">
        <v>205</v>
      </c>
      <c r="Q29" s="75">
        <v>158</v>
      </c>
      <c r="R29" s="75">
        <v>152</v>
      </c>
      <c r="S29" s="75">
        <v>144</v>
      </c>
      <c r="T29" s="75">
        <v>145</v>
      </c>
      <c r="U29" s="75">
        <v>145</v>
      </c>
      <c r="V29" s="75">
        <v>141</v>
      </c>
      <c r="W29" s="75">
        <v>141</v>
      </c>
      <c r="X29" s="75">
        <v>141</v>
      </c>
      <c r="Y29" s="75">
        <v>141</v>
      </c>
      <c r="Z29" s="75">
        <v>141</v>
      </c>
      <c r="AA29" s="75">
        <v>141</v>
      </c>
      <c r="AB29" s="75">
        <v>141</v>
      </c>
      <c r="AC29" s="75">
        <v>141</v>
      </c>
      <c r="AD29" s="75">
        <v>141</v>
      </c>
      <c r="AE29" s="75">
        <v>141</v>
      </c>
      <c r="AF29" s="75">
        <v>114</v>
      </c>
      <c r="AG29" s="75">
        <v>114</v>
      </c>
      <c r="AH29" s="75">
        <v>114</v>
      </c>
      <c r="AI29" s="75">
        <v>114</v>
      </c>
      <c r="AJ29" s="75">
        <v>114</v>
      </c>
      <c r="AK29" s="75">
        <v>114</v>
      </c>
      <c r="AL29" s="75">
        <v>114</v>
      </c>
      <c r="AM29" s="75">
        <v>41</v>
      </c>
      <c r="AN29" s="75">
        <v>0</v>
      </c>
      <c r="AO29" s="75">
        <v>0</v>
      </c>
      <c r="AP29" s="75">
        <v>0</v>
      </c>
      <c r="AQ29" s="75">
        <v>0</v>
      </c>
      <c r="AR29" s="75">
        <v>0</v>
      </c>
      <c r="AS29" s="75">
        <v>0</v>
      </c>
      <c r="AT29" s="75">
        <v>0</v>
      </c>
      <c r="AU29" s="75">
        <v>0</v>
      </c>
      <c r="AV29" s="75">
        <v>0</v>
      </c>
      <c r="AW29" s="75">
        <v>0</v>
      </c>
      <c r="AX29" s="75">
        <v>0</v>
      </c>
      <c r="AY29" s="75">
        <v>0</v>
      </c>
      <c r="AZ29" s="75">
        <v>0</v>
      </c>
      <c r="BA29" s="75">
        <v>0</v>
      </c>
      <c r="BB29" s="75">
        <v>0</v>
      </c>
      <c r="BC29" s="75">
        <v>0</v>
      </c>
      <c r="BD29" s="75">
        <v>0</v>
      </c>
      <c r="BE29" s="75">
        <v>0</v>
      </c>
      <c r="BF29" s="75">
        <v>0</v>
      </c>
      <c r="BG29" s="75">
        <v>0</v>
      </c>
      <c r="BH29" s="75">
        <v>0</v>
      </c>
      <c r="BI29" s="75">
        <v>0</v>
      </c>
      <c r="BJ29" s="75">
        <v>0</v>
      </c>
      <c r="BK29" s="75">
        <v>0</v>
      </c>
      <c r="BL29" s="75">
        <v>0</v>
      </c>
      <c r="BM29" s="75">
        <v>0</v>
      </c>
      <c r="BN29" s="75">
        <v>0</v>
      </c>
      <c r="BO29" s="75">
        <v>0</v>
      </c>
      <c r="BP29" s="75">
        <v>0</v>
      </c>
      <c r="BQ29" s="75">
        <v>0</v>
      </c>
      <c r="BR29" s="75">
        <v>0</v>
      </c>
      <c r="BS29" s="75">
        <v>0</v>
      </c>
      <c r="BT29" s="75">
        <v>0</v>
      </c>
      <c r="BU29" s="46">
        <v>0</v>
      </c>
    </row>
    <row r="30" spans="1:74" ht="5.0999999999999996" customHeight="1">
      <c r="A30" s="102"/>
      <c r="B30" s="139"/>
      <c r="C30" s="139"/>
      <c r="D30" s="139"/>
      <c r="E30" s="139"/>
      <c r="F30" s="139"/>
      <c r="G30" s="139"/>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46"/>
    </row>
    <row r="31" spans="1:74" s="111" customFormat="1" ht="15" customHeight="1">
      <c r="A31" s="108" t="s">
        <v>191</v>
      </c>
      <c r="B31" s="603">
        <v>7514</v>
      </c>
      <c r="C31" s="603">
        <v>7894</v>
      </c>
      <c r="D31" s="603">
        <v>8675</v>
      </c>
      <c r="E31" s="603">
        <v>8767</v>
      </c>
      <c r="F31" s="603">
        <v>9302</v>
      </c>
      <c r="G31" s="603">
        <v>9917</v>
      </c>
      <c r="H31" s="604">
        <v>11036</v>
      </c>
      <c r="I31" s="604">
        <v>13703</v>
      </c>
      <c r="J31" s="604">
        <v>14748</v>
      </c>
      <c r="K31" s="604">
        <v>15357</v>
      </c>
      <c r="L31" s="604">
        <v>16548</v>
      </c>
      <c r="M31" s="604">
        <v>15693</v>
      </c>
      <c r="N31" s="604">
        <v>16557</v>
      </c>
      <c r="O31" s="604">
        <v>17273</v>
      </c>
      <c r="P31" s="604">
        <v>17188</v>
      </c>
      <c r="Q31" s="604">
        <v>17447</v>
      </c>
      <c r="R31" s="604">
        <v>18419</v>
      </c>
      <c r="S31" s="604">
        <v>19979</v>
      </c>
      <c r="T31" s="604">
        <v>21659</v>
      </c>
      <c r="U31" s="604">
        <v>20890</v>
      </c>
      <c r="V31" s="604">
        <v>21154</v>
      </c>
      <c r="W31" s="604">
        <v>23106</v>
      </c>
      <c r="X31" s="604">
        <v>23531</v>
      </c>
      <c r="Y31" s="604">
        <v>24203</v>
      </c>
      <c r="Z31" s="604">
        <v>26021</v>
      </c>
      <c r="AA31" s="604">
        <v>29815</v>
      </c>
      <c r="AB31" s="604">
        <v>30569</v>
      </c>
      <c r="AC31" s="604">
        <v>29405</v>
      </c>
      <c r="AD31" s="604">
        <v>29214</v>
      </c>
      <c r="AE31" s="604">
        <v>29935</v>
      </c>
      <c r="AF31" s="604">
        <v>31318</v>
      </c>
      <c r="AG31" s="604">
        <v>32348</v>
      </c>
      <c r="AH31" s="604">
        <v>37525</v>
      </c>
      <c r="AI31" s="604">
        <v>37084</v>
      </c>
      <c r="AJ31" s="604">
        <v>52370</v>
      </c>
      <c r="AK31" s="604">
        <v>49899</v>
      </c>
      <c r="AL31" s="604">
        <v>48444</v>
      </c>
      <c r="AM31" s="604">
        <v>47169</v>
      </c>
      <c r="AN31" s="604">
        <v>50910</v>
      </c>
      <c r="AO31" s="604">
        <v>51558</v>
      </c>
      <c r="AP31" s="604">
        <v>52037</v>
      </c>
      <c r="AQ31" s="604">
        <v>53895</v>
      </c>
      <c r="AR31" s="604">
        <v>54568</v>
      </c>
      <c r="AS31" s="604">
        <v>52914</v>
      </c>
      <c r="AT31" s="604">
        <v>52920</v>
      </c>
      <c r="AU31" s="604">
        <v>57540</v>
      </c>
      <c r="AV31" s="604">
        <v>59496</v>
      </c>
      <c r="AW31" s="604">
        <v>54617</v>
      </c>
      <c r="AX31" s="604">
        <v>55418</v>
      </c>
      <c r="AY31" s="604">
        <v>56510</v>
      </c>
      <c r="AZ31" s="604">
        <v>58419</v>
      </c>
      <c r="BA31" s="604">
        <v>68088</v>
      </c>
      <c r="BB31" s="604">
        <v>85168</v>
      </c>
      <c r="BC31" s="604">
        <v>89823</v>
      </c>
      <c r="BD31" s="604">
        <v>89850</v>
      </c>
      <c r="BE31" s="604">
        <v>85734</v>
      </c>
      <c r="BF31" s="604">
        <v>87050</v>
      </c>
      <c r="BG31" s="604">
        <v>85144</v>
      </c>
      <c r="BH31" s="604">
        <v>86395</v>
      </c>
      <c r="BI31" s="604">
        <v>86458</v>
      </c>
      <c r="BJ31" s="604">
        <v>87478</v>
      </c>
      <c r="BK31" s="604">
        <v>90621</v>
      </c>
      <c r="BL31" s="604">
        <v>91088</v>
      </c>
      <c r="BM31" s="604">
        <v>92061</v>
      </c>
      <c r="BN31" s="604">
        <v>95074</v>
      </c>
      <c r="BO31" s="604">
        <v>95551</v>
      </c>
      <c r="BP31" s="604">
        <v>99268</v>
      </c>
      <c r="BQ31" s="604">
        <v>99849</v>
      </c>
      <c r="BR31" s="604">
        <v>103139</v>
      </c>
      <c r="BS31" s="604">
        <v>105886</v>
      </c>
      <c r="BT31" s="604">
        <v>106429</v>
      </c>
      <c r="BU31" s="605">
        <v>110893</v>
      </c>
      <c r="BV31" s="606"/>
    </row>
    <row r="32" spans="1:74" ht="5.0999999999999996" customHeight="1">
      <c r="A32" s="102"/>
      <c r="B32" s="139"/>
      <c r="C32" s="139"/>
      <c r="D32" s="139"/>
      <c r="E32" s="139"/>
      <c r="F32" s="139"/>
      <c r="G32" s="139"/>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46"/>
    </row>
    <row r="33" spans="1:142" ht="15" customHeight="1">
      <c r="A33" s="102" t="s">
        <v>192</v>
      </c>
      <c r="B33" s="139">
        <v>1449</v>
      </c>
      <c r="C33" s="139">
        <v>1590</v>
      </c>
      <c r="D33" s="139">
        <v>1628</v>
      </c>
      <c r="E33" s="139">
        <v>1606</v>
      </c>
      <c r="F33" s="139">
        <v>1807</v>
      </c>
      <c r="G33" s="139">
        <v>1977</v>
      </c>
      <c r="H33" s="75">
        <v>2022</v>
      </c>
      <c r="I33" s="75">
        <v>2468</v>
      </c>
      <c r="J33" s="75">
        <v>3165</v>
      </c>
      <c r="K33" s="75">
        <v>3803</v>
      </c>
      <c r="L33" s="75">
        <v>4328</v>
      </c>
      <c r="M33" s="75">
        <v>3985</v>
      </c>
      <c r="N33" s="75">
        <v>4456</v>
      </c>
      <c r="O33" s="75">
        <v>4876</v>
      </c>
      <c r="P33" s="75">
        <v>5039</v>
      </c>
      <c r="Q33" s="75">
        <v>4791</v>
      </c>
      <c r="R33" s="75">
        <v>4961</v>
      </c>
      <c r="S33" s="75">
        <v>4810</v>
      </c>
      <c r="T33" s="75">
        <v>5147</v>
      </c>
      <c r="U33" s="75">
        <v>4825</v>
      </c>
      <c r="V33" s="75">
        <v>4483</v>
      </c>
      <c r="W33" s="75">
        <v>7533</v>
      </c>
      <c r="X33" s="75">
        <v>7276</v>
      </c>
      <c r="Y33" s="75">
        <v>7996</v>
      </c>
      <c r="Z33" s="75">
        <v>5888</v>
      </c>
      <c r="AA33" s="75">
        <v>4255</v>
      </c>
      <c r="AB33" s="75">
        <v>4131</v>
      </c>
      <c r="AC33" s="75">
        <v>3188</v>
      </c>
      <c r="AD33" s="75">
        <v>3324</v>
      </c>
      <c r="AE33" s="75">
        <v>3550</v>
      </c>
      <c r="AF33" s="75">
        <v>3240</v>
      </c>
      <c r="AG33" s="75">
        <v>3292</v>
      </c>
      <c r="AH33" s="75">
        <v>3298</v>
      </c>
      <c r="AI33" s="75">
        <v>3322</v>
      </c>
      <c r="AJ33" s="75">
        <v>3220</v>
      </c>
      <c r="AK33" s="75">
        <v>2862</v>
      </c>
      <c r="AL33" s="75">
        <v>3534</v>
      </c>
      <c r="AM33" s="75">
        <v>3724</v>
      </c>
      <c r="AN33" s="75">
        <v>3925</v>
      </c>
      <c r="AO33" s="75">
        <v>3278</v>
      </c>
      <c r="AP33" s="75">
        <v>3879</v>
      </c>
      <c r="AQ33" s="75">
        <v>3677</v>
      </c>
      <c r="AR33" s="75">
        <v>5368</v>
      </c>
      <c r="AS33" s="75">
        <v>4565</v>
      </c>
      <c r="AT33" s="75">
        <v>5293</v>
      </c>
      <c r="AU33" s="75">
        <v>3671</v>
      </c>
      <c r="AV33" s="75">
        <v>3961</v>
      </c>
      <c r="AW33" s="75">
        <v>4155</v>
      </c>
      <c r="AX33" s="75">
        <v>4887</v>
      </c>
      <c r="AY33" s="75">
        <v>7161</v>
      </c>
      <c r="AZ33" s="75">
        <v>8180</v>
      </c>
      <c r="BA33" s="75">
        <v>8107</v>
      </c>
      <c r="BB33" s="75">
        <v>5224</v>
      </c>
      <c r="BC33" s="75">
        <v>7536</v>
      </c>
      <c r="BD33" s="75">
        <v>7033</v>
      </c>
      <c r="BE33" s="75">
        <v>7992</v>
      </c>
      <c r="BF33" s="75">
        <v>6413</v>
      </c>
      <c r="BG33" s="75">
        <v>7345</v>
      </c>
      <c r="BH33" s="75">
        <v>6046</v>
      </c>
      <c r="BI33" s="75">
        <v>5681</v>
      </c>
      <c r="BJ33" s="75">
        <v>5686</v>
      </c>
      <c r="BK33" s="75">
        <v>6012</v>
      </c>
      <c r="BL33" s="75">
        <v>6222</v>
      </c>
      <c r="BM33" s="75">
        <v>5779</v>
      </c>
      <c r="BN33" s="75">
        <v>6074</v>
      </c>
      <c r="BO33" s="75">
        <v>6151</v>
      </c>
      <c r="BP33" s="75">
        <v>7145</v>
      </c>
      <c r="BQ33" s="75">
        <v>5338</v>
      </c>
      <c r="BR33" s="75">
        <v>5348</v>
      </c>
      <c r="BS33" s="75">
        <v>5617</v>
      </c>
      <c r="BT33" s="75">
        <v>5201</v>
      </c>
      <c r="BU33" s="46">
        <v>4719</v>
      </c>
    </row>
    <row r="34" spans="1:142" s="113" customFormat="1" ht="4.5" customHeight="1">
      <c r="A34" s="102"/>
      <c r="B34" s="139"/>
      <c r="C34" s="139"/>
      <c r="D34" s="139"/>
      <c r="E34" s="139"/>
      <c r="F34" s="139"/>
      <c r="G34" s="139"/>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row>
    <row r="35" spans="1:142" s="25" customFormat="1" ht="15" customHeight="1" thickBot="1">
      <c r="A35" s="87" t="s">
        <v>193</v>
      </c>
      <c r="B35" s="53">
        <v>6065</v>
      </c>
      <c r="C35" s="53">
        <v>6304</v>
      </c>
      <c r="D35" s="53">
        <v>7047</v>
      </c>
      <c r="E35" s="53">
        <v>7161</v>
      </c>
      <c r="F35" s="53">
        <v>7495</v>
      </c>
      <c r="G35" s="53">
        <v>7940</v>
      </c>
      <c r="H35" s="53">
        <v>9014</v>
      </c>
      <c r="I35" s="53">
        <v>11235</v>
      </c>
      <c r="J35" s="53">
        <v>11583</v>
      </c>
      <c r="K35" s="53">
        <v>11554</v>
      </c>
      <c r="L35" s="53">
        <v>12220</v>
      </c>
      <c r="M35" s="53">
        <v>11708</v>
      </c>
      <c r="N35" s="53">
        <v>12101</v>
      </c>
      <c r="O35" s="53">
        <v>12397</v>
      </c>
      <c r="P35" s="53">
        <v>12149</v>
      </c>
      <c r="Q35" s="53">
        <v>12656</v>
      </c>
      <c r="R35" s="53">
        <v>13458</v>
      </c>
      <c r="S35" s="53">
        <v>15169</v>
      </c>
      <c r="T35" s="53">
        <v>16512</v>
      </c>
      <c r="U35" s="53">
        <v>16065</v>
      </c>
      <c r="V35" s="53">
        <v>16671</v>
      </c>
      <c r="W35" s="53">
        <v>15573</v>
      </c>
      <c r="X35" s="53">
        <v>16255</v>
      </c>
      <c r="Y35" s="53">
        <v>16207</v>
      </c>
      <c r="Z35" s="53">
        <v>20133</v>
      </c>
      <c r="AA35" s="53">
        <v>25560</v>
      </c>
      <c r="AB35" s="53">
        <v>26438</v>
      </c>
      <c r="AC35" s="53">
        <v>26217</v>
      </c>
      <c r="AD35" s="53">
        <v>25890</v>
      </c>
      <c r="AE35" s="53">
        <v>26385</v>
      </c>
      <c r="AF35" s="53">
        <v>28078</v>
      </c>
      <c r="AG35" s="53">
        <v>29056</v>
      </c>
      <c r="AH35" s="53">
        <v>34227</v>
      </c>
      <c r="AI35" s="53">
        <v>33762</v>
      </c>
      <c r="AJ35" s="53">
        <v>49150</v>
      </c>
      <c r="AK35" s="53">
        <v>47037</v>
      </c>
      <c r="AL35" s="53">
        <v>44910</v>
      </c>
      <c r="AM35" s="53">
        <v>43445</v>
      </c>
      <c r="AN35" s="53">
        <v>46985</v>
      </c>
      <c r="AO35" s="53">
        <v>48280</v>
      </c>
      <c r="AP35" s="53">
        <v>48158</v>
      </c>
      <c r="AQ35" s="53">
        <v>50218</v>
      </c>
      <c r="AR35" s="53">
        <v>49200</v>
      </c>
      <c r="AS35" s="53">
        <v>48349</v>
      </c>
      <c r="AT35" s="53">
        <v>47627</v>
      </c>
      <c r="AU35" s="53">
        <v>53869</v>
      </c>
      <c r="AV35" s="53">
        <v>55535</v>
      </c>
      <c r="AW35" s="53">
        <v>50462</v>
      </c>
      <c r="AX35" s="53">
        <v>50531</v>
      </c>
      <c r="AY35" s="53">
        <v>49349</v>
      </c>
      <c r="AZ35" s="53">
        <v>50239</v>
      </c>
      <c r="BA35" s="53">
        <v>59981</v>
      </c>
      <c r="BB35" s="53">
        <v>79944</v>
      </c>
      <c r="BC35" s="53">
        <v>82287</v>
      </c>
      <c r="BD35" s="53">
        <v>82817</v>
      </c>
      <c r="BE35" s="53">
        <v>77742</v>
      </c>
      <c r="BF35" s="53">
        <v>80637</v>
      </c>
      <c r="BG35" s="53">
        <v>77799</v>
      </c>
      <c r="BH35" s="53">
        <v>80349</v>
      </c>
      <c r="BI35" s="53">
        <v>80777</v>
      </c>
      <c r="BJ35" s="53">
        <v>81792</v>
      </c>
      <c r="BK35" s="53">
        <v>84609</v>
      </c>
      <c r="BL35" s="53">
        <v>84866</v>
      </c>
      <c r="BM35" s="53">
        <v>86282</v>
      </c>
      <c r="BN35" s="53">
        <v>89000</v>
      </c>
      <c r="BO35" s="53">
        <v>89400</v>
      </c>
      <c r="BP35" s="53">
        <v>92123</v>
      </c>
      <c r="BQ35" s="53">
        <v>94511</v>
      </c>
      <c r="BR35" s="53">
        <v>97791</v>
      </c>
      <c r="BS35" s="53">
        <v>100269</v>
      </c>
      <c r="BT35" s="53">
        <v>101228</v>
      </c>
      <c r="BU35" s="53">
        <v>106174</v>
      </c>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row>
    <row r="36" spans="1:142" s="119" customFormat="1" ht="12.75" customHeight="1" thickTop="1">
      <c r="A36" s="118"/>
      <c r="B36" s="118"/>
      <c r="C36" s="118"/>
      <c r="D36" s="118"/>
      <c r="E36" s="118"/>
      <c r="F36" s="118"/>
      <c r="G36" s="118"/>
      <c r="H36" s="118"/>
      <c r="I36" s="260"/>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row>
    <row r="37" spans="1:142" s="119" customFormat="1" ht="28.5" customHeight="1">
      <c r="A37" s="243" t="s">
        <v>740</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row>
    <row r="38" spans="1:142" s="119" customFormat="1" ht="45" customHeight="1">
      <c r="A38" s="243" t="s">
        <v>741</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row>
    <row r="39" spans="1:142" s="119" customFormat="1" ht="11.4">
      <c r="A39" s="117"/>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row>
    <row r="40" spans="1:142" s="119" customFormat="1" ht="15" customHeight="1">
      <c r="A40" s="118"/>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row>
    <row r="41" spans="1:142" s="119" customFormat="1" ht="15" customHeight="1">
      <c r="A41" s="11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row>
    <row r="42" spans="1:142" s="119" customFormat="1" ht="15" customHeight="1">
      <c r="A42" s="118"/>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row>
    <row r="43" spans="1:142" s="119" customFormat="1" ht="15" customHeight="1">
      <c r="A43" s="118"/>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row>
    <row r="44" spans="1:142" s="119" customFormat="1" ht="15" customHeight="1">
      <c r="A44" s="118"/>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row>
    <row r="45" spans="1:142" s="119" customFormat="1" ht="15" customHeight="1">
      <c r="A45" s="118"/>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row>
    <row r="46" spans="1:142" s="119" customFormat="1" ht="15" customHeight="1">
      <c r="A46" s="118"/>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row>
    <row r="47" spans="1:142" s="119" customFormat="1" ht="15" customHeight="1">
      <c r="A47" s="118"/>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row>
    <row r="48" spans="1:142" s="119" customFormat="1" ht="15" customHeight="1">
      <c r="A48" s="118"/>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row>
    <row r="49" spans="1:73" s="119" customFormat="1" ht="15" customHeight="1">
      <c r="A49" s="118"/>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row>
    <row r="50" spans="1:73" s="119" customFormat="1" ht="15" customHeight="1">
      <c r="A50" s="118"/>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row>
    <row r="51" spans="1:73" s="119" customFormat="1" ht="15" customHeight="1">
      <c r="A51" s="118"/>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row>
    <row r="52" spans="1:73" s="119" customFormat="1" ht="15" customHeight="1">
      <c r="A52" s="118"/>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row>
    <row r="53" spans="1:73" s="119" customFormat="1" ht="15" customHeight="1">
      <c r="A53" s="11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row>
    <row r="54" spans="1:73" s="119" customFormat="1" ht="15" customHeight="1">
      <c r="A54" s="118"/>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row>
    <row r="55" spans="1:73" s="119" customFormat="1" ht="15" customHeight="1">
      <c r="A55" s="118"/>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row>
    <row r="56" spans="1:73" s="119" customFormat="1" ht="15" customHeight="1">
      <c r="A56" s="118"/>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row>
    <row r="57" spans="1:73" s="119" customFormat="1" ht="15" customHeight="1">
      <c r="A57" s="118"/>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row>
    <row r="58" spans="1:73" s="119" customFormat="1" ht="15" customHeight="1">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row>
    <row r="59" spans="1:73" s="119" customFormat="1" ht="15" customHeight="1">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row>
    <row r="60" spans="1:73" s="119" customFormat="1" ht="15" customHeight="1">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row>
    <row r="61" spans="1:73" s="119" customFormat="1" ht="15" customHeight="1">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row>
    <row r="62" spans="1:73" s="119" customFormat="1" ht="15" customHeight="1">
      <c r="A62" s="118"/>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row>
    <row r="63" spans="1:73" s="119" customFormat="1" ht="15" customHeight="1">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row>
    <row r="64" spans="1:73" s="119" customFormat="1" ht="15" customHeight="1">
      <c r="A64" s="118"/>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row>
    <row r="65" spans="1:73" s="119" customFormat="1" ht="15" customHeight="1">
      <c r="A65" s="118"/>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row>
    <row r="66" spans="1:73" s="119" customFormat="1" ht="15" customHeight="1">
      <c r="A66" s="118"/>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row>
    <row r="67" spans="1:73" s="119" customFormat="1" ht="15" customHeight="1">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row>
    <row r="68" spans="1:73" s="119" customFormat="1" ht="15" customHeight="1">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row>
    <row r="69" spans="1:73" s="119" customFormat="1" ht="15" customHeight="1">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row>
    <row r="70" spans="1:73" s="119" customFormat="1" ht="15" customHeight="1">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row>
    <row r="71" spans="1:73" s="119" customFormat="1" ht="15" customHeight="1">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row>
    <row r="72" spans="1:73" s="119" customFormat="1" ht="15" customHeight="1">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row>
    <row r="73" spans="1:73" s="119" customFormat="1" ht="15" customHeight="1">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row>
    <row r="74" spans="1:73" s="119" customFormat="1" ht="15" customHeight="1">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row>
    <row r="75" spans="1:73" s="119" customFormat="1" ht="15" customHeight="1">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row>
    <row r="76" spans="1:73" s="119" customFormat="1" ht="15" customHeight="1">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row>
    <row r="77" spans="1:73" s="119" customFormat="1" ht="15" customHeight="1">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row>
    <row r="78" spans="1:73" s="119" customFormat="1" ht="15" customHeight="1">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row>
    <row r="79" spans="1:73" s="119" customFormat="1" ht="15" customHeight="1">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row>
    <row r="80" spans="1:73" s="119" customFormat="1" ht="15" customHeight="1">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row>
    <row r="81" spans="1:73" s="119" customFormat="1" ht="15" customHeight="1">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row>
    <row r="82" spans="1:73" s="119" customFormat="1" ht="15" customHeight="1">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row>
    <row r="83" spans="1:73" s="119" customFormat="1" ht="15" customHeight="1">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row>
    <row r="84" spans="1:73" s="119" customFormat="1" ht="15" customHeight="1">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row>
    <row r="85" spans="1:73" s="119" customFormat="1" ht="15" customHeight="1">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row>
    <row r="86" spans="1:73" s="119" customFormat="1" ht="15" customHeight="1">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row>
    <row r="87" spans="1:73" s="119" customFormat="1" ht="15" customHeight="1">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row>
    <row r="88" spans="1:73" s="119" customFormat="1" ht="15" customHeight="1">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row>
    <row r="89" spans="1:73" s="119" customFormat="1" ht="15" customHeight="1">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row>
    <row r="90" spans="1:73" s="119" customFormat="1" ht="15" customHeight="1">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row>
    <row r="91" spans="1:73" s="119" customFormat="1" ht="15" customHeight="1">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row>
    <row r="92" spans="1:73" s="119" customFormat="1" ht="15" customHeight="1">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row>
    <row r="93" spans="1:73" s="119" customFormat="1" ht="15" customHeight="1">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row>
    <row r="94" spans="1:73" s="119" customFormat="1" ht="15" customHeight="1">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row>
    <row r="95" spans="1:73" s="119" customFormat="1" ht="15" customHeight="1">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row>
    <row r="96" spans="1:73" s="119" customFormat="1" ht="15" customHeight="1">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row>
    <row r="97" spans="1:73" s="119" customFormat="1" ht="15" customHeight="1">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row>
    <row r="98" spans="1:73" s="119" customFormat="1" ht="15" customHeight="1">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row>
    <row r="99" spans="1:73" s="119" customFormat="1" ht="15" customHeight="1">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row>
    <row r="100" spans="1:73" s="119" customFormat="1" ht="15" customHeight="1">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row>
    <row r="101" spans="1:73" s="119" customFormat="1" ht="15" customHeight="1">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row>
    <row r="102" spans="1:73" s="119" customFormat="1" ht="15" customHeight="1">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row>
    <row r="103" spans="1:73" s="119" customFormat="1" ht="15" customHeight="1">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row>
    <row r="104" spans="1:73" s="119" customFormat="1" ht="15" customHeight="1">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row>
    <row r="105" spans="1:73" s="119" customFormat="1" ht="15" customHeight="1">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row>
    <row r="106" spans="1:73" s="119" customFormat="1" ht="15" customHeight="1">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row>
    <row r="107" spans="1:73" s="119" customFormat="1" ht="15" customHeight="1">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row>
    <row r="108" spans="1:73" s="119" customFormat="1" ht="15" customHeight="1">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row>
    <row r="109" spans="1:73" s="119" customFormat="1" ht="15" customHeight="1">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row>
    <row r="110" spans="1:73" s="119" customFormat="1" ht="15" customHeight="1">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row>
    <row r="111" spans="1:73" s="119" customFormat="1" ht="15" customHeight="1">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row>
    <row r="112" spans="1:73" s="119" customFormat="1" ht="15" customHeight="1">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row>
    <row r="113" spans="1:73" s="119" customFormat="1" ht="15" customHeight="1">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row>
    <row r="114" spans="1:73" s="119" customFormat="1" ht="15" customHeight="1">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row>
    <row r="115" spans="1:73" s="119" customFormat="1" ht="15" customHeight="1">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row>
    <row r="116" spans="1:73" s="119" customFormat="1" ht="15" customHeight="1">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row>
    <row r="117" spans="1:73" s="119" customFormat="1" ht="15" customHeight="1">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row>
    <row r="118" spans="1:73" s="119" customFormat="1" ht="15" customHeight="1">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row>
    <row r="119" spans="1:73" s="119" customFormat="1" ht="15" customHeight="1">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row>
    <row r="120" spans="1:73" s="119" customFormat="1" ht="15" customHeight="1">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row>
    <row r="121" spans="1:73" s="119" customFormat="1" ht="15" customHeight="1">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row>
    <row r="122" spans="1:73" s="121" customFormat="1" ht="15"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row>
  </sheetData>
  <hyperlinks>
    <hyperlink ref="BU6" location="'Index - Descontinued'!A1" display="Index" xr:uid="{4F2BCC0E-A4A4-451D-A9A9-26DF14DB7D89}"/>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4861-71D5-4E9A-8E17-74F271EF18FA}">
  <sheetPr>
    <tabColor rgb="FFC00000"/>
  </sheetPr>
  <dimension ref="A1:IF117"/>
  <sheetViews>
    <sheetView showGridLines="0" zoomScaleNormal="100" workbookViewId="0">
      <pane xSplit="1" ySplit="8" topLeftCell="BO9" activePane="bottomRight" state="frozen"/>
      <selection pane="topRight"/>
      <selection pane="bottomLeft"/>
      <selection pane="bottomRight"/>
    </sheetView>
  </sheetViews>
  <sheetFormatPr defaultColWidth="9" defaultRowHeight="15" customHeight="1"/>
  <cols>
    <col min="1" max="1" width="67.44140625" style="113" customWidth="1"/>
    <col min="2" max="20" width="8.77734375" style="113" bestFit="1" customWidth="1"/>
    <col min="21" max="72" width="10.109375" style="113" bestFit="1" customWidth="1"/>
    <col min="73" max="73" width="9.109375" style="113" bestFit="1" customWidth="1"/>
    <col min="74" max="16384" width="9" style="105"/>
  </cols>
  <sheetData>
    <row r="1" spans="1:240" s="25" customFormat="1" ht="15" customHeight="1">
      <c r="A1" s="18"/>
      <c r="B1" s="607"/>
      <c r="C1" s="607"/>
      <c r="D1" s="607"/>
      <c r="E1" s="607"/>
      <c r="F1" s="65"/>
      <c r="G1" s="608"/>
      <c r="H1" s="607"/>
      <c r="I1" s="607"/>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608"/>
      <c r="BB1" s="608"/>
      <c r="BC1" s="608"/>
      <c r="BD1" s="608"/>
      <c r="BE1" s="608"/>
      <c r="BF1" s="608"/>
      <c r="BG1" s="608"/>
      <c r="BH1" s="608"/>
      <c r="BI1" s="608"/>
      <c r="BJ1" s="608"/>
      <c r="BK1" s="608"/>
      <c r="BL1" s="608"/>
      <c r="BM1" s="608"/>
      <c r="BN1" s="608"/>
      <c r="BO1" s="608"/>
      <c r="BP1" s="608"/>
      <c r="BQ1" s="608"/>
      <c r="BR1" s="608"/>
      <c r="BS1" s="608"/>
      <c r="BT1" s="608"/>
      <c r="BU1" s="608"/>
      <c r="BV1" s="609"/>
      <c r="BW1" s="21"/>
      <c r="BX1" s="609"/>
      <c r="BY1" s="21"/>
      <c r="BZ1" s="609"/>
      <c r="CA1" s="21"/>
      <c r="CB1" s="609"/>
      <c r="CC1" s="21"/>
      <c r="CD1" s="609"/>
      <c r="CE1" s="21"/>
      <c r="CF1" s="609"/>
      <c r="CG1" s="21"/>
      <c r="CH1" s="609"/>
      <c r="CI1" s="21"/>
      <c r="CJ1" s="609"/>
      <c r="CK1" s="21"/>
      <c r="CL1" s="609"/>
      <c r="CM1" s="21"/>
      <c r="CN1" s="609"/>
      <c r="CO1" s="21"/>
      <c r="CP1" s="609"/>
      <c r="CQ1" s="21"/>
      <c r="CR1" s="609"/>
      <c r="CS1" s="21"/>
      <c r="CT1" s="609"/>
      <c r="CU1" s="21"/>
      <c r="CV1" s="22"/>
      <c r="CW1" s="22"/>
      <c r="CX1" s="609"/>
      <c r="CY1" s="21"/>
      <c r="CZ1" s="610"/>
      <c r="DA1" s="610"/>
      <c r="DB1" s="610"/>
      <c r="DC1" s="610"/>
      <c r="DD1" s="610"/>
      <c r="DE1" s="21"/>
      <c r="DF1" s="610"/>
      <c r="DG1" s="21"/>
      <c r="DH1" s="610"/>
      <c r="DI1" s="610"/>
      <c r="DJ1" s="610"/>
      <c r="DK1" s="24"/>
      <c r="DL1" s="24"/>
      <c r="DM1" s="609"/>
      <c r="DN1" s="21"/>
      <c r="DO1" s="609"/>
      <c r="DP1" s="21"/>
      <c r="DQ1" s="609"/>
      <c r="DR1" s="21"/>
      <c r="DS1" s="609"/>
      <c r="DT1" s="21"/>
      <c r="DU1" s="609"/>
      <c r="DV1" s="21"/>
      <c r="DW1" s="609"/>
      <c r="DX1" s="21"/>
      <c r="DY1" s="609"/>
      <c r="DZ1" s="21"/>
      <c r="EA1" s="609"/>
      <c r="EB1" s="21"/>
      <c r="EC1" s="609"/>
      <c r="ED1" s="21"/>
      <c r="EE1" s="609"/>
      <c r="EF1" s="21"/>
      <c r="EG1" s="609"/>
      <c r="EH1" s="21"/>
      <c r="EI1" s="609"/>
      <c r="EJ1" s="21"/>
      <c r="EK1" s="609"/>
      <c r="EL1" s="21"/>
      <c r="EM1" s="609"/>
      <c r="EN1" s="21"/>
      <c r="EO1" s="609"/>
      <c r="EP1" s="21"/>
      <c r="EQ1" s="609"/>
      <c r="ER1" s="21"/>
      <c r="ES1" s="609"/>
      <c r="ET1" s="21"/>
      <c r="EU1" s="609"/>
      <c r="EV1" s="21"/>
      <c r="EW1" s="609"/>
      <c r="EX1" s="21"/>
      <c r="EY1" s="609"/>
      <c r="EZ1" s="21"/>
      <c r="FA1" s="22"/>
      <c r="FB1" s="22"/>
      <c r="FC1" s="609"/>
      <c r="FD1" s="21"/>
      <c r="FE1" s="610"/>
      <c r="FF1" s="610"/>
      <c r="FG1" s="610"/>
      <c r="FH1" s="610"/>
      <c r="FI1" s="610"/>
      <c r="FJ1" s="21"/>
      <c r="FK1" s="610"/>
      <c r="FL1" s="21"/>
      <c r="FM1" s="610"/>
      <c r="FN1" s="610"/>
      <c r="FO1" s="610"/>
      <c r="FP1" s="24"/>
      <c r="FQ1" s="24"/>
      <c r="FR1" s="609"/>
      <c r="FS1" s="21"/>
      <c r="FT1" s="609"/>
      <c r="FU1" s="21"/>
      <c r="FV1" s="609"/>
      <c r="FW1" s="21"/>
      <c r="FX1" s="609"/>
      <c r="FY1" s="21"/>
      <c r="FZ1" s="609"/>
      <c r="GA1" s="21"/>
      <c r="GB1" s="609"/>
      <c r="GC1" s="21"/>
      <c r="GD1" s="609"/>
      <c r="GE1" s="21"/>
      <c r="GF1" s="609"/>
      <c r="GG1" s="21"/>
      <c r="GH1" s="609"/>
      <c r="GI1" s="21"/>
      <c r="GJ1" s="609"/>
      <c r="GK1" s="21"/>
      <c r="GL1" s="609"/>
      <c r="GM1" s="21"/>
      <c r="GN1" s="609"/>
      <c r="GO1" s="21"/>
      <c r="GP1" s="609"/>
      <c r="GQ1" s="21"/>
      <c r="GR1" s="609"/>
      <c r="GS1" s="21"/>
      <c r="GT1" s="609"/>
      <c r="GU1" s="21"/>
      <c r="GV1" s="609"/>
      <c r="GW1" s="21"/>
      <c r="GX1" s="609"/>
      <c r="GY1" s="21"/>
      <c r="GZ1" s="609"/>
      <c r="HA1" s="21"/>
      <c r="HB1" s="609"/>
      <c r="HC1" s="21"/>
      <c r="HD1" s="609"/>
      <c r="HE1" s="21"/>
      <c r="HF1" s="22"/>
      <c r="HG1" s="22"/>
      <c r="HH1" s="609"/>
      <c r="HI1" s="21"/>
      <c r="HJ1" s="610"/>
      <c r="HK1" s="610"/>
      <c r="HL1" s="610"/>
      <c r="HM1" s="610"/>
      <c r="HN1" s="610"/>
      <c r="HO1" s="21"/>
      <c r="HP1" s="610"/>
      <c r="HQ1" s="21"/>
      <c r="HR1" s="610"/>
      <c r="HS1" s="610"/>
      <c r="HT1" s="610"/>
      <c r="HU1" s="24"/>
      <c r="HV1" s="24"/>
      <c r="HW1" s="609"/>
      <c r="HX1" s="21"/>
      <c r="HY1" s="609"/>
      <c r="HZ1" s="21"/>
      <c r="IA1" s="609"/>
      <c r="IB1" s="21"/>
      <c r="IC1" s="609"/>
      <c r="ID1" s="21"/>
      <c r="IE1" s="609"/>
      <c r="IF1" s="21"/>
    </row>
    <row r="2" spans="1:240" s="25" customFormat="1" ht="15" customHeight="1">
      <c r="A2" s="18"/>
      <c r="B2" s="607"/>
      <c r="C2" s="607"/>
      <c r="D2" s="607"/>
      <c r="E2" s="607"/>
      <c r="F2" s="65"/>
      <c r="G2" s="608"/>
      <c r="H2" s="607"/>
      <c r="I2" s="607"/>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c r="AZ2" s="608"/>
      <c r="BA2" s="608"/>
      <c r="BB2" s="608"/>
      <c r="BC2" s="608"/>
      <c r="BD2" s="608"/>
      <c r="BE2" s="608"/>
      <c r="BF2" s="608"/>
      <c r="BG2" s="608"/>
      <c r="BH2" s="608"/>
      <c r="BI2" s="608"/>
      <c r="BJ2" s="608"/>
      <c r="BK2" s="608"/>
      <c r="BL2" s="608"/>
      <c r="BM2" s="608"/>
      <c r="BN2" s="608"/>
      <c r="BO2" s="608"/>
      <c r="BP2" s="608"/>
      <c r="BQ2" s="608"/>
      <c r="BR2" s="608"/>
      <c r="BS2" s="608"/>
      <c r="BT2" s="608"/>
      <c r="BU2" s="608"/>
      <c r="BV2" s="609"/>
      <c r="BW2" s="21"/>
      <c r="BX2" s="609"/>
      <c r="BY2" s="21"/>
      <c r="BZ2" s="609"/>
      <c r="CA2" s="21"/>
      <c r="CB2" s="609"/>
      <c r="CC2" s="21"/>
      <c r="CD2" s="609"/>
      <c r="CE2" s="21"/>
      <c r="CF2" s="609"/>
      <c r="CG2" s="21"/>
      <c r="CH2" s="609"/>
      <c r="CI2" s="21"/>
      <c r="CJ2" s="609"/>
      <c r="CK2" s="21"/>
      <c r="CL2" s="609"/>
      <c r="CM2" s="21"/>
      <c r="CN2" s="609"/>
      <c r="CO2" s="21"/>
      <c r="CP2" s="609"/>
      <c r="CQ2" s="21"/>
      <c r="CR2" s="609"/>
      <c r="CS2" s="21"/>
      <c r="CT2" s="609"/>
      <c r="CU2" s="21"/>
      <c r="CV2" s="22"/>
      <c r="CW2" s="22"/>
      <c r="CX2" s="609"/>
      <c r="CY2" s="21"/>
      <c r="CZ2" s="610"/>
      <c r="DA2" s="610"/>
      <c r="DB2" s="610"/>
      <c r="DC2" s="610"/>
      <c r="DD2" s="610"/>
      <c r="DE2" s="21"/>
      <c r="DF2" s="610"/>
      <c r="DG2" s="21"/>
      <c r="DH2" s="610"/>
      <c r="DI2" s="610"/>
      <c r="DJ2" s="610"/>
      <c r="DK2" s="24"/>
      <c r="DL2" s="24"/>
      <c r="DM2" s="609"/>
      <c r="DN2" s="21"/>
      <c r="DO2" s="609"/>
      <c r="DP2" s="21"/>
      <c r="DQ2" s="609"/>
      <c r="DR2" s="21"/>
      <c r="DS2" s="609"/>
      <c r="DT2" s="21"/>
      <c r="DU2" s="609"/>
      <c r="DV2" s="21"/>
      <c r="DW2" s="609"/>
      <c r="DX2" s="21"/>
      <c r="DY2" s="609"/>
      <c r="DZ2" s="21"/>
      <c r="EA2" s="609"/>
      <c r="EB2" s="21"/>
      <c r="EC2" s="609"/>
      <c r="ED2" s="21"/>
      <c r="EE2" s="609"/>
      <c r="EF2" s="21"/>
      <c r="EG2" s="609"/>
      <c r="EH2" s="21"/>
      <c r="EI2" s="609"/>
      <c r="EJ2" s="21"/>
      <c r="EK2" s="609"/>
      <c r="EL2" s="21"/>
      <c r="EM2" s="609"/>
      <c r="EN2" s="21"/>
      <c r="EO2" s="609"/>
      <c r="EP2" s="21"/>
      <c r="EQ2" s="609"/>
      <c r="ER2" s="21"/>
      <c r="ES2" s="609"/>
      <c r="ET2" s="21"/>
      <c r="EU2" s="609"/>
      <c r="EV2" s="21"/>
      <c r="EW2" s="609"/>
      <c r="EX2" s="21"/>
      <c r="EY2" s="609"/>
      <c r="EZ2" s="21"/>
      <c r="FA2" s="22"/>
      <c r="FB2" s="22"/>
      <c r="FC2" s="609"/>
      <c r="FD2" s="21"/>
      <c r="FE2" s="610"/>
      <c r="FF2" s="610"/>
      <c r="FG2" s="610"/>
      <c r="FH2" s="610"/>
      <c r="FI2" s="610"/>
      <c r="FJ2" s="21"/>
      <c r="FK2" s="610"/>
      <c r="FL2" s="21"/>
      <c r="FM2" s="610"/>
      <c r="FN2" s="610"/>
      <c r="FO2" s="610"/>
      <c r="FP2" s="24"/>
      <c r="FQ2" s="24"/>
      <c r="FR2" s="609"/>
      <c r="FS2" s="21"/>
      <c r="FT2" s="609"/>
      <c r="FU2" s="21"/>
      <c r="FV2" s="609"/>
      <c r="FW2" s="21"/>
      <c r="FX2" s="609"/>
      <c r="FY2" s="21"/>
      <c r="FZ2" s="609"/>
      <c r="GA2" s="21"/>
      <c r="GB2" s="609"/>
      <c r="GC2" s="21"/>
      <c r="GD2" s="609"/>
      <c r="GE2" s="21"/>
      <c r="GF2" s="609"/>
      <c r="GG2" s="21"/>
      <c r="GH2" s="609"/>
      <c r="GI2" s="21"/>
      <c r="GJ2" s="609"/>
      <c r="GK2" s="21"/>
      <c r="GL2" s="609"/>
      <c r="GM2" s="21"/>
      <c r="GN2" s="609"/>
      <c r="GO2" s="21"/>
      <c r="GP2" s="609"/>
      <c r="GQ2" s="21"/>
      <c r="GR2" s="609"/>
      <c r="GS2" s="21"/>
      <c r="GT2" s="609"/>
      <c r="GU2" s="21"/>
      <c r="GV2" s="609"/>
      <c r="GW2" s="21"/>
      <c r="GX2" s="609"/>
      <c r="GY2" s="21"/>
      <c r="GZ2" s="609"/>
      <c r="HA2" s="21"/>
      <c r="HB2" s="609"/>
      <c r="HC2" s="21"/>
      <c r="HD2" s="609"/>
      <c r="HE2" s="21"/>
      <c r="HF2" s="22"/>
      <c r="HG2" s="22"/>
      <c r="HH2" s="609"/>
      <c r="HI2" s="21"/>
      <c r="HJ2" s="610"/>
      <c r="HK2" s="610"/>
      <c r="HL2" s="610"/>
      <c r="HM2" s="610"/>
      <c r="HN2" s="610"/>
      <c r="HO2" s="21"/>
      <c r="HP2" s="610"/>
      <c r="HQ2" s="21"/>
      <c r="HR2" s="610"/>
      <c r="HS2" s="610"/>
      <c r="HT2" s="610"/>
      <c r="HU2" s="24"/>
      <c r="HV2" s="24"/>
      <c r="HW2" s="609"/>
      <c r="HX2" s="21"/>
      <c r="HY2" s="609"/>
      <c r="HZ2" s="21"/>
      <c r="IA2" s="609"/>
      <c r="IB2" s="21"/>
      <c r="IC2" s="609"/>
      <c r="ID2" s="21"/>
      <c r="IE2" s="609"/>
      <c r="IF2" s="21"/>
    </row>
    <row r="3" spans="1:240" s="25" customFormat="1" ht="15" customHeight="1">
      <c r="A3" s="18"/>
      <c r="B3" s="607"/>
      <c r="C3" s="607"/>
      <c r="D3" s="607"/>
      <c r="E3" s="607"/>
      <c r="F3" s="65"/>
      <c r="G3" s="608"/>
      <c r="H3" s="607"/>
      <c r="I3" s="607"/>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c r="AP3" s="608"/>
      <c r="AQ3" s="608"/>
      <c r="AR3" s="608"/>
      <c r="AS3" s="608"/>
      <c r="AT3" s="608"/>
      <c r="AU3" s="608"/>
      <c r="AV3" s="608"/>
      <c r="AW3" s="608"/>
      <c r="AX3" s="608"/>
      <c r="AY3" s="608"/>
      <c r="AZ3" s="608"/>
      <c r="BA3" s="608"/>
      <c r="BB3" s="608"/>
      <c r="BC3" s="608"/>
      <c r="BD3" s="608"/>
      <c r="BE3" s="608"/>
      <c r="BF3" s="608"/>
      <c r="BG3" s="608"/>
      <c r="BH3" s="608"/>
      <c r="BI3" s="608"/>
      <c r="BJ3" s="608"/>
      <c r="BK3" s="608"/>
      <c r="BL3" s="608"/>
      <c r="BM3" s="608"/>
      <c r="BN3" s="608"/>
      <c r="BO3" s="608"/>
      <c r="BP3" s="608"/>
      <c r="BQ3" s="608"/>
      <c r="BR3" s="608"/>
      <c r="BS3" s="608"/>
      <c r="BT3" s="608"/>
      <c r="BU3" s="608"/>
      <c r="BV3" s="609"/>
      <c r="BW3" s="21"/>
      <c r="BX3" s="609"/>
      <c r="BY3" s="21"/>
      <c r="BZ3" s="609"/>
      <c r="CA3" s="21"/>
      <c r="CB3" s="609"/>
      <c r="CC3" s="21"/>
      <c r="CD3" s="609"/>
      <c r="CE3" s="21"/>
      <c r="CF3" s="609"/>
      <c r="CG3" s="21"/>
      <c r="CH3" s="609"/>
      <c r="CI3" s="21"/>
      <c r="CJ3" s="609"/>
      <c r="CK3" s="21"/>
      <c r="CL3" s="609"/>
      <c r="CM3" s="21"/>
      <c r="CN3" s="609"/>
      <c r="CO3" s="21"/>
      <c r="CP3" s="609"/>
      <c r="CQ3" s="21"/>
      <c r="CR3" s="609"/>
      <c r="CS3" s="21"/>
      <c r="CT3" s="609"/>
      <c r="CU3" s="21"/>
      <c r="CV3" s="22"/>
      <c r="CW3" s="22"/>
      <c r="CX3" s="609"/>
      <c r="CY3" s="21"/>
      <c r="CZ3" s="610"/>
      <c r="DA3" s="610"/>
      <c r="DB3" s="610"/>
      <c r="DC3" s="610"/>
      <c r="DD3" s="610"/>
      <c r="DE3" s="21"/>
      <c r="DF3" s="610"/>
      <c r="DG3" s="21"/>
      <c r="DH3" s="610"/>
      <c r="DI3" s="610"/>
      <c r="DJ3" s="610"/>
      <c r="DK3" s="24"/>
      <c r="DL3" s="24"/>
      <c r="DM3" s="609"/>
      <c r="DN3" s="21"/>
      <c r="DO3" s="609"/>
      <c r="DP3" s="21"/>
      <c r="DQ3" s="609"/>
      <c r="DR3" s="21"/>
      <c r="DS3" s="609"/>
      <c r="DT3" s="21"/>
      <c r="DU3" s="609"/>
      <c r="DV3" s="21"/>
      <c r="DW3" s="609"/>
      <c r="DX3" s="21"/>
      <c r="DY3" s="609"/>
      <c r="DZ3" s="21"/>
      <c r="EA3" s="609"/>
      <c r="EB3" s="21"/>
      <c r="EC3" s="609"/>
      <c r="ED3" s="21"/>
      <c r="EE3" s="609"/>
      <c r="EF3" s="21"/>
      <c r="EG3" s="609"/>
      <c r="EH3" s="21"/>
      <c r="EI3" s="609"/>
      <c r="EJ3" s="21"/>
      <c r="EK3" s="609"/>
      <c r="EL3" s="21"/>
      <c r="EM3" s="609"/>
      <c r="EN3" s="21"/>
      <c r="EO3" s="609"/>
      <c r="EP3" s="21"/>
      <c r="EQ3" s="609"/>
      <c r="ER3" s="21"/>
      <c r="ES3" s="609"/>
      <c r="ET3" s="21"/>
      <c r="EU3" s="609"/>
      <c r="EV3" s="21"/>
      <c r="EW3" s="609"/>
      <c r="EX3" s="21"/>
      <c r="EY3" s="609"/>
      <c r="EZ3" s="21"/>
      <c r="FA3" s="22"/>
      <c r="FB3" s="22"/>
      <c r="FC3" s="609"/>
      <c r="FD3" s="21"/>
      <c r="FE3" s="610"/>
      <c r="FF3" s="610"/>
      <c r="FG3" s="610"/>
      <c r="FH3" s="610"/>
      <c r="FI3" s="610"/>
      <c r="FJ3" s="21"/>
      <c r="FK3" s="610"/>
      <c r="FL3" s="21"/>
      <c r="FM3" s="610"/>
      <c r="FN3" s="610"/>
      <c r="FO3" s="610"/>
      <c r="FP3" s="24"/>
      <c r="FQ3" s="24"/>
      <c r="FR3" s="609"/>
      <c r="FS3" s="21"/>
      <c r="FT3" s="609"/>
      <c r="FU3" s="21"/>
      <c r="FV3" s="609"/>
      <c r="FW3" s="21"/>
      <c r="FX3" s="609"/>
      <c r="FY3" s="21"/>
      <c r="FZ3" s="609"/>
      <c r="GA3" s="21"/>
      <c r="GB3" s="609"/>
      <c r="GC3" s="21"/>
      <c r="GD3" s="609"/>
      <c r="GE3" s="21"/>
      <c r="GF3" s="609"/>
      <c r="GG3" s="21"/>
      <c r="GH3" s="609"/>
      <c r="GI3" s="21"/>
      <c r="GJ3" s="609"/>
      <c r="GK3" s="21"/>
      <c r="GL3" s="609"/>
      <c r="GM3" s="21"/>
      <c r="GN3" s="609"/>
      <c r="GO3" s="21"/>
      <c r="GP3" s="609"/>
      <c r="GQ3" s="21"/>
      <c r="GR3" s="609"/>
      <c r="GS3" s="21"/>
      <c r="GT3" s="609"/>
      <c r="GU3" s="21"/>
      <c r="GV3" s="609"/>
      <c r="GW3" s="21"/>
      <c r="GX3" s="609"/>
      <c r="GY3" s="21"/>
      <c r="GZ3" s="609"/>
      <c r="HA3" s="21"/>
      <c r="HB3" s="609"/>
      <c r="HC3" s="21"/>
      <c r="HD3" s="609"/>
      <c r="HE3" s="21"/>
      <c r="HF3" s="22"/>
      <c r="HG3" s="22"/>
      <c r="HH3" s="609"/>
      <c r="HI3" s="21"/>
      <c r="HJ3" s="610"/>
      <c r="HK3" s="610"/>
      <c r="HL3" s="610"/>
      <c r="HM3" s="610"/>
      <c r="HN3" s="610"/>
      <c r="HO3" s="21"/>
      <c r="HP3" s="610"/>
      <c r="HQ3" s="21"/>
      <c r="HR3" s="610"/>
      <c r="HS3" s="610"/>
      <c r="HT3" s="610"/>
      <c r="HU3" s="24"/>
      <c r="HV3" s="24"/>
      <c r="HW3" s="609"/>
      <c r="HX3" s="21"/>
      <c r="HY3" s="609"/>
      <c r="HZ3" s="21"/>
      <c r="IA3" s="609"/>
      <c r="IB3" s="21"/>
      <c r="IC3" s="609"/>
      <c r="ID3" s="21"/>
      <c r="IE3" s="609"/>
      <c r="IF3" s="21"/>
    </row>
    <row r="4" spans="1:240" s="25" customFormat="1" ht="15" customHeight="1">
      <c r="A4" s="26"/>
      <c r="B4" s="607"/>
      <c r="C4" s="607"/>
      <c r="D4" s="607"/>
      <c r="E4" s="607"/>
      <c r="F4" s="65"/>
      <c r="G4" s="611"/>
      <c r="H4" s="607"/>
      <c r="I4" s="607"/>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0" s="79" customFormat="1" ht="15" customHeight="1" thickBot="1">
      <c r="A5" s="28" t="s">
        <v>194</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2"/>
      <c r="BW5" s="92"/>
      <c r="BX5" s="92"/>
      <c r="BY5" s="92"/>
      <c r="BZ5" s="92"/>
      <c r="CA5" s="92"/>
      <c r="CB5" s="92"/>
      <c r="CC5" s="92"/>
      <c r="CD5" s="92"/>
      <c r="CE5" s="92"/>
      <c r="CF5" s="92"/>
      <c r="CG5" s="92"/>
      <c r="CH5" s="92"/>
      <c r="CI5" s="92"/>
      <c r="CJ5" s="92"/>
      <c r="CK5" s="92"/>
      <c r="CL5" s="92"/>
      <c r="CM5" s="93"/>
      <c r="CN5" s="93"/>
      <c r="CO5" s="93"/>
      <c r="CP5" s="93"/>
      <c r="CQ5" s="93"/>
      <c r="CS5" s="94"/>
      <c r="CW5" s="94"/>
      <c r="CY5" s="95"/>
      <c r="DB5" s="96"/>
      <c r="DC5" s="92"/>
      <c r="DD5" s="92"/>
      <c r="DE5" s="92"/>
      <c r="DF5" s="97"/>
      <c r="DG5" s="92"/>
      <c r="DH5" s="92"/>
      <c r="DI5" s="92"/>
      <c r="DJ5" s="92"/>
    </row>
    <row r="6" spans="1:240"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0" s="36"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row>
    <row r="8" spans="1:240" s="25" customFormat="1" ht="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row>
    <row r="9" spans="1:240" s="41" customFormat="1" ht="5.0999999999999996"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row>
    <row r="10" spans="1:240" s="111" customFormat="1" ht="15" customHeight="1">
      <c r="A10" s="108" t="s">
        <v>742</v>
      </c>
      <c r="B10" s="612">
        <v>255319</v>
      </c>
      <c r="C10" s="612">
        <v>260321</v>
      </c>
      <c r="D10" s="612">
        <v>285111</v>
      </c>
      <c r="E10" s="612">
        <v>305485</v>
      </c>
      <c r="F10" s="612">
        <v>321543</v>
      </c>
      <c r="G10" s="612">
        <v>366197</v>
      </c>
      <c r="H10" s="613">
        <v>382325</v>
      </c>
      <c r="I10" s="613">
        <v>410464</v>
      </c>
      <c r="J10" s="613">
        <v>439901</v>
      </c>
      <c r="K10" s="613">
        <v>435880</v>
      </c>
      <c r="L10" s="613">
        <v>437877</v>
      </c>
      <c r="M10" s="613">
        <v>454365</v>
      </c>
      <c r="N10" s="613">
        <v>481331</v>
      </c>
      <c r="O10" s="613">
        <v>504665</v>
      </c>
      <c r="P10" s="613">
        <v>555409</v>
      </c>
      <c r="Q10" s="613">
        <v>576806</v>
      </c>
      <c r="R10" s="613">
        <v>615688</v>
      </c>
      <c r="S10" s="613">
        <v>623278</v>
      </c>
      <c r="T10" s="613">
        <v>653743</v>
      </c>
      <c r="U10" s="613">
        <v>684420</v>
      </c>
      <c r="V10" s="613">
        <v>715004</v>
      </c>
      <c r="W10" s="613">
        <v>746915</v>
      </c>
      <c r="X10" s="613">
        <v>767565</v>
      </c>
      <c r="Y10" s="613">
        <v>783396</v>
      </c>
      <c r="Z10" s="613">
        <v>807790</v>
      </c>
      <c r="AA10" s="613">
        <v>806309</v>
      </c>
      <c r="AB10" s="613">
        <v>817950</v>
      </c>
      <c r="AC10" s="613">
        <v>824692</v>
      </c>
      <c r="AD10" s="613">
        <v>838494</v>
      </c>
      <c r="AE10" s="613">
        <v>842444</v>
      </c>
      <c r="AF10" s="613">
        <v>898194</v>
      </c>
      <c r="AG10" s="613">
        <v>937369</v>
      </c>
      <c r="AH10" s="613">
        <v>938650</v>
      </c>
      <c r="AI10" s="613">
        <v>929261</v>
      </c>
      <c r="AJ10" s="613">
        <v>933890</v>
      </c>
      <c r="AK10" s="613">
        <v>960112</v>
      </c>
      <c r="AL10" s="613">
        <v>992867</v>
      </c>
      <c r="AM10" s="613">
        <v>985871</v>
      </c>
      <c r="AN10" s="613">
        <v>1131998</v>
      </c>
      <c r="AO10" s="613">
        <v>1148424</v>
      </c>
      <c r="AP10" s="613">
        <v>1157548</v>
      </c>
      <c r="AQ10" s="613">
        <v>1141180</v>
      </c>
      <c r="AR10" s="613">
        <v>1171026</v>
      </c>
      <c r="AS10" s="613">
        <v>1152841</v>
      </c>
      <c r="AT10" s="613">
        <v>1161964.8399999999</v>
      </c>
      <c r="AU10" s="613">
        <v>1170247.73</v>
      </c>
      <c r="AV10" s="613">
        <v>1217839.22</v>
      </c>
      <c r="AW10" s="613">
        <v>1241355</v>
      </c>
      <c r="AX10" s="613">
        <v>1250664</v>
      </c>
      <c r="AY10" s="613">
        <v>1260237</v>
      </c>
      <c r="AZ10" s="613">
        <v>1260203</v>
      </c>
      <c r="BA10" s="613">
        <v>1258314.5079999999</v>
      </c>
      <c r="BB10" s="613">
        <v>1337527</v>
      </c>
      <c r="BC10" s="613">
        <v>1424042</v>
      </c>
      <c r="BD10" s="613">
        <v>1502234</v>
      </c>
      <c r="BE10" s="613">
        <v>1485008</v>
      </c>
      <c r="BF10" s="613">
        <v>1506649</v>
      </c>
      <c r="BG10" s="613">
        <v>1511075</v>
      </c>
      <c r="BH10" s="613">
        <v>1552267</v>
      </c>
      <c r="BI10" s="613">
        <v>1543988</v>
      </c>
      <c r="BJ10" s="613">
        <v>1562444</v>
      </c>
      <c r="BK10" s="613">
        <v>1596394</v>
      </c>
      <c r="BL10" s="613">
        <v>1731409.0899999999</v>
      </c>
      <c r="BM10" s="613">
        <v>1668429.2900000003</v>
      </c>
      <c r="BN10" s="613">
        <v>1698611.31</v>
      </c>
      <c r="BO10" s="613">
        <v>1713578</v>
      </c>
      <c r="BP10" s="613">
        <v>1767953.98</v>
      </c>
      <c r="BQ10" s="613">
        <v>1795859.7900000003</v>
      </c>
      <c r="BR10" s="613">
        <v>1830149.1499999997</v>
      </c>
      <c r="BS10" s="613">
        <v>1882848.47</v>
      </c>
      <c r="BT10" s="613">
        <v>1894669</v>
      </c>
      <c r="BU10" s="614">
        <v>1943706</v>
      </c>
      <c r="BV10" s="606"/>
      <c r="BX10" s="615"/>
    </row>
    <row r="11" spans="1:240" ht="15" customHeight="1">
      <c r="A11" s="102" t="s">
        <v>743</v>
      </c>
      <c r="B11" s="616">
        <v>84162</v>
      </c>
      <c r="C11" s="616">
        <v>82601</v>
      </c>
      <c r="D11" s="616">
        <v>86736</v>
      </c>
      <c r="E11" s="616">
        <v>98323</v>
      </c>
      <c r="F11" s="616">
        <v>106710</v>
      </c>
      <c r="G11" s="616">
        <v>122752</v>
      </c>
      <c r="H11" s="617">
        <v>139170</v>
      </c>
      <c r="I11" s="617">
        <v>164493</v>
      </c>
      <c r="J11" s="618">
        <v>169104</v>
      </c>
      <c r="K11" s="618">
        <v>167512</v>
      </c>
      <c r="L11" s="618">
        <v>167987</v>
      </c>
      <c r="M11" s="618">
        <v>171073</v>
      </c>
      <c r="N11" s="618">
        <v>170722</v>
      </c>
      <c r="O11" s="618">
        <v>178453</v>
      </c>
      <c r="P11" s="618">
        <v>186194</v>
      </c>
      <c r="Q11" s="618">
        <v>193201</v>
      </c>
      <c r="R11" s="618">
        <v>203822</v>
      </c>
      <c r="S11" s="618">
        <v>213561</v>
      </c>
      <c r="T11" s="618">
        <v>224664</v>
      </c>
      <c r="U11" s="618">
        <v>217424</v>
      </c>
      <c r="V11" s="618">
        <v>213877</v>
      </c>
      <c r="W11" s="618">
        <v>217070</v>
      </c>
      <c r="X11" s="618">
        <v>212869</v>
      </c>
      <c r="Y11" s="618">
        <v>211858</v>
      </c>
      <c r="Z11" s="618">
        <v>205870</v>
      </c>
      <c r="AA11" s="618">
        <v>208485</v>
      </c>
      <c r="AB11" s="618">
        <v>216778</v>
      </c>
      <c r="AC11" s="618">
        <v>218063</v>
      </c>
      <c r="AD11" s="618">
        <v>218709</v>
      </c>
      <c r="AE11" s="618">
        <v>213270</v>
      </c>
      <c r="AF11" s="618">
        <v>211882</v>
      </c>
      <c r="AG11" s="618">
        <v>211612</v>
      </c>
      <c r="AH11" s="618">
        <v>211702</v>
      </c>
      <c r="AI11" s="618">
        <v>195926</v>
      </c>
      <c r="AJ11" s="618">
        <v>203637</v>
      </c>
      <c r="AK11" s="618">
        <v>195760</v>
      </c>
      <c r="AL11" s="618">
        <v>189192</v>
      </c>
      <c r="AM11" s="618">
        <v>179436</v>
      </c>
      <c r="AN11" s="618">
        <v>239937</v>
      </c>
      <c r="AO11" s="618">
        <v>234214</v>
      </c>
      <c r="AP11" s="618">
        <v>235432</v>
      </c>
      <c r="AQ11" s="618">
        <v>260120</v>
      </c>
      <c r="AR11" s="618">
        <v>259577</v>
      </c>
      <c r="AS11" s="618">
        <v>265278</v>
      </c>
      <c r="AT11" s="618">
        <v>271391</v>
      </c>
      <c r="AU11" s="618">
        <v>299604.26</v>
      </c>
      <c r="AV11" s="618">
        <v>319375</v>
      </c>
      <c r="AW11" s="618">
        <v>342879</v>
      </c>
      <c r="AX11" s="618">
        <v>326674</v>
      </c>
      <c r="AY11" s="618">
        <v>332074</v>
      </c>
      <c r="AZ11" s="618">
        <v>338911</v>
      </c>
      <c r="BA11" s="618">
        <v>368948</v>
      </c>
      <c r="BB11" s="618">
        <v>402206</v>
      </c>
      <c r="BC11" s="618">
        <v>495873</v>
      </c>
      <c r="BD11" s="618">
        <v>526540</v>
      </c>
      <c r="BE11" s="618">
        <v>551353</v>
      </c>
      <c r="BF11" s="618">
        <v>542927</v>
      </c>
      <c r="BG11" s="618">
        <v>550476</v>
      </c>
      <c r="BH11" s="618">
        <v>568367</v>
      </c>
      <c r="BI11" s="618">
        <v>578955</v>
      </c>
      <c r="BJ11" s="618">
        <v>551231</v>
      </c>
      <c r="BK11" s="618">
        <v>570305</v>
      </c>
      <c r="BL11" s="618">
        <v>593578.66</v>
      </c>
      <c r="BM11" s="618">
        <v>595926.87</v>
      </c>
      <c r="BN11" s="618">
        <v>591355.82999999996</v>
      </c>
      <c r="BO11" s="618">
        <v>594312</v>
      </c>
      <c r="BP11" s="618">
        <v>616019.82999999996</v>
      </c>
      <c r="BQ11" s="618">
        <v>627661.89</v>
      </c>
      <c r="BR11" s="618">
        <v>611627.48</v>
      </c>
      <c r="BS11" s="618">
        <v>621404.26</v>
      </c>
      <c r="BT11" s="618">
        <v>619408</v>
      </c>
      <c r="BU11" s="619">
        <v>651736</v>
      </c>
      <c r="BV11" s="606"/>
      <c r="BX11" s="620"/>
    </row>
    <row r="12" spans="1:240" ht="15" customHeight="1">
      <c r="A12" s="102" t="s">
        <v>744</v>
      </c>
      <c r="B12" s="616">
        <v>50901</v>
      </c>
      <c r="C12" s="616">
        <v>53756</v>
      </c>
      <c r="D12" s="616">
        <v>68621</v>
      </c>
      <c r="E12" s="616">
        <v>73634</v>
      </c>
      <c r="F12" s="616">
        <v>69540</v>
      </c>
      <c r="G12" s="616">
        <v>98278</v>
      </c>
      <c r="H12" s="618">
        <v>87464</v>
      </c>
      <c r="I12" s="618">
        <v>79977</v>
      </c>
      <c r="J12" s="618">
        <v>91659</v>
      </c>
      <c r="K12" s="618">
        <v>99710</v>
      </c>
      <c r="L12" s="618">
        <v>102604</v>
      </c>
      <c r="M12" s="618">
        <v>113273</v>
      </c>
      <c r="N12" s="618">
        <v>128172</v>
      </c>
      <c r="O12" s="618">
        <v>131134</v>
      </c>
      <c r="P12" s="618">
        <v>157009</v>
      </c>
      <c r="Q12" s="618">
        <v>171497</v>
      </c>
      <c r="R12" s="618">
        <v>178989</v>
      </c>
      <c r="S12" s="618">
        <v>164204</v>
      </c>
      <c r="T12" s="618">
        <v>171458</v>
      </c>
      <c r="U12" s="618">
        <v>197448</v>
      </c>
      <c r="V12" s="618">
        <v>213930</v>
      </c>
      <c r="W12" s="618">
        <v>225974</v>
      </c>
      <c r="X12" s="618">
        <v>245538</v>
      </c>
      <c r="Y12" s="618">
        <v>255591</v>
      </c>
      <c r="Z12" s="618">
        <v>281045</v>
      </c>
      <c r="AA12" s="618">
        <v>266825</v>
      </c>
      <c r="AB12" s="618">
        <v>258580</v>
      </c>
      <c r="AC12" s="618">
        <v>256279</v>
      </c>
      <c r="AD12" s="618">
        <v>250716</v>
      </c>
      <c r="AE12" s="618">
        <v>255611</v>
      </c>
      <c r="AF12" s="618">
        <v>297814</v>
      </c>
      <c r="AG12" s="618">
        <v>320194</v>
      </c>
      <c r="AH12" s="618">
        <v>303740</v>
      </c>
      <c r="AI12" s="618">
        <v>293730</v>
      </c>
      <c r="AJ12" s="618">
        <v>257847</v>
      </c>
      <c r="AK12" s="618">
        <v>279726</v>
      </c>
      <c r="AL12" s="618">
        <v>297350</v>
      </c>
      <c r="AM12" s="618">
        <v>287117</v>
      </c>
      <c r="AN12" s="618">
        <v>320556</v>
      </c>
      <c r="AO12" s="618">
        <v>349070</v>
      </c>
      <c r="AP12" s="618">
        <v>351263</v>
      </c>
      <c r="AQ12" s="618">
        <v>316026</v>
      </c>
      <c r="AR12" s="618">
        <v>334060</v>
      </c>
      <c r="AS12" s="618">
        <v>313562</v>
      </c>
      <c r="AT12" s="618">
        <v>295929.90000000002</v>
      </c>
      <c r="AU12" s="618">
        <v>263309.57</v>
      </c>
      <c r="AV12" s="618">
        <v>285413.71999999997</v>
      </c>
      <c r="AW12" s="618">
        <v>281897</v>
      </c>
      <c r="AX12" s="618">
        <v>266544</v>
      </c>
      <c r="AY12" s="618">
        <v>250734</v>
      </c>
      <c r="AZ12" s="618">
        <v>231145</v>
      </c>
      <c r="BA12" s="618">
        <v>216675</v>
      </c>
      <c r="BB12" s="618">
        <v>232206</v>
      </c>
      <c r="BC12" s="618">
        <v>236240</v>
      </c>
      <c r="BD12" s="618">
        <v>281642</v>
      </c>
      <c r="BE12" s="618">
        <v>262589</v>
      </c>
      <c r="BF12" s="618">
        <v>280296</v>
      </c>
      <c r="BG12" s="618">
        <v>268181</v>
      </c>
      <c r="BH12" s="618">
        <v>273071</v>
      </c>
      <c r="BI12" s="618">
        <v>255887</v>
      </c>
      <c r="BJ12" s="618">
        <v>259656</v>
      </c>
      <c r="BK12" s="618">
        <v>244325</v>
      </c>
      <c r="BL12" s="618">
        <v>295264.18</v>
      </c>
      <c r="BM12" s="618">
        <v>262280.24</v>
      </c>
      <c r="BN12" s="618">
        <v>277751.88</v>
      </c>
      <c r="BO12" s="618">
        <v>280170</v>
      </c>
      <c r="BP12" s="618">
        <v>300287.74</v>
      </c>
      <c r="BQ12" s="618">
        <v>303756.88</v>
      </c>
      <c r="BR12" s="618">
        <v>325784.96999999997</v>
      </c>
      <c r="BS12" s="618">
        <v>341516.28</v>
      </c>
      <c r="BT12" s="618">
        <v>332721</v>
      </c>
      <c r="BU12" s="619">
        <v>333081</v>
      </c>
      <c r="BV12" s="606"/>
      <c r="BX12" s="620"/>
    </row>
    <row r="13" spans="1:240" ht="15" customHeight="1">
      <c r="A13" s="102" t="s">
        <v>745</v>
      </c>
      <c r="B13" s="616">
        <v>5027</v>
      </c>
      <c r="C13" s="616">
        <v>4936</v>
      </c>
      <c r="D13" s="616">
        <v>5009</v>
      </c>
      <c r="E13" s="616">
        <v>4299</v>
      </c>
      <c r="F13" s="616">
        <v>4230</v>
      </c>
      <c r="G13" s="616">
        <v>2771</v>
      </c>
      <c r="H13" s="618">
        <v>3357</v>
      </c>
      <c r="I13" s="618">
        <v>4026</v>
      </c>
      <c r="J13" s="618">
        <v>4164</v>
      </c>
      <c r="K13" s="618">
        <v>3435</v>
      </c>
      <c r="L13" s="618">
        <v>3277</v>
      </c>
      <c r="M13" s="618">
        <v>3461</v>
      </c>
      <c r="N13" s="618">
        <v>4524</v>
      </c>
      <c r="O13" s="618">
        <v>8802</v>
      </c>
      <c r="P13" s="618">
        <v>9875</v>
      </c>
      <c r="Q13" s="618">
        <v>13977</v>
      </c>
      <c r="R13" s="618">
        <v>18200</v>
      </c>
      <c r="S13" s="618">
        <v>25774</v>
      </c>
      <c r="T13" s="618">
        <v>29100</v>
      </c>
      <c r="U13" s="618">
        <v>37583</v>
      </c>
      <c r="V13" s="618">
        <v>44952</v>
      </c>
      <c r="W13" s="618">
        <v>47406</v>
      </c>
      <c r="X13" s="618">
        <v>50223</v>
      </c>
      <c r="Y13" s="618">
        <v>47932</v>
      </c>
      <c r="Z13" s="618">
        <v>44640</v>
      </c>
      <c r="AA13" s="618">
        <v>50512</v>
      </c>
      <c r="AB13" s="618">
        <v>52301</v>
      </c>
      <c r="AC13" s="618">
        <v>54592</v>
      </c>
      <c r="AD13" s="618">
        <v>61823</v>
      </c>
      <c r="AE13" s="618">
        <v>67455</v>
      </c>
      <c r="AF13" s="618">
        <v>72803</v>
      </c>
      <c r="AG13" s="618">
        <v>82335</v>
      </c>
      <c r="AH13" s="618">
        <v>85480</v>
      </c>
      <c r="AI13" s="618">
        <v>92942</v>
      </c>
      <c r="AJ13" s="618">
        <v>108152</v>
      </c>
      <c r="AK13" s="618">
        <v>106275</v>
      </c>
      <c r="AL13" s="618">
        <v>108482</v>
      </c>
      <c r="AM13" s="618">
        <v>109326</v>
      </c>
      <c r="AN13" s="618">
        <v>150689</v>
      </c>
      <c r="AO13" s="618">
        <v>147749</v>
      </c>
      <c r="AP13" s="618">
        <v>140002</v>
      </c>
      <c r="AQ13" s="618">
        <v>128791</v>
      </c>
      <c r="AR13" s="618">
        <v>133337</v>
      </c>
      <c r="AS13" s="618">
        <v>132547</v>
      </c>
      <c r="AT13" s="618">
        <v>140376.82999999999</v>
      </c>
      <c r="AU13" s="618">
        <v>151037.71</v>
      </c>
      <c r="AV13" s="618">
        <v>146881.60000000001</v>
      </c>
      <c r="AW13" s="618">
        <v>144879</v>
      </c>
      <c r="AX13" s="618">
        <v>154853</v>
      </c>
      <c r="AY13" s="618">
        <v>160774</v>
      </c>
      <c r="AZ13" s="618">
        <v>160715</v>
      </c>
      <c r="BA13" s="618">
        <v>168761</v>
      </c>
      <c r="BB13" s="618">
        <v>170452</v>
      </c>
      <c r="BC13" s="618">
        <v>159954</v>
      </c>
      <c r="BD13" s="618">
        <v>152688</v>
      </c>
      <c r="BE13" s="618">
        <v>144212</v>
      </c>
      <c r="BF13" s="618">
        <v>142083</v>
      </c>
      <c r="BG13" s="618">
        <v>134504</v>
      </c>
      <c r="BH13" s="618">
        <v>148795</v>
      </c>
      <c r="BI13" s="618">
        <v>166265</v>
      </c>
      <c r="BJ13" s="618">
        <v>182134</v>
      </c>
      <c r="BK13" s="618">
        <v>195315</v>
      </c>
      <c r="BL13" s="618">
        <v>214944.26</v>
      </c>
      <c r="BM13" s="618">
        <v>226788.58</v>
      </c>
      <c r="BN13" s="618">
        <v>242385.18</v>
      </c>
      <c r="BO13" s="618">
        <v>239337</v>
      </c>
      <c r="BP13" s="618">
        <v>240431.47</v>
      </c>
      <c r="BQ13" s="618">
        <v>256300.59</v>
      </c>
      <c r="BR13" s="618">
        <v>265075.73</v>
      </c>
      <c r="BS13" s="618">
        <v>265862.65999999997</v>
      </c>
      <c r="BT13" s="618">
        <v>269381</v>
      </c>
      <c r="BU13" s="619">
        <v>270262</v>
      </c>
      <c r="BV13" s="606"/>
    </row>
    <row r="14" spans="1:240" ht="15" customHeight="1">
      <c r="A14" s="102" t="s">
        <v>746</v>
      </c>
      <c r="B14" s="616">
        <v>18634</v>
      </c>
      <c r="C14" s="616">
        <v>19165</v>
      </c>
      <c r="D14" s="616">
        <v>20735</v>
      </c>
      <c r="E14" s="616">
        <v>23410</v>
      </c>
      <c r="F14" s="616">
        <v>24013</v>
      </c>
      <c r="G14" s="616">
        <v>24736</v>
      </c>
      <c r="H14" s="618">
        <v>31979</v>
      </c>
      <c r="I14" s="618">
        <v>31947</v>
      </c>
      <c r="J14" s="618">
        <v>30420</v>
      </c>
      <c r="K14" s="618">
        <v>29081</v>
      </c>
      <c r="L14" s="618">
        <v>27025</v>
      </c>
      <c r="M14" s="618">
        <v>27328</v>
      </c>
      <c r="N14" s="618">
        <v>30208</v>
      </c>
      <c r="O14" s="618">
        <v>35033</v>
      </c>
      <c r="P14" s="618">
        <v>37998</v>
      </c>
      <c r="Q14" s="618">
        <v>38196</v>
      </c>
      <c r="R14" s="618">
        <v>41501</v>
      </c>
      <c r="S14" s="618">
        <v>45207</v>
      </c>
      <c r="T14" s="618">
        <v>49057</v>
      </c>
      <c r="U14" s="618">
        <v>53248</v>
      </c>
      <c r="V14" s="618">
        <v>47112</v>
      </c>
      <c r="W14" s="618">
        <v>47895</v>
      </c>
      <c r="X14" s="618">
        <v>45399</v>
      </c>
      <c r="Y14" s="618">
        <v>44187</v>
      </c>
      <c r="Z14" s="618">
        <v>46209</v>
      </c>
      <c r="AA14" s="618">
        <v>49121</v>
      </c>
      <c r="AB14" s="618">
        <v>51307</v>
      </c>
      <c r="AC14" s="618">
        <v>56095</v>
      </c>
      <c r="AD14" s="618">
        <v>56724</v>
      </c>
      <c r="AE14" s="618">
        <v>54142</v>
      </c>
      <c r="AF14" s="618">
        <v>56561</v>
      </c>
      <c r="AG14" s="618">
        <v>58998</v>
      </c>
      <c r="AH14" s="618">
        <v>62370</v>
      </c>
      <c r="AI14" s="618">
        <v>61369</v>
      </c>
      <c r="AJ14" s="618">
        <v>69654</v>
      </c>
      <c r="AK14" s="618">
        <v>70338</v>
      </c>
      <c r="AL14" s="618">
        <v>62849</v>
      </c>
      <c r="AM14" s="618">
        <v>57532</v>
      </c>
      <c r="AN14" s="618">
        <v>62805</v>
      </c>
      <c r="AO14" s="618">
        <v>58197</v>
      </c>
      <c r="AP14" s="618">
        <v>56417</v>
      </c>
      <c r="AQ14" s="618">
        <v>56547</v>
      </c>
      <c r="AR14" s="618">
        <v>54423</v>
      </c>
      <c r="AS14" s="618">
        <v>51669</v>
      </c>
      <c r="AT14" s="618">
        <v>50051.9</v>
      </c>
      <c r="AU14" s="618">
        <v>53160.33</v>
      </c>
      <c r="AV14" s="618">
        <v>57307.4</v>
      </c>
      <c r="AW14" s="618">
        <v>56659</v>
      </c>
      <c r="AX14" s="618">
        <v>59944</v>
      </c>
      <c r="AY14" s="618">
        <v>57483</v>
      </c>
      <c r="AZ14" s="618">
        <v>55500</v>
      </c>
      <c r="BA14" s="618">
        <v>53966</v>
      </c>
      <c r="BB14" s="618">
        <v>60241</v>
      </c>
      <c r="BC14" s="618">
        <v>54500</v>
      </c>
      <c r="BD14" s="618">
        <v>53896</v>
      </c>
      <c r="BE14" s="618">
        <v>49808</v>
      </c>
      <c r="BF14" s="618">
        <v>54129</v>
      </c>
      <c r="BG14" s="618">
        <v>58676</v>
      </c>
      <c r="BH14" s="618">
        <v>57647</v>
      </c>
      <c r="BI14" s="618">
        <v>51489</v>
      </c>
      <c r="BJ14" s="618">
        <v>58965</v>
      </c>
      <c r="BK14" s="618">
        <v>62497</v>
      </c>
      <c r="BL14" s="618">
        <v>62424.77</v>
      </c>
      <c r="BM14" s="618">
        <v>58595.360000000001</v>
      </c>
      <c r="BN14" s="618">
        <v>51122.94</v>
      </c>
      <c r="BO14" s="618">
        <v>52225</v>
      </c>
      <c r="BP14" s="618">
        <v>52732.68</v>
      </c>
      <c r="BQ14" s="618">
        <v>48751.12</v>
      </c>
      <c r="BR14" s="618">
        <v>46976.88</v>
      </c>
      <c r="BS14" s="618">
        <v>59186.07</v>
      </c>
      <c r="BT14" s="618">
        <v>66273</v>
      </c>
      <c r="BU14" s="619">
        <v>78439</v>
      </c>
      <c r="BV14" s="606"/>
    </row>
    <row r="15" spans="1:240" ht="15" customHeight="1">
      <c r="A15" s="102" t="s">
        <v>198</v>
      </c>
      <c r="B15" s="616">
        <v>12147</v>
      </c>
      <c r="C15" s="616">
        <v>13203</v>
      </c>
      <c r="D15" s="616">
        <v>13441</v>
      </c>
      <c r="E15" s="616">
        <v>15818</v>
      </c>
      <c r="F15" s="616">
        <v>16537</v>
      </c>
      <c r="G15" s="616">
        <v>16686</v>
      </c>
      <c r="H15" s="618">
        <v>17722</v>
      </c>
      <c r="I15" s="618">
        <v>19687</v>
      </c>
      <c r="J15" s="618">
        <v>20274</v>
      </c>
      <c r="K15" s="618">
        <v>20406</v>
      </c>
      <c r="L15" s="618">
        <v>22881</v>
      </c>
      <c r="M15" s="618">
        <v>23104</v>
      </c>
      <c r="N15" s="618">
        <v>23541</v>
      </c>
      <c r="O15" s="618">
        <v>23385</v>
      </c>
      <c r="P15" s="618">
        <v>25697</v>
      </c>
      <c r="Q15" s="618">
        <v>26315</v>
      </c>
      <c r="R15" s="618">
        <v>24408</v>
      </c>
      <c r="S15" s="618">
        <v>24564</v>
      </c>
      <c r="T15" s="618">
        <v>26180</v>
      </c>
      <c r="U15" s="618">
        <v>26910</v>
      </c>
      <c r="V15" s="618">
        <v>30122</v>
      </c>
      <c r="W15" s="618">
        <v>34091</v>
      </c>
      <c r="X15" s="618">
        <v>34507</v>
      </c>
      <c r="Y15" s="618">
        <v>34852</v>
      </c>
      <c r="Z15" s="618">
        <v>35057</v>
      </c>
      <c r="AA15" s="618">
        <v>36222</v>
      </c>
      <c r="AB15" s="618">
        <v>36135</v>
      </c>
      <c r="AC15" s="618">
        <v>35885</v>
      </c>
      <c r="AD15" s="618">
        <v>35840</v>
      </c>
      <c r="AE15" s="618">
        <v>35384</v>
      </c>
      <c r="AF15" s="618">
        <v>36464</v>
      </c>
      <c r="AG15" s="618">
        <v>35822</v>
      </c>
      <c r="AH15" s="618">
        <v>37990</v>
      </c>
      <c r="AI15" s="618">
        <v>37426</v>
      </c>
      <c r="AJ15" s="618">
        <v>38535</v>
      </c>
      <c r="AK15" s="618">
        <v>50283</v>
      </c>
      <c r="AL15" s="618">
        <v>50184</v>
      </c>
      <c r="AM15" s="618">
        <v>50952</v>
      </c>
      <c r="AN15" s="618">
        <v>53843</v>
      </c>
      <c r="AO15" s="618">
        <v>52611</v>
      </c>
      <c r="AP15" s="618">
        <v>50846</v>
      </c>
      <c r="AQ15" s="618">
        <v>53676</v>
      </c>
      <c r="AR15" s="618">
        <v>50534</v>
      </c>
      <c r="AS15" s="618">
        <v>50179</v>
      </c>
      <c r="AT15" s="618">
        <v>46148</v>
      </c>
      <c r="AU15" s="618">
        <v>42756</v>
      </c>
      <c r="AV15" s="618">
        <v>50012</v>
      </c>
      <c r="AW15" s="618">
        <v>53643</v>
      </c>
      <c r="AX15" s="618">
        <v>53958</v>
      </c>
      <c r="AY15" s="618">
        <v>54518</v>
      </c>
      <c r="AZ15" s="618">
        <v>52727</v>
      </c>
      <c r="BA15" s="618">
        <v>49313.508000000002</v>
      </c>
      <c r="BB15" s="618">
        <v>52234</v>
      </c>
      <c r="BC15" s="618">
        <v>53537</v>
      </c>
      <c r="BD15" s="618">
        <v>54107</v>
      </c>
      <c r="BE15" s="618">
        <v>53246</v>
      </c>
      <c r="BF15" s="618">
        <v>45330</v>
      </c>
      <c r="BG15" s="618">
        <v>47562</v>
      </c>
      <c r="BH15" s="618">
        <v>50010</v>
      </c>
      <c r="BI15" s="618">
        <v>54451</v>
      </c>
      <c r="BJ15" s="618">
        <v>49716</v>
      </c>
      <c r="BK15" s="618">
        <v>53796</v>
      </c>
      <c r="BL15" s="618">
        <v>56225</v>
      </c>
      <c r="BM15" s="618">
        <v>52241</v>
      </c>
      <c r="BN15" s="618">
        <v>47886</v>
      </c>
      <c r="BO15" s="618">
        <v>49461</v>
      </c>
      <c r="BP15" s="618">
        <v>49614</v>
      </c>
      <c r="BQ15" s="618">
        <v>50338</v>
      </c>
      <c r="BR15" s="618">
        <v>50284</v>
      </c>
      <c r="BS15" s="618">
        <v>51251</v>
      </c>
      <c r="BT15" s="618">
        <v>52495</v>
      </c>
      <c r="BU15" s="619">
        <v>57459</v>
      </c>
      <c r="BV15" s="606"/>
    </row>
    <row r="16" spans="1:240" s="119" customFormat="1" ht="15" customHeight="1">
      <c r="A16" s="102" t="s">
        <v>747</v>
      </c>
      <c r="B16" s="621">
        <v>852</v>
      </c>
      <c r="C16" s="616">
        <v>1709</v>
      </c>
      <c r="D16" s="621">
        <v>1588</v>
      </c>
      <c r="E16" s="616">
        <v>2189</v>
      </c>
      <c r="F16" s="621">
        <v>2992</v>
      </c>
      <c r="G16" s="616">
        <v>2684</v>
      </c>
      <c r="H16" s="618">
        <v>3178</v>
      </c>
      <c r="I16" s="618">
        <v>4986</v>
      </c>
      <c r="J16" s="618">
        <v>5116</v>
      </c>
      <c r="K16" s="618">
        <v>4259</v>
      </c>
      <c r="L16" s="618">
        <v>3834</v>
      </c>
      <c r="M16" s="618">
        <v>4021</v>
      </c>
      <c r="N16" s="618">
        <v>4026</v>
      </c>
      <c r="O16" s="618">
        <v>3927</v>
      </c>
      <c r="P16" s="618">
        <v>3874</v>
      </c>
      <c r="Q16" s="618">
        <v>3697</v>
      </c>
      <c r="R16" s="618">
        <v>3501</v>
      </c>
      <c r="S16" s="618">
        <v>3270</v>
      </c>
      <c r="T16" s="618">
        <v>3779</v>
      </c>
      <c r="U16" s="618">
        <v>3939</v>
      </c>
      <c r="V16" s="618">
        <v>3530</v>
      </c>
      <c r="W16" s="618">
        <v>3752</v>
      </c>
      <c r="X16" s="618">
        <v>3587</v>
      </c>
      <c r="Y16" s="618">
        <v>3427</v>
      </c>
      <c r="Z16" s="618">
        <v>3192</v>
      </c>
      <c r="AA16" s="618">
        <v>3309</v>
      </c>
      <c r="AB16" s="618">
        <v>3126</v>
      </c>
      <c r="AC16" s="618">
        <v>3062</v>
      </c>
      <c r="AD16" s="618">
        <v>2688</v>
      </c>
      <c r="AE16" s="618">
        <v>2422</v>
      </c>
      <c r="AF16" s="618">
        <v>2480</v>
      </c>
      <c r="AG16" s="618">
        <v>2490</v>
      </c>
      <c r="AH16" s="618">
        <v>2767</v>
      </c>
      <c r="AI16" s="618">
        <v>2445</v>
      </c>
      <c r="AJ16" s="618">
        <v>2835</v>
      </c>
      <c r="AK16" s="618">
        <v>3272</v>
      </c>
      <c r="AL16" s="618">
        <v>4135</v>
      </c>
      <c r="AM16" s="618">
        <v>3491</v>
      </c>
      <c r="AN16" s="618">
        <v>3287</v>
      </c>
      <c r="AO16" s="618">
        <v>3058</v>
      </c>
      <c r="AP16" s="618">
        <v>2749</v>
      </c>
      <c r="AQ16" s="618">
        <v>2719</v>
      </c>
      <c r="AR16" s="618">
        <v>2502</v>
      </c>
      <c r="AS16" s="618">
        <v>2464</v>
      </c>
      <c r="AT16" s="618">
        <v>2213</v>
      </c>
      <c r="AU16" s="618">
        <v>2265</v>
      </c>
      <c r="AV16" s="618">
        <v>2045</v>
      </c>
      <c r="AW16" s="618">
        <v>2842</v>
      </c>
      <c r="AX16" s="618">
        <v>2654</v>
      </c>
      <c r="AY16" s="618">
        <v>2416</v>
      </c>
      <c r="AZ16" s="618">
        <v>2415</v>
      </c>
      <c r="BA16" s="618">
        <v>1982</v>
      </c>
      <c r="BB16" s="618">
        <v>2108</v>
      </c>
      <c r="BC16" s="618">
        <v>1750</v>
      </c>
      <c r="BD16" s="618">
        <v>1315</v>
      </c>
      <c r="BE16" s="618">
        <v>805</v>
      </c>
      <c r="BF16" s="618">
        <v>626</v>
      </c>
      <c r="BG16" s="618">
        <v>324</v>
      </c>
      <c r="BH16" s="618">
        <v>108</v>
      </c>
      <c r="BI16" s="618">
        <v>83</v>
      </c>
      <c r="BJ16" s="618">
        <v>51</v>
      </c>
      <c r="BK16" s="618">
        <v>26</v>
      </c>
      <c r="BL16" s="618">
        <v>27.02</v>
      </c>
      <c r="BM16" s="618">
        <v>26.53</v>
      </c>
      <c r="BN16" s="618">
        <v>25.56</v>
      </c>
      <c r="BO16" s="618">
        <v>24</v>
      </c>
      <c r="BP16" s="618">
        <v>25.21</v>
      </c>
      <c r="BQ16" s="618">
        <v>24.62</v>
      </c>
      <c r="BR16" s="618">
        <v>25.21</v>
      </c>
      <c r="BS16" s="618">
        <v>28.34</v>
      </c>
      <c r="BT16" s="618">
        <v>27</v>
      </c>
      <c r="BU16" s="619">
        <v>32</v>
      </c>
      <c r="BV16" s="606"/>
    </row>
    <row r="17" spans="1:143" ht="15" customHeight="1">
      <c r="A17" s="102" t="s">
        <v>748</v>
      </c>
      <c r="B17" s="616">
        <v>22533</v>
      </c>
      <c r="C17" s="616">
        <v>24080</v>
      </c>
      <c r="D17" s="616">
        <v>25851</v>
      </c>
      <c r="E17" s="616">
        <v>25590</v>
      </c>
      <c r="F17" s="616">
        <v>27769</v>
      </c>
      <c r="G17" s="616">
        <v>28387</v>
      </c>
      <c r="H17" s="618">
        <v>28294</v>
      </c>
      <c r="I17" s="618">
        <v>26967</v>
      </c>
      <c r="J17" s="618">
        <v>27626</v>
      </c>
      <c r="K17" s="618">
        <v>29455</v>
      </c>
      <c r="L17" s="618">
        <v>31009</v>
      </c>
      <c r="M17" s="618">
        <v>32357</v>
      </c>
      <c r="N17" s="618">
        <v>33986</v>
      </c>
      <c r="O17" s="618">
        <v>34741</v>
      </c>
      <c r="P17" s="618">
        <v>36074</v>
      </c>
      <c r="Q17" s="618">
        <v>36814</v>
      </c>
      <c r="R17" s="618">
        <v>40082</v>
      </c>
      <c r="S17" s="618">
        <v>41705</v>
      </c>
      <c r="T17" s="618">
        <v>42294</v>
      </c>
      <c r="U17" s="618">
        <v>40754</v>
      </c>
      <c r="V17" s="618">
        <v>43036</v>
      </c>
      <c r="W17" s="618">
        <v>49050</v>
      </c>
      <c r="X17" s="618">
        <v>50640</v>
      </c>
      <c r="Y17" s="618">
        <v>55822</v>
      </c>
      <c r="Z17" s="618">
        <v>54772</v>
      </c>
      <c r="AA17" s="618">
        <v>51034</v>
      </c>
      <c r="AB17" s="618">
        <v>52294</v>
      </c>
      <c r="AC17" s="618">
        <v>55901</v>
      </c>
      <c r="AD17" s="618">
        <v>58406</v>
      </c>
      <c r="AE17" s="618">
        <v>62140</v>
      </c>
      <c r="AF17" s="618">
        <v>64683</v>
      </c>
      <c r="AG17" s="618">
        <v>66831</v>
      </c>
      <c r="AH17" s="618">
        <v>66056</v>
      </c>
      <c r="AI17" s="618">
        <v>69290</v>
      </c>
      <c r="AJ17" s="618">
        <v>68618</v>
      </c>
      <c r="AK17" s="618">
        <v>70406</v>
      </c>
      <c r="AL17" s="618">
        <v>75218</v>
      </c>
      <c r="AM17" s="618">
        <v>78500</v>
      </c>
      <c r="AN17" s="618">
        <v>69417</v>
      </c>
      <c r="AO17" s="618">
        <v>70702</v>
      </c>
      <c r="AP17" s="618">
        <v>75953</v>
      </c>
      <c r="AQ17" s="618">
        <v>79193</v>
      </c>
      <c r="AR17" s="618">
        <v>82130</v>
      </c>
      <c r="AS17" s="618">
        <v>81720</v>
      </c>
      <c r="AT17" s="618">
        <v>86026.21</v>
      </c>
      <c r="AU17" s="618">
        <v>86410</v>
      </c>
      <c r="AV17" s="618">
        <v>89335</v>
      </c>
      <c r="AW17" s="618">
        <v>93604</v>
      </c>
      <c r="AX17" s="618">
        <v>99059</v>
      </c>
      <c r="AY17" s="618">
        <v>106447</v>
      </c>
      <c r="AZ17" s="618">
        <v>111302</v>
      </c>
      <c r="BA17" s="618">
        <v>107703</v>
      </c>
      <c r="BB17" s="618">
        <v>104913</v>
      </c>
      <c r="BC17" s="618">
        <v>110826</v>
      </c>
      <c r="BD17" s="618">
        <v>113637</v>
      </c>
      <c r="BE17" s="618">
        <v>118924</v>
      </c>
      <c r="BF17" s="618">
        <v>120074</v>
      </c>
      <c r="BG17" s="618">
        <v>122568</v>
      </c>
      <c r="BH17" s="618">
        <v>123087</v>
      </c>
      <c r="BI17" s="618">
        <v>123061</v>
      </c>
      <c r="BJ17" s="618">
        <v>124602</v>
      </c>
      <c r="BK17" s="618">
        <v>126170</v>
      </c>
      <c r="BL17" s="618">
        <v>129715.46</v>
      </c>
      <c r="BM17" s="618">
        <v>124282.01999999999</v>
      </c>
      <c r="BN17" s="618">
        <v>124315.02</v>
      </c>
      <c r="BO17" s="618">
        <v>128631</v>
      </c>
      <c r="BP17" s="618">
        <v>130357.93000000001</v>
      </c>
      <c r="BQ17" s="618">
        <v>128256.17000000001</v>
      </c>
      <c r="BR17" s="618">
        <v>127711.17000000001</v>
      </c>
      <c r="BS17" s="618">
        <v>126144.69</v>
      </c>
      <c r="BT17" s="618">
        <v>126268</v>
      </c>
      <c r="BU17" s="619">
        <v>123032</v>
      </c>
      <c r="BV17" s="606"/>
    </row>
    <row r="18" spans="1:143" ht="15" customHeight="1">
      <c r="A18" s="102" t="s">
        <v>749</v>
      </c>
      <c r="B18" s="616">
        <v>1995</v>
      </c>
      <c r="C18" s="616">
        <v>1566</v>
      </c>
      <c r="D18" s="616">
        <v>1720</v>
      </c>
      <c r="E18" s="616">
        <v>229</v>
      </c>
      <c r="F18" s="616">
        <v>2711</v>
      </c>
      <c r="G18" s="616">
        <v>2288</v>
      </c>
      <c r="H18" s="617">
        <v>2295</v>
      </c>
      <c r="I18" s="617">
        <v>256</v>
      </c>
      <c r="J18" s="618">
        <v>2498</v>
      </c>
      <c r="K18" s="618">
        <v>2065</v>
      </c>
      <c r="L18" s="618">
        <v>2039</v>
      </c>
      <c r="M18" s="618">
        <v>258</v>
      </c>
      <c r="N18" s="618">
        <v>3015</v>
      </c>
      <c r="O18" s="618">
        <v>2397</v>
      </c>
      <c r="P18" s="618">
        <v>2629</v>
      </c>
      <c r="Q18" s="618">
        <v>300</v>
      </c>
      <c r="R18" s="618">
        <v>4145</v>
      </c>
      <c r="S18" s="618">
        <v>3147</v>
      </c>
      <c r="T18" s="618">
        <v>3021</v>
      </c>
      <c r="U18" s="618">
        <v>338</v>
      </c>
      <c r="V18" s="618">
        <v>5539</v>
      </c>
      <c r="W18" s="618">
        <v>3155</v>
      </c>
      <c r="X18" s="618">
        <v>3228</v>
      </c>
      <c r="Y18" s="618">
        <v>439</v>
      </c>
      <c r="Z18" s="618">
        <v>3253</v>
      </c>
      <c r="AA18" s="618">
        <v>3379</v>
      </c>
      <c r="AB18" s="618">
        <v>3552</v>
      </c>
      <c r="AC18" s="618">
        <v>815</v>
      </c>
      <c r="AD18" s="618">
        <v>3842</v>
      </c>
      <c r="AE18" s="618">
        <v>3737</v>
      </c>
      <c r="AF18" s="618">
        <v>3927</v>
      </c>
      <c r="AG18" s="618">
        <v>435</v>
      </c>
      <c r="AH18" s="618">
        <v>6564</v>
      </c>
      <c r="AI18" s="618">
        <v>3425</v>
      </c>
      <c r="AJ18" s="618">
        <v>3681</v>
      </c>
      <c r="AK18" s="618">
        <v>601</v>
      </c>
      <c r="AL18" s="618">
        <v>5126</v>
      </c>
      <c r="AM18" s="618">
        <v>3442</v>
      </c>
      <c r="AN18" s="618">
        <v>3749</v>
      </c>
      <c r="AO18" s="618">
        <v>732</v>
      </c>
      <c r="AP18" s="618">
        <v>4490</v>
      </c>
      <c r="AQ18" s="618">
        <v>3362</v>
      </c>
      <c r="AR18" s="618">
        <v>4353</v>
      </c>
      <c r="AS18" s="618">
        <v>1114</v>
      </c>
      <c r="AT18" s="618">
        <v>3341</v>
      </c>
      <c r="AU18" s="618">
        <v>3482.86</v>
      </c>
      <c r="AV18" s="618">
        <v>3893.05</v>
      </c>
      <c r="AW18" s="618">
        <v>643</v>
      </c>
      <c r="AX18" s="618">
        <v>4139</v>
      </c>
      <c r="AY18" s="618">
        <v>4613</v>
      </c>
      <c r="AZ18" s="618">
        <v>4318</v>
      </c>
      <c r="BA18" s="618">
        <v>712</v>
      </c>
      <c r="BB18" s="618">
        <v>2980</v>
      </c>
      <c r="BC18" s="618">
        <v>3855</v>
      </c>
      <c r="BD18" s="618">
        <v>4784</v>
      </c>
      <c r="BE18" s="618">
        <v>707</v>
      </c>
      <c r="BF18" s="618">
        <v>5213</v>
      </c>
      <c r="BG18" s="618">
        <v>7421</v>
      </c>
      <c r="BH18" s="618">
        <v>6440</v>
      </c>
      <c r="BI18" s="618">
        <v>722</v>
      </c>
      <c r="BJ18" s="618">
        <v>7665</v>
      </c>
      <c r="BK18" s="618">
        <v>7800</v>
      </c>
      <c r="BL18" s="618">
        <v>5956.99</v>
      </c>
      <c r="BM18" s="618">
        <v>729.31</v>
      </c>
      <c r="BN18" s="618">
        <v>5649.37</v>
      </c>
      <c r="BO18" s="618">
        <v>6310</v>
      </c>
      <c r="BP18" s="618">
        <v>6170.6</v>
      </c>
      <c r="BQ18" s="618">
        <v>939.72</v>
      </c>
      <c r="BR18" s="618">
        <v>5805.73</v>
      </c>
      <c r="BS18" s="618">
        <v>6096.63</v>
      </c>
      <c r="BT18" s="618">
        <v>7208</v>
      </c>
      <c r="BU18" s="619">
        <v>854</v>
      </c>
      <c r="BV18" s="606"/>
    </row>
    <row r="19" spans="1:143" ht="15" customHeight="1">
      <c r="A19" s="102" t="s">
        <v>201</v>
      </c>
      <c r="B19" s="616">
        <v>8415</v>
      </c>
      <c r="C19" s="616">
        <v>6405</v>
      </c>
      <c r="D19" s="616">
        <v>6091</v>
      </c>
      <c r="E19" s="616">
        <v>3467</v>
      </c>
      <c r="F19" s="616">
        <v>7319</v>
      </c>
      <c r="G19" s="616">
        <v>5547</v>
      </c>
      <c r="H19" s="618">
        <v>5978</v>
      </c>
      <c r="I19" s="618">
        <v>13538</v>
      </c>
      <c r="J19" s="618">
        <v>22367</v>
      </c>
      <c r="K19" s="618">
        <v>11128</v>
      </c>
      <c r="L19" s="618">
        <v>5820</v>
      </c>
      <c r="M19" s="618">
        <v>3918</v>
      </c>
      <c r="N19" s="618">
        <v>5452</v>
      </c>
      <c r="O19" s="618">
        <v>7485</v>
      </c>
      <c r="P19" s="618">
        <v>13697</v>
      </c>
      <c r="Q19" s="618">
        <v>5632</v>
      </c>
      <c r="R19" s="618">
        <v>11060</v>
      </c>
      <c r="S19" s="618">
        <v>7908</v>
      </c>
      <c r="T19" s="618">
        <v>7091</v>
      </c>
      <c r="U19" s="618">
        <v>3123</v>
      </c>
      <c r="V19" s="618">
        <v>5953</v>
      </c>
      <c r="W19" s="618">
        <v>6733</v>
      </c>
      <c r="X19" s="618">
        <v>3767</v>
      </c>
      <c r="Y19" s="618">
        <v>5071</v>
      </c>
      <c r="Z19" s="618">
        <v>6385</v>
      </c>
      <c r="AA19" s="618">
        <v>5603</v>
      </c>
      <c r="AB19" s="618">
        <v>10323</v>
      </c>
      <c r="AC19" s="618">
        <v>7771</v>
      </c>
      <c r="AD19" s="618">
        <v>11995</v>
      </c>
      <c r="AE19" s="618">
        <v>5552</v>
      </c>
      <c r="AF19" s="618">
        <v>5611</v>
      </c>
      <c r="AG19" s="618">
        <v>5385</v>
      </c>
      <c r="AH19" s="618">
        <v>4686</v>
      </c>
      <c r="AI19" s="618">
        <v>8142</v>
      </c>
      <c r="AJ19" s="618">
        <v>12302</v>
      </c>
      <c r="AK19" s="618">
        <v>5617</v>
      </c>
      <c r="AL19" s="618">
        <v>17358</v>
      </c>
      <c r="AM19" s="618">
        <v>25426</v>
      </c>
      <c r="AN19" s="618">
        <v>14107</v>
      </c>
      <c r="AO19" s="618">
        <v>8749</v>
      </c>
      <c r="AP19" s="618">
        <v>10963</v>
      </c>
      <c r="AQ19" s="618">
        <v>7106</v>
      </c>
      <c r="AR19" s="618">
        <v>10823</v>
      </c>
      <c r="AS19" s="618">
        <v>7655</v>
      </c>
      <c r="AT19" s="618">
        <v>15256</v>
      </c>
      <c r="AU19" s="618">
        <v>16150</v>
      </c>
      <c r="AV19" s="618">
        <v>8923.16</v>
      </c>
      <c r="AW19" s="618">
        <v>5554</v>
      </c>
      <c r="AX19" s="618">
        <v>21733</v>
      </c>
      <c r="AY19" s="618">
        <v>25937</v>
      </c>
      <c r="AZ19" s="618">
        <v>33495</v>
      </c>
      <c r="BA19" s="618">
        <v>15489</v>
      </c>
      <c r="BB19" s="618">
        <v>37930</v>
      </c>
      <c r="BC19" s="618">
        <v>32646</v>
      </c>
      <c r="BD19" s="618">
        <v>34439</v>
      </c>
      <c r="BE19" s="618">
        <v>18758</v>
      </c>
      <c r="BF19" s="618">
        <v>30808</v>
      </c>
      <c r="BG19" s="618">
        <v>32999</v>
      </c>
      <c r="BH19" s="618">
        <v>35631</v>
      </c>
      <c r="BI19" s="618">
        <v>20215</v>
      </c>
      <c r="BJ19" s="618">
        <v>27423</v>
      </c>
      <c r="BK19" s="618">
        <v>28340</v>
      </c>
      <c r="BL19" s="618">
        <v>56712.39</v>
      </c>
      <c r="BM19" s="618">
        <v>23535.31</v>
      </c>
      <c r="BN19" s="618">
        <v>25214.58</v>
      </c>
      <c r="BO19" s="618">
        <v>22565</v>
      </c>
      <c r="BP19" s="618">
        <v>22745.52</v>
      </c>
      <c r="BQ19" s="618">
        <v>19027.8</v>
      </c>
      <c r="BR19" s="618">
        <v>24184.98</v>
      </c>
      <c r="BS19" s="618">
        <v>28968.54</v>
      </c>
      <c r="BT19" s="618">
        <v>27169</v>
      </c>
      <c r="BU19" s="619">
        <v>25122</v>
      </c>
      <c r="BV19" s="606"/>
    </row>
    <row r="20" spans="1:143" ht="15" customHeight="1">
      <c r="A20" s="102" t="s">
        <v>750</v>
      </c>
      <c r="B20" s="616">
        <v>50653</v>
      </c>
      <c r="C20" s="616">
        <v>52900</v>
      </c>
      <c r="D20" s="616">
        <v>55319</v>
      </c>
      <c r="E20" s="616">
        <v>58526</v>
      </c>
      <c r="F20" s="616">
        <v>59722</v>
      </c>
      <c r="G20" s="616">
        <v>62068</v>
      </c>
      <c r="H20" s="617">
        <v>62888</v>
      </c>
      <c r="I20" s="617">
        <v>64587</v>
      </c>
      <c r="J20" s="618">
        <v>66673</v>
      </c>
      <c r="K20" s="618">
        <v>68829</v>
      </c>
      <c r="L20" s="618">
        <v>71401</v>
      </c>
      <c r="M20" s="618">
        <v>75572</v>
      </c>
      <c r="N20" s="618">
        <v>77685</v>
      </c>
      <c r="O20" s="618">
        <v>79308</v>
      </c>
      <c r="P20" s="618">
        <v>82363</v>
      </c>
      <c r="Q20" s="618">
        <v>87177</v>
      </c>
      <c r="R20" s="618">
        <v>89980</v>
      </c>
      <c r="S20" s="618">
        <v>93938</v>
      </c>
      <c r="T20" s="618">
        <v>97099</v>
      </c>
      <c r="U20" s="618">
        <v>103653</v>
      </c>
      <c r="V20" s="618">
        <v>106953</v>
      </c>
      <c r="W20" s="618">
        <v>111789</v>
      </c>
      <c r="X20" s="618">
        <v>117807</v>
      </c>
      <c r="Y20" s="618">
        <v>124217</v>
      </c>
      <c r="Z20" s="618">
        <v>127367</v>
      </c>
      <c r="AA20" s="618">
        <v>131819</v>
      </c>
      <c r="AB20" s="618">
        <v>133554</v>
      </c>
      <c r="AC20" s="618">
        <v>136229</v>
      </c>
      <c r="AD20" s="618">
        <v>137751</v>
      </c>
      <c r="AE20" s="618">
        <v>142731</v>
      </c>
      <c r="AF20" s="618">
        <v>145969</v>
      </c>
      <c r="AG20" s="618">
        <v>153267</v>
      </c>
      <c r="AH20" s="618">
        <v>157295</v>
      </c>
      <c r="AI20" s="618">
        <v>164566</v>
      </c>
      <c r="AJ20" s="618">
        <v>168629</v>
      </c>
      <c r="AK20" s="618">
        <v>177834</v>
      </c>
      <c r="AL20" s="618">
        <v>182973</v>
      </c>
      <c r="AM20" s="618">
        <v>190649</v>
      </c>
      <c r="AN20" s="618">
        <v>213608</v>
      </c>
      <c r="AO20" s="618">
        <v>223342</v>
      </c>
      <c r="AP20" s="618">
        <v>229433</v>
      </c>
      <c r="AQ20" s="618">
        <v>233640</v>
      </c>
      <c r="AR20" s="618">
        <v>239287</v>
      </c>
      <c r="AS20" s="618">
        <v>246653</v>
      </c>
      <c r="AT20" s="618">
        <v>251231</v>
      </c>
      <c r="AU20" s="618">
        <v>252072</v>
      </c>
      <c r="AV20" s="618">
        <v>254653.29</v>
      </c>
      <c r="AW20" s="618">
        <v>258755</v>
      </c>
      <c r="AX20" s="618">
        <v>261106</v>
      </c>
      <c r="AY20" s="618">
        <v>265241</v>
      </c>
      <c r="AZ20" s="618">
        <v>269675</v>
      </c>
      <c r="BA20" s="618">
        <v>274765</v>
      </c>
      <c r="BB20" s="618">
        <v>272257</v>
      </c>
      <c r="BC20" s="618">
        <v>274861</v>
      </c>
      <c r="BD20" s="618">
        <v>279186</v>
      </c>
      <c r="BE20" s="618">
        <v>284606</v>
      </c>
      <c r="BF20" s="618">
        <v>285163</v>
      </c>
      <c r="BG20" s="618">
        <v>288364</v>
      </c>
      <c r="BH20" s="618">
        <v>289111</v>
      </c>
      <c r="BI20" s="618">
        <v>292860</v>
      </c>
      <c r="BJ20" s="618">
        <v>301001</v>
      </c>
      <c r="BK20" s="618">
        <v>307819</v>
      </c>
      <c r="BL20" s="618">
        <v>316560.36</v>
      </c>
      <c r="BM20" s="618">
        <v>324024.07</v>
      </c>
      <c r="BN20" s="618">
        <v>332904.95</v>
      </c>
      <c r="BO20" s="618">
        <v>340542</v>
      </c>
      <c r="BP20" s="618">
        <v>349569</v>
      </c>
      <c r="BQ20" s="618">
        <v>360803</v>
      </c>
      <c r="BR20" s="618">
        <v>372673</v>
      </c>
      <c r="BS20" s="618">
        <v>382390</v>
      </c>
      <c r="BT20" s="618">
        <v>393720</v>
      </c>
      <c r="BU20" s="619">
        <v>403689</v>
      </c>
      <c r="BV20" s="606"/>
    </row>
    <row r="21" spans="1:143" ht="5.0999999999999996" customHeight="1">
      <c r="A21" s="102"/>
      <c r="B21" s="616"/>
      <c r="C21" s="616"/>
      <c r="D21" s="616"/>
      <c r="E21" s="616"/>
      <c r="F21" s="616"/>
      <c r="G21" s="616"/>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8"/>
      <c r="AM21" s="618"/>
      <c r="AN21" s="618"/>
      <c r="AO21" s="618"/>
      <c r="AP21" s="618"/>
      <c r="AQ21" s="618"/>
      <c r="AR21" s="618"/>
      <c r="AS21" s="618"/>
      <c r="AT21" s="618"/>
      <c r="AU21" s="618"/>
      <c r="AV21" s="618"/>
      <c r="AW21" s="618"/>
      <c r="AX21" s="618"/>
      <c r="AY21" s="618"/>
      <c r="AZ21" s="618"/>
      <c r="BA21" s="618"/>
      <c r="BB21" s="618"/>
      <c r="BC21" s="618"/>
      <c r="BD21" s="618"/>
      <c r="BE21" s="618"/>
      <c r="BF21" s="618"/>
      <c r="BG21" s="618"/>
      <c r="BH21" s="618"/>
      <c r="BI21" s="618"/>
      <c r="BJ21" s="618"/>
      <c r="BK21" s="618"/>
      <c r="BL21" s="618"/>
      <c r="BM21" s="618"/>
      <c r="BN21" s="618"/>
      <c r="BO21" s="618">
        <v>0</v>
      </c>
      <c r="BP21" s="618"/>
      <c r="BQ21" s="618"/>
      <c r="BR21" s="618"/>
      <c r="BS21" s="618"/>
      <c r="BT21" s="618"/>
      <c r="BU21" s="619"/>
      <c r="BV21" s="606"/>
    </row>
    <row r="22" spans="1:143" s="111" customFormat="1" ht="15" customHeight="1">
      <c r="A22" s="108" t="s">
        <v>751</v>
      </c>
      <c r="B22" s="612">
        <v>151651</v>
      </c>
      <c r="C22" s="612">
        <v>161281</v>
      </c>
      <c r="D22" s="612">
        <v>167587</v>
      </c>
      <c r="E22" s="612">
        <v>177486</v>
      </c>
      <c r="F22" s="612">
        <v>183822</v>
      </c>
      <c r="G22" s="612">
        <v>184385</v>
      </c>
      <c r="H22" s="613">
        <v>187995</v>
      </c>
      <c r="I22" s="613">
        <v>187151</v>
      </c>
      <c r="J22" s="613">
        <v>200975</v>
      </c>
      <c r="K22" s="613">
        <v>211694</v>
      </c>
      <c r="L22" s="613">
        <v>236911</v>
      </c>
      <c r="M22" s="613">
        <v>247700</v>
      </c>
      <c r="N22" s="613">
        <v>258563</v>
      </c>
      <c r="O22" s="613">
        <v>263297</v>
      </c>
      <c r="P22" s="613">
        <v>283046</v>
      </c>
      <c r="Q22" s="613">
        <v>295708</v>
      </c>
      <c r="R22" s="613">
        <v>303319</v>
      </c>
      <c r="S22" s="613">
        <v>310682</v>
      </c>
      <c r="T22" s="613">
        <v>319451</v>
      </c>
      <c r="U22" s="613">
        <v>335370</v>
      </c>
      <c r="V22" s="613">
        <v>372266</v>
      </c>
      <c r="W22" s="613">
        <v>383589</v>
      </c>
      <c r="X22" s="613">
        <v>404443</v>
      </c>
      <c r="Y22" s="613">
        <v>441832</v>
      </c>
      <c r="Z22" s="613">
        <v>435380</v>
      </c>
      <c r="AA22" s="613">
        <v>427237</v>
      </c>
      <c r="AB22" s="613">
        <v>438270</v>
      </c>
      <c r="AC22" s="613">
        <v>435364</v>
      </c>
      <c r="AD22" s="613">
        <v>439176</v>
      </c>
      <c r="AE22" s="613">
        <v>462246</v>
      </c>
      <c r="AF22" s="613">
        <v>486941</v>
      </c>
      <c r="AG22" s="613">
        <v>488730</v>
      </c>
      <c r="AH22" s="613">
        <v>492440</v>
      </c>
      <c r="AI22" s="613">
        <v>514728</v>
      </c>
      <c r="AJ22" s="613">
        <v>518638</v>
      </c>
      <c r="AK22" s="613">
        <v>550284</v>
      </c>
      <c r="AL22" s="613">
        <v>596440</v>
      </c>
      <c r="AM22" s="613">
        <v>603448</v>
      </c>
      <c r="AN22" s="613">
        <v>733757</v>
      </c>
      <c r="AO22" s="613">
        <v>756488</v>
      </c>
      <c r="AP22" s="613">
        <v>786139</v>
      </c>
      <c r="AQ22" s="613">
        <v>776647</v>
      </c>
      <c r="AR22" s="613">
        <v>820682</v>
      </c>
      <c r="AS22" s="613">
        <v>834646</v>
      </c>
      <c r="AT22" s="613">
        <v>878721</v>
      </c>
      <c r="AU22" s="613">
        <v>880707</v>
      </c>
      <c r="AV22" s="613">
        <v>909404</v>
      </c>
      <c r="AW22" s="613">
        <v>940538</v>
      </c>
      <c r="AX22" s="613">
        <v>954386</v>
      </c>
      <c r="AY22" s="613">
        <v>971094</v>
      </c>
      <c r="AZ22" s="613">
        <v>995477</v>
      </c>
      <c r="BA22" s="613">
        <v>1000818</v>
      </c>
      <c r="BB22" s="613">
        <v>915467</v>
      </c>
      <c r="BC22" s="613">
        <v>940430</v>
      </c>
      <c r="BD22" s="613">
        <v>972530</v>
      </c>
      <c r="BE22" s="613">
        <v>1023287</v>
      </c>
      <c r="BF22" s="613">
        <v>1044222</v>
      </c>
      <c r="BG22" s="613">
        <v>1082126</v>
      </c>
      <c r="BH22" s="613">
        <v>1075329</v>
      </c>
      <c r="BI22" s="613">
        <v>1060429</v>
      </c>
      <c r="BJ22" s="613">
        <v>1071086</v>
      </c>
      <c r="BK22" s="613">
        <v>1059168</v>
      </c>
      <c r="BL22" s="613">
        <v>1092639.85561</v>
      </c>
      <c r="BM22" s="613">
        <v>1102155.7</v>
      </c>
      <c r="BN22" s="613">
        <v>1107422</v>
      </c>
      <c r="BO22" s="613">
        <v>1128803</v>
      </c>
      <c r="BP22" s="613">
        <v>1156493</v>
      </c>
      <c r="BQ22" s="613">
        <v>1192511</v>
      </c>
      <c r="BR22" s="613">
        <v>1214293.0098299999</v>
      </c>
      <c r="BS22" s="613">
        <v>1230225</v>
      </c>
      <c r="BT22" s="613">
        <v>1270075</v>
      </c>
      <c r="BU22" s="614">
        <v>1268106</v>
      </c>
      <c r="BV22" s="606"/>
    </row>
    <row r="23" spans="1:143" ht="15" customHeight="1">
      <c r="A23" s="102" t="s">
        <v>752</v>
      </c>
      <c r="B23" s="616">
        <v>144277</v>
      </c>
      <c r="C23" s="616">
        <v>153778</v>
      </c>
      <c r="D23" s="616">
        <v>159109</v>
      </c>
      <c r="E23" s="616">
        <v>163963</v>
      </c>
      <c r="F23" s="616">
        <v>167662</v>
      </c>
      <c r="G23" s="616">
        <v>167542</v>
      </c>
      <c r="H23" s="618">
        <v>170089</v>
      </c>
      <c r="I23" s="618">
        <v>171019</v>
      </c>
      <c r="J23" s="618">
        <v>184106</v>
      </c>
      <c r="K23" s="618">
        <v>193640</v>
      </c>
      <c r="L23" s="618">
        <v>218973</v>
      </c>
      <c r="M23" s="618">
        <v>230652</v>
      </c>
      <c r="N23" s="618">
        <v>239287</v>
      </c>
      <c r="O23" s="618">
        <v>244732</v>
      </c>
      <c r="P23" s="618">
        <v>263864</v>
      </c>
      <c r="Q23" s="618">
        <v>275607</v>
      </c>
      <c r="R23" s="618">
        <v>282472</v>
      </c>
      <c r="S23" s="618">
        <v>291012</v>
      </c>
      <c r="T23" s="618">
        <v>300680</v>
      </c>
      <c r="U23" s="618">
        <v>316207</v>
      </c>
      <c r="V23" s="618">
        <v>352906</v>
      </c>
      <c r="W23" s="618">
        <v>364620</v>
      </c>
      <c r="X23" s="618">
        <v>373305</v>
      </c>
      <c r="Y23" s="618">
        <v>406715</v>
      </c>
      <c r="Z23" s="618">
        <v>400835</v>
      </c>
      <c r="AA23" s="618">
        <v>394023</v>
      </c>
      <c r="AB23" s="618">
        <v>404355</v>
      </c>
      <c r="AC23" s="618">
        <v>407874</v>
      </c>
      <c r="AD23" s="618">
        <v>408277</v>
      </c>
      <c r="AE23" s="618">
        <v>429164</v>
      </c>
      <c r="AF23" s="618">
        <v>453859</v>
      </c>
      <c r="AG23" s="618">
        <v>452103</v>
      </c>
      <c r="AH23" s="618">
        <v>455702</v>
      </c>
      <c r="AI23" s="618">
        <v>473933</v>
      </c>
      <c r="AJ23" s="618">
        <v>479656</v>
      </c>
      <c r="AK23" s="618">
        <v>510343</v>
      </c>
      <c r="AL23" s="618">
        <v>553873</v>
      </c>
      <c r="AM23" s="618">
        <v>556754</v>
      </c>
      <c r="AN23" s="618">
        <v>679402</v>
      </c>
      <c r="AO23" s="618">
        <v>708757</v>
      </c>
      <c r="AP23" s="618">
        <v>732659</v>
      </c>
      <c r="AQ23" s="618">
        <v>721462</v>
      </c>
      <c r="AR23" s="618">
        <v>761972</v>
      </c>
      <c r="AS23" s="618">
        <v>771915</v>
      </c>
      <c r="AT23" s="618">
        <v>812350</v>
      </c>
      <c r="AU23" s="618">
        <v>802434</v>
      </c>
      <c r="AV23" s="618">
        <v>828015</v>
      </c>
      <c r="AW23" s="618">
        <v>856410</v>
      </c>
      <c r="AX23" s="618">
        <v>867404</v>
      </c>
      <c r="AY23" s="618">
        <v>881962</v>
      </c>
      <c r="AZ23" s="618">
        <v>905194</v>
      </c>
      <c r="BA23" s="618">
        <v>909448</v>
      </c>
      <c r="BB23" s="618">
        <v>833272</v>
      </c>
      <c r="BC23" s="618">
        <v>851739</v>
      </c>
      <c r="BD23" s="618">
        <v>879890</v>
      </c>
      <c r="BE23" s="618">
        <v>915366</v>
      </c>
      <c r="BF23" s="618">
        <v>935081</v>
      </c>
      <c r="BG23" s="618">
        <v>969235</v>
      </c>
      <c r="BH23" s="618">
        <v>965736</v>
      </c>
      <c r="BI23" s="618">
        <v>956489</v>
      </c>
      <c r="BJ23" s="618">
        <v>975282</v>
      </c>
      <c r="BK23" s="618">
        <v>965310</v>
      </c>
      <c r="BL23" s="618">
        <v>996346.8</v>
      </c>
      <c r="BM23" s="618">
        <v>1008574.4</v>
      </c>
      <c r="BN23" s="618">
        <v>1019053</v>
      </c>
      <c r="BO23" s="618">
        <v>1038674</v>
      </c>
      <c r="BP23" s="618">
        <v>1068405</v>
      </c>
      <c r="BQ23" s="618">
        <v>1101368</v>
      </c>
      <c r="BR23" s="618">
        <v>1125495</v>
      </c>
      <c r="BS23" s="618">
        <v>1144747</v>
      </c>
      <c r="BT23" s="618">
        <v>1185231</v>
      </c>
      <c r="BU23" s="619">
        <v>1188478</v>
      </c>
      <c r="BV23" s="606"/>
    </row>
    <row r="24" spans="1:143" ht="15" customHeight="1">
      <c r="A24" s="102" t="s">
        <v>753</v>
      </c>
      <c r="B24" s="616">
        <v>7374</v>
      </c>
      <c r="C24" s="616">
        <v>7503</v>
      </c>
      <c r="D24" s="616">
        <v>8478</v>
      </c>
      <c r="E24" s="616">
        <v>13523</v>
      </c>
      <c r="F24" s="616">
        <v>16160</v>
      </c>
      <c r="G24" s="616">
        <v>16843</v>
      </c>
      <c r="H24" s="618">
        <v>17906</v>
      </c>
      <c r="I24" s="618">
        <v>16132</v>
      </c>
      <c r="J24" s="618">
        <v>16869</v>
      </c>
      <c r="K24" s="618">
        <v>18054</v>
      </c>
      <c r="L24" s="618">
        <v>17938</v>
      </c>
      <c r="M24" s="618">
        <v>17048</v>
      </c>
      <c r="N24" s="618">
        <v>19276</v>
      </c>
      <c r="O24" s="618">
        <v>18565</v>
      </c>
      <c r="P24" s="618">
        <v>19182</v>
      </c>
      <c r="Q24" s="618">
        <v>20101</v>
      </c>
      <c r="R24" s="618">
        <v>20847</v>
      </c>
      <c r="S24" s="618">
        <v>19670</v>
      </c>
      <c r="T24" s="618">
        <v>18771</v>
      </c>
      <c r="U24" s="618">
        <v>19163</v>
      </c>
      <c r="V24" s="618">
        <v>19360</v>
      </c>
      <c r="W24" s="618">
        <v>18969</v>
      </c>
      <c r="X24" s="618">
        <v>31138</v>
      </c>
      <c r="Y24" s="618">
        <v>35117</v>
      </c>
      <c r="Z24" s="618">
        <v>34545</v>
      </c>
      <c r="AA24" s="618">
        <v>33214</v>
      </c>
      <c r="AB24" s="618">
        <v>33915</v>
      </c>
      <c r="AC24" s="618">
        <v>27490</v>
      </c>
      <c r="AD24" s="618">
        <v>30899</v>
      </c>
      <c r="AE24" s="618">
        <v>33082</v>
      </c>
      <c r="AF24" s="618">
        <v>33082</v>
      </c>
      <c r="AG24" s="618">
        <v>36627</v>
      </c>
      <c r="AH24" s="618">
        <v>36738</v>
      </c>
      <c r="AI24" s="618">
        <v>40795</v>
      </c>
      <c r="AJ24" s="618">
        <v>38982</v>
      </c>
      <c r="AK24" s="618">
        <v>39941</v>
      </c>
      <c r="AL24" s="618">
        <v>42567</v>
      </c>
      <c r="AM24" s="618">
        <v>46694</v>
      </c>
      <c r="AN24" s="618">
        <v>54355</v>
      </c>
      <c r="AO24" s="618">
        <v>47731</v>
      </c>
      <c r="AP24" s="618">
        <v>53480</v>
      </c>
      <c r="AQ24" s="618">
        <v>55185</v>
      </c>
      <c r="AR24" s="618">
        <v>58710</v>
      </c>
      <c r="AS24" s="618">
        <v>62731</v>
      </c>
      <c r="AT24" s="618">
        <v>66371</v>
      </c>
      <c r="AU24" s="618">
        <v>78273</v>
      </c>
      <c r="AV24" s="618">
        <v>81389</v>
      </c>
      <c r="AW24" s="618">
        <v>84128</v>
      </c>
      <c r="AX24" s="618">
        <v>86982</v>
      </c>
      <c r="AY24" s="618">
        <v>89132</v>
      </c>
      <c r="AZ24" s="618">
        <v>90283</v>
      </c>
      <c r="BA24" s="618">
        <v>91370</v>
      </c>
      <c r="BB24" s="618">
        <v>82195</v>
      </c>
      <c r="BC24" s="618">
        <v>88691</v>
      </c>
      <c r="BD24" s="618">
        <v>92640</v>
      </c>
      <c r="BE24" s="618">
        <v>107921</v>
      </c>
      <c r="BF24" s="618">
        <v>109141</v>
      </c>
      <c r="BG24" s="618">
        <v>112891</v>
      </c>
      <c r="BH24" s="618">
        <v>109593</v>
      </c>
      <c r="BI24" s="618">
        <v>103940</v>
      </c>
      <c r="BJ24" s="618">
        <v>95804</v>
      </c>
      <c r="BK24" s="618">
        <v>93858</v>
      </c>
      <c r="BL24" s="618">
        <v>96293.055609999996</v>
      </c>
      <c r="BM24" s="618">
        <v>93581.3</v>
      </c>
      <c r="BN24" s="618">
        <v>88369</v>
      </c>
      <c r="BO24" s="618">
        <v>90129</v>
      </c>
      <c r="BP24" s="618">
        <v>88088</v>
      </c>
      <c r="BQ24" s="618">
        <v>91143</v>
      </c>
      <c r="BR24" s="618">
        <v>88798.009829999995</v>
      </c>
      <c r="BS24" s="618">
        <v>85478</v>
      </c>
      <c r="BT24" s="618">
        <v>84844</v>
      </c>
      <c r="BU24" s="619">
        <v>79628</v>
      </c>
      <c r="BV24" s="606"/>
    </row>
    <row r="25" spans="1:143" s="118" customFormat="1" ht="5.0999999999999996" customHeight="1">
      <c r="A25" s="102"/>
      <c r="B25" s="616"/>
      <c r="C25" s="616"/>
      <c r="D25" s="616"/>
      <c r="E25" s="616"/>
      <c r="F25" s="616"/>
      <c r="G25" s="616"/>
      <c r="H25" s="618"/>
      <c r="I25" s="618"/>
      <c r="J25" s="618"/>
      <c r="K25" s="618"/>
      <c r="L25" s="618" t="s">
        <v>754</v>
      </c>
      <c r="M25" s="618" t="s">
        <v>754</v>
      </c>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8"/>
      <c r="AL25" s="618"/>
      <c r="AM25" s="618"/>
      <c r="AN25" s="618"/>
      <c r="AO25" s="618"/>
      <c r="AP25" s="618"/>
      <c r="AQ25" s="618"/>
      <c r="AR25" s="618"/>
      <c r="AS25" s="618"/>
      <c r="AT25" s="618"/>
      <c r="AU25" s="618"/>
      <c r="AV25" s="618"/>
      <c r="AW25" s="618"/>
      <c r="AX25" s="618"/>
      <c r="AY25" s="618"/>
      <c r="AZ25" s="618"/>
      <c r="BA25" s="618"/>
      <c r="BB25" s="618"/>
      <c r="BC25" s="618"/>
      <c r="BD25" s="618"/>
      <c r="BE25" s="618"/>
      <c r="BF25" s="618"/>
      <c r="BG25" s="618"/>
      <c r="BH25" s="618"/>
      <c r="BI25" s="618"/>
      <c r="BJ25" s="618"/>
      <c r="BK25" s="618"/>
      <c r="BL25" s="618"/>
      <c r="BM25" s="618"/>
      <c r="BN25" s="618"/>
      <c r="BO25" s="618">
        <v>0</v>
      </c>
      <c r="BP25" s="618"/>
      <c r="BQ25" s="618"/>
      <c r="BR25" s="618"/>
      <c r="BS25" s="618"/>
      <c r="BT25" s="618"/>
      <c r="BU25" s="622"/>
      <c r="BV25" s="606"/>
    </row>
    <row r="26" spans="1:143" s="25" customFormat="1" ht="15" customHeight="1" thickBot="1">
      <c r="A26" s="87" t="s">
        <v>179</v>
      </c>
      <c r="B26" s="623">
        <v>406970</v>
      </c>
      <c r="C26" s="623">
        <v>421602</v>
      </c>
      <c r="D26" s="623">
        <v>452698</v>
      </c>
      <c r="E26" s="623">
        <v>482971</v>
      </c>
      <c r="F26" s="623">
        <v>505365</v>
      </c>
      <c r="G26" s="623">
        <v>550582</v>
      </c>
      <c r="H26" s="623">
        <v>570320</v>
      </c>
      <c r="I26" s="623">
        <v>597615</v>
      </c>
      <c r="J26" s="623">
        <v>640876</v>
      </c>
      <c r="K26" s="623">
        <v>647574</v>
      </c>
      <c r="L26" s="623">
        <v>674788</v>
      </c>
      <c r="M26" s="623">
        <v>702065</v>
      </c>
      <c r="N26" s="623">
        <v>739894</v>
      </c>
      <c r="O26" s="623">
        <v>767962</v>
      </c>
      <c r="P26" s="623">
        <v>838455</v>
      </c>
      <c r="Q26" s="623">
        <v>872514</v>
      </c>
      <c r="R26" s="623">
        <v>919007</v>
      </c>
      <c r="S26" s="623">
        <v>933960</v>
      </c>
      <c r="T26" s="623">
        <v>973194</v>
      </c>
      <c r="U26" s="623">
        <v>1019790</v>
      </c>
      <c r="V26" s="623">
        <v>1087270</v>
      </c>
      <c r="W26" s="623">
        <v>1130504</v>
      </c>
      <c r="X26" s="623">
        <v>1172008</v>
      </c>
      <c r="Y26" s="623">
        <v>1225228</v>
      </c>
      <c r="Z26" s="623">
        <v>1243170</v>
      </c>
      <c r="AA26" s="623">
        <v>1233546</v>
      </c>
      <c r="AB26" s="623">
        <v>1256220</v>
      </c>
      <c r="AC26" s="623">
        <v>1260056</v>
      </c>
      <c r="AD26" s="623">
        <v>1277670</v>
      </c>
      <c r="AE26" s="623">
        <v>1304690</v>
      </c>
      <c r="AF26" s="623">
        <v>1385135</v>
      </c>
      <c r="AG26" s="623">
        <v>1426099</v>
      </c>
      <c r="AH26" s="623">
        <v>1431090</v>
      </c>
      <c r="AI26" s="623">
        <v>1443989</v>
      </c>
      <c r="AJ26" s="623">
        <v>1452528</v>
      </c>
      <c r="AK26" s="623">
        <v>1510396</v>
      </c>
      <c r="AL26" s="623">
        <v>1589307</v>
      </c>
      <c r="AM26" s="623">
        <v>1589319</v>
      </c>
      <c r="AN26" s="623">
        <v>1865755</v>
      </c>
      <c r="AO26" s="623">
        <v>1904912</v>
      </c>
      <c r="AP26" s="623">
        <v>1943687</v>
      </c>
      <c r="AQ26" s="623">
        <v>1917827</v>
      </c>
      <c r="AR26" s="623">
        <v>1991708</v>
      </c>
      <c r="AS26" s="623">
        <v>1987487</v>
      </c>
      <c r="AT26" s="623">
        <v>2040685.8399999999</v>
      </c>
      <c r="AU26" s="623">
        <v>2050954.73</v>
      </c>
      <c r="AV26" s="623">
        <v>2127243.2199999997</v>
      </c>
      <c r="AW26" s="623">
        <v>2181893</v>
      </c>
      <c r="AX26" s="623">
        <v>2205050</v>
      </c>
      <c r="AY26" s="623">
        <v>2231331</v>
      </c>
      <c r="AZ26" s="623">
        <v>2255680</v>
      </c>
      <c r="BA26" s="623">
        <v>2259132.5079999999</v>
      </c>
      <c r="BB26" s="623">
        <v>2252995</v>
      </c>
      <c r="BC26" s="623">
        <v>2364472</v>
      </c>
      <c r="BD26" s="623">
        <v>2474764</v>
      </c>
      <c r="BE26" s="623">
        <v>2508295</v>
      </c>
      <c r="BF26" s="623">
        <v>2550871</v>
      </c>
      <c r="BG26" s="623">
        <v>2593201</v>
      </c>
      <c r="BH26" s="623">
        <v>2627596</v>
      </c>
      <c r="BI26" s="623">
        <v>2604416</v>
      </c>
      <c r="BJ26" s="623">
        <v>2633530</v>
      </c>
      <c r="BK26" s="623">
        <v>2665562</v>
      </c>
      <c r="BL26" s="623">
        <v>2824048.9456099998</v>
      </c>
      <c r="BM26" s="623">
        <v>2770584.99</v>
      </c>
      <c r="BN26" s="623">
        <v>2806033.31</v>
      </c>
      <c r="BO26" s="623">
        <v>2842381</v>
      </c>
      <c r="BP26" s="623">
        <v>2924446.98</v>
      </c>
      <c r="BQ26" s="623">
        <v>2988370.79</v>
      </c>
      <c r="BR26" s="623">
        <v>3044442.1598299993</v>
      </c>
      <c r="BS26" s="623">
        <v>3113072</v>
      </c>
      <c r="BT26" s="623">
        <v>3164744</v>
      </c>
      <c r="BU26" s="624">
        <v>3211812</v>
      </c>
      <c r="BV26" s="606"/>
      <c r="BW26" s="625"/>
      <c r="BX26" s="625"/>
      <c r="BY26" s="625"/>
      <c r="BZ26" s="625"/>
      <c r="CA26" s="625"/>
      <c r="CB26" s="625"/>
      <c r="CC26" s="625"/>
      <c r="CD26" s="625"/>
      <c r="CE26" s="625"/>
      <c r="CF26" s="625"/>
      <c r="CG26" s="625"/>
      <c r="CH26" s="625"/>
      <c r="CI26" s="625"/>
      <c r="CJ26" s="625"/>
      <c r="CK26" s="625"/>
      <c r="CL26" s="625"/>
      <c r="CM26" s="625"/>
      <c r="CN26" s="625"/>
      <c r="CO26" s="625"/>
      <c r="CP26" s="625"/>
      <c r="CQ26" s="625"/>
      <c r="CR26" s="625"/>
      <c r="CS26" s="625"/>
      <c r="CT26" s="625"/>
      <c r="CU26" s="625"/>
      <c r="CV26" s="625"/>
      <c r="CW26" s="625"/>
      <c r="CX26" s="625"/>
      <c r="CY26" s="625"/>
      <c r="CZ26" s="625"/>
      <c r="DA26" s="625"/>
      <c r="DB26" s="625"/>
      <c r="DC26" s="625"/>
      <c r="DD26" s="625"/>
      <c r="DE26" s="625"/>
      <c r="DF26" s="625"/>
      <c r="DG26" s="625"/>
      <c r="DH26" s="625"/>
      <c r="DI26" s="625"/>
      <c r="DJ26" s="625"/>
      <c r="DK26" s="625"/>
      <c r="DL26" s="625"/>
      <c r="DM26" s="625"/>
      <c r="DN26" s="625"/>
      <c r="DO26" s="625"/>
      <c r="DP26" s="625"/>
      <c r="DQ26" s="625"/>
      <c r="DR26" s="625"/>
      <c r="DS26" s="625"/>
      <c r="DT26" s="625"/>
      <c r="DU26" s="625"/>
      <c r="DV26" s="625"/>
      <c r="DW26" s="625"/>
      <c r="DX26" s="625"/>
      <c r="DY26" s="625"/>
      <c r="DZ26" s="625"/>
      <c r="EA26" s="625"/>
      <c r="EB26" s="625"/>
      <c r="EC26" s="625"/>
      <c r="ED26" s="625"/>
      <c r="EE26" s="625"/>
      <c r="EF26" s="625"/>
      <c r="EG26" s="625"/>
      <c r="EH26" s="625"/>
      <c r="EI26" s="625"/>
      <c r="EJ26" s="625"/>
      <c r="EK26" s="625"/>
      <c r="EL26" s="625"/>
      <c r="EM26" s="625"/>
    </row>
    <row r="27" spans="1:143" s="119" customFormat="1" ht="12.75" customHeight="1" thickTop="1">
      <c r="A27" s="118"/>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row>
    <row r="28" spans="1:143" s="119" customFormat="1" ht="15" customHeight="1">
      <c r="A28" s="241" t="s">
        <v>755</v>
      </c>
      <c r="B28" s="118"/>
      <c r="C28" s="118"/>
      <c r="D28" s="118"/>
      <c r="E28" s="118"/>
      <c r="F28" s="118"/>
      <c r="G28" s="118"/>
      <c r="H28" s="118"/>
      <c r="I28" s="118"/>
      <c r="J28" s="118"/>
      <c r="K28" s="118"/>
      <c r="L28" s="118"/>
      <c r="M28" s="118"/>
      <c r="N28" s="118"/>
      <c r="O28" s="118"/>
      <c r="P28" s="118"/>
      <c r="Q28" s="118"/>
      <c r="R28" s="102"/>
      <c r="S28" s="102"/>
      <c r="T28" s="102"/>
      <c r="U28" s="102"/>
      <c r="V28" s="102"/>
      <c r="W28" s="102"/>
      <c r="X28" s="102"/>
      <c r="Y28" s="102"/>
      <c r="Z28" s="102"/>
      <c r="AA28" s="102"/>
      <c r="AB28" s="102"/>
      <c r="AC28" s="102"/>
      <c r="AD28" s="102"/>
      <c r="AE28" s="102"/>
      <c r="AF28" s="102"/>
      <c r="AG28" s="102"/>
      <c r="AH28" s="102"/>
      <c r="AI28" s="102"/>
      <c r="AJ28" s="102"/>
      <c r="AK28" s="102"/>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row>
    <row r="29" spans="1:143" s="119" customFormat="1" ht="15" customHeight="1">
      <c r="A29" s="118"/>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row>
    <row r="30" spans="1:143" s="119" customFormat="1" ht="15" customHeight="1">
      <c r="A30" s="118"/>
      <c r="B30" s="118"/>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row>
    <row r="31" spans="1:143" s="119" customFormat="1" ht="15" customHeight="1">
      <c r="A31" s="118"/>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row>
    <row r="32" spans="1:143" s="119" customFormat="1" ht="15" customHeight="1">
      <c r="A32" s="118"/>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row>
    <row r="33" spans="1:73" s="119" customFormat="1" ht="15" customHeight="1">
      <c r="A33" s="118"/>
      <c r="B33" s="118"/>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row>
    <row r="34" spans="1:73" s="119" customFormat="1" ht="15" customHeight="1">
      <c r="A34" s="118"/>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row>
    <row r="35" spans="1:73" s="119" customFormat="1" ht="15" customHeight="1">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row>
    <row r="36" spans="1:73" s="119" customFormat="1" ht="15" customHeight="1">
      <c r="A36" s="118"/>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row>
    <row r="37" spans="1:73" s="119" customFormat="1" ht="15" customHeight="1">
      <c r="A37" s="118"/>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row>
    <row r="38" spans="1:73" s="119" customFormat="1" ht="15" customHeight="1">
      <c r="A38" s="118"/>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row>
    <row r="39" spans="1:73" s="119" customFormat="1" ht="15" customHeight="1">
      <c r="A39" s="118"/>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row>
    <row r="40" spans="1:73" s="119" customFormat="1" ht="15" customHeight="1">
      <c r="A40" s="118"/>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row>
    <row r="41" spans="1:73" s="119" customFormat="1" ht="15" customHeight="1">
      <c r="A41" s="11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row>
    <row r="42" spans="1:73" s="119" customFormat="1" ht="15" customHeight="1">
      <c r="A42" s="118"/>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row>
    <row r="43" spans="1:73" s="119" customFormat="1" ht="15" customHeight="1">
      <c r="A43" s="118"/>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row>
    <row r="44" spans="1:73" s="119" customFormat="1" ht="15" customHeight="1">
      <c r="A44" s="118"/>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row>
    <row r="45" spans="1:73" s="119" customFormat="1" ht="15" customHeight="1">
      <c r="A45" s="118"/>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row>
    <row r="46" spans="1:73" s="119" customFormat="1" ht="15" customHeight="1">
      <c r="A46" s="118"/>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row>
    <row r="47" spans="1:73" s="119" customFormat="1" ht="15" customHeight="1">
      <c r="A47" s="118"/>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row>
    <row r="48" spans="1:73" s="119" customFormat="1" ht="15" customHeight="1">
      <c r="A48" s="118"/>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row>
    <row r="49" spans="1:73" s="119" customFormat="1" ht="15" customHeight="1">
      <c r="A49" s="118"/>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row>
    <row r="50" spans="1:73" s="119" customFormat="1" ht="15" customHeight="1">
      <c r="A50" s="118"/>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row>
    <row r="51" spans="1:73" s="119" customFormat="1" ht="15" customHeight="1">
      <c r="A51" s="118"/>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row>
    <row r="52" spans="1:73" s="119" customFormat="1" ht="15" customHeight="1">
      <c r="A52" s="118"/>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row>
    <row r="53" spans="1:73" s="119" customFormat="1" ht="15" customHeight="1">
      <c r="A53" s="11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row>
    <row r="54" spans="1:73" s="119" customFormat="1" ht="15" customHeight="1">
      <c r="A54" s="118"/>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row>
    <row r="55" spans="1:73" s="119" customFormat="1" ht="15" customHeight="1">
      <c r="A55" s="118"/>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row>
    <row r="56" spans="1:73" s="119" customFormat="1" ht="15" customHeight="1">
      <c r="A56" s="118"/>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row>
    <row r="57" spans="1:73" s="119" customFormat="1" ht="15" customHeight="1">
      <c r="A57" s="118"/>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row>
    <row r="58" spans="1:73" s="119" customFormat="1" ht="15" customHeight="1">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row>
    <row r="59" spans="1:73" s="119" customFormat="1" ht="15" customHeight="1">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row>
    <row r="60" spans="1:73" s="119" customFormat="1" ht="15" customHeight="1">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row>
    <row r="61" spans="1:73" s="119" customFormat="1" ht="15" customHeight="1">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row>
    <row r="62" spans="1:73" s="119" customFormat="1" ht="15" customHeight="1">
      <c r="A62" s="118"/>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row>
    <row r="63" spans="1:73" s="119" customFormat="1" ht="15" customHeight="1">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row>
    <row r="64" spans="1:73" s="119" customFormat="1" ht="15" customHeight="1">
      <c r="A64" s="118"/>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row>
    <row r="65" spans="1:73" s="119" customFormat="1" ht="15" customHeight="1">
      <c r="A65" s="118"/>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row>
    <row r="66" spans="1:73" s="119" customFormat="1" ht="15" customHeight="1">
      <c r="A66" s="118"/>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row>
    <row r="67" spans="1:73" s="119" customFormat="1" ht="15" customHeight="1">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row>
    <row r="68" spans="1:73" s="119" customFormat="1" ht="15" customHeight="1">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row>
    <row r="69" spans="1:73" s="119" customFormat="1" ht="15" customHeight="1">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row>
    <row r="70" spans="1:73" s="119" customFormat="1" ht="15" customHeight="1">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row>
    <row r="71" spans="1:73" s="119" customFormat="1" ht="15" customHeight="1">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row>
    <row r="72" spans="1:73" s="119" customFormat="1" ht="15" customHeight="1">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row>
    <row r="73" spans="1:73" s="119" customFormat="1" ht="15" customHeight="1">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row>
    <row r="74" spans="1:73" s="119" customFormat="1" ht="15" customHeight="1">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row>
    <row r="75" spans="1:73" s="119" customFormat="1" ht="15" customHeight="1">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row>
    <row r="76" spans="1:73" s="119" customFormat="1" ht="15" customHeight="1">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row>
    <row r="77" spans="1:73" s="119" customFormat="1" ht="15" customHeight="1">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row>
    <row r="78" spans="1:73" s="119" customFormat="1" ht="15" customHeight="1">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row>
    <row r="79" spans="1:73" s="119" customFormat="1" ht="15" customHeight="1">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row>
    <row r="80" spans="1:73" s="119" customFormat="1" ht="15" customHeight="1">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row>
    <row r="81" spans="1:73" s="119" customFormat="1" ht="15" customHeight="1">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row>
    <row r="82" spans="1:73" s="119" customFormat="1" ht="15" customHeight="1">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row>
    <row r="83" spans="1:73" s="119" customFormat="1" ht="15" customHeight="1">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row>
    <row r="84" spans="1:73" s="119" customFormat="1" ht="15" customHeight="1">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row>
    <row r="85" spans="1:73" s="119" customFormat="1" ht="15" customHeight="1">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row>
    <row r="86" spans="1:73" s="119" customFormat="1" ht="15" customHeight="1">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row>
    <row r="87" spans="1:73" s="119" customFormat="1" ht="15" customHeight="1">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row>
    <row r="88" spans="1:73" s="119" customFormat="1" ht="15" customHeight="1">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row>
    <row r="89" spans="1:73" s="119" customFormat="1" ht="15" customHeight="1">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row>
    <row r="90" spans="1:73" s="119" customFormat="1" ht="15" customHeight="1">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row>
    <row r="91" spans="1:73" s="119" customFormat="1" ht="15" customHeight="1">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row>
    <row r="92" spans="1:73" s="119" customFormat="1" ht="15" customHeight="1">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row>
    <row r="93" spans="1:73" s="119" customFormat="1" ht="15" customHeight="1">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row>
    <row r="94" spans="1:73" s="119" customFormat="1" ht="15" customHeight="1">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row>
    <row r="95" spans="1:73" s="119" customFormat="1" ht="15" customHeight="1">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row>
    <row r="96" spans="1:73" s="119" customFormat="1" ht="15" customHeight="1">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row>
    <row r="97" spans="1:73" s="119" customFormat="1" ht="15" customHeight="1">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row>
    <row r="98" spans="1:73" s="119" customFormat="1" ht="15" customHeight="1">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row>
    <row r="99" spans="1:73" s="119" customFormat="1" ht="15" customHeight="1">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row>
    <row r="100" spans="1:73" s="119" customFormat="1" ht="15" customHeight="1">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row>
    <row r="101" spans="1:73" s="119" customFormat="1" ht="15" customHeight="1">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row>
    <row r="102" spans="1:73" s="119" customFormat="1" ht="15" customHeight="1">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row>
    <row r="103" spans="1:73" s="119" customFormat="1" ht="15" customHeight="1">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row>
    <row r="104" spans="1:73" s="119" customFormat="1" ht="15" customHeight="1">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row>
    <row r="105" spans="1:73" s="119" customFormat="1" ht="15" customHeight="1">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row>
    <row r="106" spans="1:73" s="119" customFormat="1" ht="15" customHeight="1">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row>
    <row r="107" spans="1:73" s="119" customFormat="1" ht="15" customHeight="1">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row>
    <row r="108" spans="1:73" s="119" customFormat="1" ht="15" customHeight="1">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row>
    <row r="109" spans="1:73" s="119" customFormat="1" ht="15" customHeight="1">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row>
    <row r="110" spans="1:73" s="119" customFormat="1" ht="15" customHeight="1">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row>
    <row r="111" spans="1:73" s="119" customFormat="1" ht="15" customHeight="1">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row>
    <row r="112" spans="1:73" s="119" customFormat="1" ht="15" customHeight="1">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row>
    <row r="113" spans="1:73" s="119" customFormat="1" ht="15" customHeight="1">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row>
    <row r="114" spans="1:73" s="119" customFormat="1" ht="15" customHeight="1">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row>
    <row r="115" spans="1:73" s="119" customFormat="1" ht="15" customHeight="1">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row>
    <row r="116" spans="1:73" s="119" customFormat="1" ht="15" customHeight="1">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row>
    <row r="117" spans="1:73" s="119" customFormat="1" ht="15" customHeight="1">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row>
  </sheetData>
  <hyperlinks>
    <hyperlink ref="BU6" location="'Index - Descontinued'!A1" display="Index" xr:uid="{DFBCE4D6-935F-4116-A335-3642ABA9A899}"/>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A176-535F-448C-9133-6F3CB9D2B3A3}">
  <sheetPr>
    <tabColor rgb="FFFF0000"/>
  </sheetPr>
  <dimension ref="A1:GL32"/>
  <sheetViews>
    <sheetView showGridLines="0" zoomScaleNormal="100" workbookViewId="0">
      <pane xSplit="1" ySplit="8" topLeftCell="B9" activePane="bottomRight" state="frozen"/>
      <selection activeCell="C6" sqref="C6"/>
      <selection pane="topRight" activeCell="C6" sqref="C6"/>
      <selection pane="bottomLeft" activeCell="C6" sqref="C6"/>
      <selection pane="bottomRight" activeCell="C6" sqref="C6"/>
    </sheetView>
  </sheetViews>
  <sheetFormatPr defaultColWidth="11" defaultRowHeight="11.4"/>
  <cols>
    <col min="1" max="1" width="75.33203125" style="277" customWidth="1"/>
    <col min="2" max="3" width="9.44140625" style="166" customWidth="1"/>
    <col min="4" max="16384" width="11" style="41"/>
  </cols>
  <sheetData>
    <row r="1" spans="1:194" s="25" customFormat="1" ht="15" customHeight="1">
      <c r="A1" s="18"/>
      <c r="B1" s="19"/>
      <c r="C1" s="19"/>
      <c r="D1" s="20"/>
      <c r="E1" s="20"/>
      <c r="F1" s="20"/>
      <c r="G1" s="20"/>
      <c r="H1" s="20"/>
      <c r="I1" s="20"/>
      <c r="J1" s="20"/>
      <c r="K1" s="20"/>
      <c r="L1" s="20"/>
      <c r="M1" s="20"/>
      <c r="N1" s="20"/>
      <c r="O1" s="20"/>
      <c r="P1" s="20"/>
      <c r="Q1" s="20"/>
      <c r="R1" s="20"/>
      <c r="S1" s="20"/>
      <c r="T1" s="20"/>
      <c r="U1" s="21"/>
      <c r="V1" s="20"/>
      <c r="W1" s="21"/>
      <c r="X1" s="20"/>
      <c r="Y1" s="21"/>
      <c r="Z1" s="20"/>
      <c r="AA1" s="21"/>
      <c r="AB1" s="20"/>
      <c r="AC1" s="21"/>
      <c r="AD1" s="20"/>
      <c r="AE1" s="21"/>
      <c r="AF1" s="20"/>
      <c r="AG1" s="21"/>
      <c r="AH1" s="20"/>
      <c r="AI1" s="21"/>
      <c r="AJ1" s="20"/>
      <c r="AK1" s="21"/>
      <c r="AL1" s="20"/>
      <c r="AM1" s="21"/>
      <c r="AN1" s="20"/>
      <c r="AO1" s="21"/>
      <c r="AP1" s="20"/>
      <c r="AQ1" s="21"/>
      <c r="AR1" s="20"/>
      <c r="AS1" s="21"/>
      <c r="AT1" s="20"/>
      <c r="AU1" s="21"/>
      <c r="AV1" s="20"/>
      <c r="AW1" s="21"/>
      <c r="AX1" s="20"/>
      <c r="AY1" s="21"/>
      <c r="AZ1" s="20"/>
      <c r="BA1" s="21"/>
      <c r="BB1" s="22"/>
      <c r="BC1" s="22"/>
      <c r="BD1" s="20"/>
      <c r="BE1" s="21"/>
      <c r="BF1" s="23"/>
      <c r="BG1" s="23"/>
      <c r="BH1" s="23"/>
      <c r="BI1" s="23"/>
      <c r="BJ1" s="23"/>
      <c r="BK1" s="21"/>
      <c r="BL1" s="23"/>
      <c r="BM1" s="21"/>
      <c r="BN1" s="23"/>
      <c r="BO1" s="23"/>
      <c r="BP1" s="23"/>
      <c r="BQ1" s="24"/>
      <c r="BR1" s="24"/>
      <c r="BS1" s="20"/>
      <c r="BT1" s="21"/>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0"/>
      <c r="DF1" s="21"/>
      <c r="DG1" s="22"/>
      <c r="DH1" s="22"/>
      <c r="DI1" s="20"/>
      <c r="DJ1" s="21"/>
      <c r="DK1" s="23"/>
      <c r="DL1" s="23"/>
      <c r="DM1" s="23"/>
      <c r="DN1" s="23"/>
      <c r="DO1" s="23"/>
      <c r="DP1" s="21"/>
      <c r="DQ1" s="23"/>
      <c r="DR1" s="21"/>
      <c r="DS1" s="23"/>
      <c r="DT1" s="23"/>
      <c r="DU1" s="23"/>
      <c r="DV1" s="24"/>
      <c r="DW1" s="24"/>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0"/>
      <c r="FK1" s="21"/>
      <c r="FL1" s="22"/>
      <c r="FM1" s="22"/>
      <c r="FN1" s="20"/>
      <c r="FO1" s="21"/>
      <c r="FP1" s="23"/>
      <c r="FQ1" s="23"/>
      <c r="FR1" s="23"/>
      <c r="FS1" s="23"/>
      <c r="FT1" s="23"/>
      <c r="FU1" s="21"/>
      <c r="FV1" s="23"/>
      <c r="FW1" s="21"/>
      <c r="FX1" s="23"/>
      <c r="FY1" s="23"/>
      <c r="FZ1" s="23"/>
      <c r="GA1" s="24"/>
      <c r="GB1" s="24"/>
      <c r="GC1" s="20"/>
      <c r="GD1" s="21"/>
      <c r="GE1" s="20"/>
      <c r="GF1" s="21"/>
      <c r="GG1" s="20"/>
      <c r="GH1" s="21"/>
      <c r="GI1" s="20"/>
      <c r="GJ1" s="21"/>
      <c r="GK1" s="20"/>
      <c r="GL1" s="21"/>
    </row>
    <row r="2" spans="1:194" s="25" customFormat="1" ht="15" customHeight="1">
      <c r="A2" s="18"/>
      <c r="B2" s="19"/>
      <c r="C2" s="19"/>
      <c r="D2" s="20"/>
      <c r="E2" s="20"/>
      <c r="F2" s="20"/>
      <c r="G2" s="20"/>
      <c r="H2" s="20"/>
      <c r="I2" s="20"/>
      <c r="J2" s="20"/>
      <c r="K2" s="20"/>
      <c r="L2" s="20"/>
      <c r="M2" s="20"/>
      <c r="N2" s="20"/>
      <c r="O2" s="20"/>
      <c r="P2" s="20"/>
      <c r="Q2" s="20"/>
      <c r="R2" s="20"/>
      <c r="S2" s="20"/>
      <c r="T2" s="20"/>
      <c r="U2" s="21"/>
      <c r="V2" s="20"/>
      <c r="W2" s="21"/>
      <c r="X2" s="20"/>
      <c r="Y2" s="21"/>
      <c r="Z2" s="20"/>
      <c r="AA2" s="21"/>
      <c r="AB2" s="20"/>
      <c r="AC2" s="21"/>
      <c r="AD2" s="20"/>
      <c r="AE2" s="21"/>
      <c r="AF2" s="20"/>
      <c r="AG2" s="21"/>
      <c r="AH2" s="20"/>
      <c r="AI2" s="21"/>
      <c r="AJ2" s="20"/>
      <c r="AK2" s="21"/>
      <c r="AL2" s="20"/>
      <c r="AM2" s="21"/>
      <c r="AN2" s="20"/>
      <c r="AO2" s="21"/>
      <c r="AP2" s="20"/>
      <c r="AQ2" s="21"/>
      <c r="AR2" s="20"/>
      <c r="AS2" s="21"/>
      <c r="AT2" s="20"/>
      <c r="AU2" s="21"/>
      <c r="AV2" s="20"/>
      <c r="AW2" s="21"/>
      <c r="AX2" s="20"/>
      <c r="AY2" s="21"/>
      <c r="AZ2" s="20"/>
      <c r="BA2" s="21"/>
      <c r="BB2" s="22"/>
      <c r="BC2" s="22"/>
      <c r="BD2" s="20"/>
      <c r="BE2" s="21"/>
      <c r="BF2" s="23"/>
      <c r="BG2" s="23"/>
      <c r="BH2" s="23"/>
      <c r="BI2" s="23"/>
      <c r="BJ2" s="23"/>
      <c r="BK2" s="21"/>
      <c r="BL2" s="23"/>
      <c r="BM2" s="21"/>
      <c r="BN2" s="23"/>
      <c r="BO2" s="23"/>
      <c r="BP2" s="23"/>
      <c r="BQ2" s="24"/>
      <c r="BR2" s="24"/>
      <c r="BS2" s="20"/>
      <c r="BT2" s="21"/>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0"/>
      <c r="DF2" s="21"/>
      <c r="DG2" s="22"/>
      <c r="DH2" s="22"/>
      <c r="DI2" s="20"/>
      <c r="DJ2" s="21"/>
      <c r="DK2" s="23"/>
      <c r="DL2" s="23"/>
      <c r="DM2" s="23"/>
      <c r="DN2" s="23"/>
      <c r="DO2" s="23"/>
      <c r="DP2" s="21"/>
      <c r="DQ2" s="23"/>
      <c r="DR2" s="21"/>
      <c r="DS2" s="23"/>
      <c r="DT2" s="23"/>
      <c r="DU2" s="23"/>
      <c r="DV2" s="24"/>
      <c r="DW2" s="24"/>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0"/>
      <c r="FK2" s="21"/>
      <c r="FL2" s="22"/>
      <c r="FM2" s="22"/>
      <c r="FN2" s="20"/>
      <c r="FO2" s="21"/>
      <c r="FP2" s="23"/>
      <c r="FQ2" s="23"/>
      <c r="FR2" s="23"/>
      <c r="FS2" s="23"/>
      <c r="FT2" s="23"/>
      <c r="FU2" s="21"/>
      <c r="FV2" s="23"/>
      <c r="FW2" s="21"/>
      <c r="FX2" s="23"/>
      <c r="FY2" s="23"/>
      <c r="FZ2" s="23"/>
      <c r="GA2" s="24"/>
      <c r="GB2" s="24"/>
      <c r="GC2" s="20"/>
      <c r="GD2" s="21"/>
      <c r="GE2" s="20"/>
      <c r="GF2" s="21"/>
      <c r="GG2" s="20"/>
      <c r="GH2" s="21"/>
      <c r="GI2" s="20"/>
      <c r="GJ2" s="21"/>
      <c r="GK2" s="20"/>
      <c r="GL2" s="21"/>
    </row>
    <row r="3" spans="1:194" s="25" customFormat="1" ht="15" customHeight="1">
      <c r="A3" s="18"/>
      <c r="B3" s="19"/>
      <c r="C3" s="19"/>
      <c r="D3" s="20"/>
      <c r="E3" s="20"/>
      <c r="F3" s="20"/>
      <c r="G3" s="20"/>
      <c r="H3" s="20"/>
      <c r="I3" s="20"/>
      <c r="J3" s="20"/>
      <c r="K3" s="20"/>
      <c r="L3" s="20"/>
      <c r="M3" s="20"/>
      <c r="N3" s="20"/>
      <c r="O3" s="20"/>
      <c r="P3" s="20"/>
      <c r="Q3" s="20"/>
      <c r="R3" s="20"/>
      <c r="S3" s="20"/>
      <c r="T3" s="20"/>
      <c r="U3" s="21"/>
      <c r="V3" s="20"/>
      <c r="W3" s="21"/>
      <c r="X3" s="20"/>
      <c r="Y3" s="21"/>
      <c r="Z3" s="20"/>
      <c r="AA3" s="21"/>
      <c r="AB3" s="20"/>
      <c r="AC3" s="21"/>
      <c r="AD3" s="20"/>
      <c r="AE3" s="21"/>
      <c r="AF3" s="20"/>
      <c r="AG3" s="21"/>
      <c r="AH3" s="20"/>
      <c r="AI3" s="21"/>
      <c r="AJ3" s="20"/>
      <c r="AK3" s="21"/>
      <c r="AL3" s="20"/>
      <c r="AM3" s="21"/>
      <c r="AN3" s="20"/>
      <c r="AO3" s="21"/>
      <c r="AP3" s="20"/>
      <c r="AQ3" s="21"/>
      <c r="AR3" s="20"/>
      <c r="AS3" s="21"/>
      <c r="AT3" s="20"/>
      <c r="AU3" s="21"/>
      <c r="AV3" s="20"/>
      <c r="AW3" s="21"/>
      <c r="AX3" s="20"/>
      <c r="AY3" s="21"/>
      <c r="AZ3" s="20"/>
      <c r="BA3" s="21"/>
      <c r="BB3" s="22"/>
      <c r="BC3" s="22"/>
      <c r="BD3" s="20"/>
      <c r="BE3" s="21"/>
      <c r="BF3" s="23"/>
      <c r="BG3" s="23"/>
      <c r="BH3" s="23"/>
      <c r="BI3" s="23"/>
      <c r="BJ3" s="23"/>
      <c r="BK3" s="21"/>
      <c r="BL3" s="23"/>
      <c r="BM3" s="21"/>
      <c r="BN3" s="23"/>
      <c r="BO3" s="23"/>
      <c r="BP3" s="23"/>
      <c r="BQ3" s="24"/>
      <c r="BR3" s="24"/>
      <c r="BS3" s="20"/>
      <c r="BT3" s="21"/>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0"/>
      <c r="DF3" s="21"/>
      <c r="DG3" s="22"/>
      <c r="DH3" s="22"/>
      <c r="DI3" s="20"/>
      <c r="DJ3" s="21"/>
      <c r="DK3" s="23"/>
      <c r="DL3" s="23"/>
      <c r="DM3" s="23"/>
      <c r="DN3" s="23"/>
      <c r="DO3" s="23"/>
      <c r="DP3" s="21"/>
      <c r="DQ3" s="23"/>
      <c r="DR3" s="21"/>
      <c r="DS3" s="23"/>
      <c r="DT3" s="23"/>
      <c r="DU3" s="23"/>
      <c r="DV3" s="24"/>
      <c r="DW3" s="24"/>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0"/>
      <c r="FK3" s="21"/>
      <c r="FL3" s="22"/>
      <c r="FM3" s="22"/>
      <c r="FN3" s="20"/>
      <c r="FO3" s="21"/>
      <c r="FP3" s="23"/>
      <c r="FQ3" s="23"/>
      <c r="FR3" s="23"/>
      <c r="FS3" s="23"/>
      <c r="FT3" s="23"/>
      <c r="FU3" s="21"/>
      <c r="FV3" s="23"/>
      <c r="FW3" s="21"/>
      <c r="FX3" s="23"/>
      <c r="FY3" s="23"/>
      <c r="FZ3" s="23"/>
      <c r="GA3" s="24"/>
      <c r="GB3" s="24"/>
      <c r="GC3" s="20"/>
      <c r="GD3" s="21"/>
      <c r="GE3" s="20"/>
      <c r="GF3" s="21"/>
      <c r="GG3" s="20"/>
      <c r="GH3" s="21"/>
      <c r="GI3" s="20"/>
      <c r="GJ3" s="21"/>
      <c r="GK3" s="20"/>
      <c r="GL3" s="21"/>
    </row>
    <row r="4" spans="1:194" s="25" customFormat="1" ht="15" customHeight="1">
      <c r="A4" s="26"/>
      <c r="B4" s="66"/>
      <c r="C4" s="66"/>
      <c r="D4" s="322"/>
      <c r="E4" s="322"/>
      <c r="F4" s="322"/>
      <c r="G4" s="322"/>
      <c r="H4" s="322"/>
      <c r="I4" s="322"/>
      <c r="M4" s="323"/>
      <c r="N4" s="323"/>
      <c r="O4" s="323"/>
      <c r="P4" s="323"/>
      <c r="Q4" s="323"/>
      <c r="R4" s="323"/>
      <c r="S4" s="323"/>
      <c r="T4" s="323"/>
    </row>
    <row r="5" spans="1:194" s="25" customFormat="1" ht="15" customHeight="1" thickBot="1">
      <c r="A5" s="28" t="s">
        <v>443</v>
      </c>
      <c r="B5" s="55"/>
      <c r="C5" s="55"/>
    </row>
    <row r="6" spans="1:194" s="36" customFormat="1" ht="15" customHeight="1" thickTop="1">
      <c r="A6" s="287"/>
      <c r="B6" s="31"/>
      <c r="C6" s="31" t="s">
        <v>59</v>
      </c>
    </row>
    <row r="7" spans="1:194" s="326" customFormat="1" ht="15" customHeight="1">
      <c r="A7" s="324"/>
      <c r="B7" s="325" t="s">
        <v>60</v>
      </c>
      <c r="C7" s="325" t="s">
        <v>61</v>
      </c>
    </row>
    <row r="8" spans="1:194" s="55" customFormat="1" ht="15" customHeight="1" thickBot="1">
      <c r="A8" s="156" t="s">
        <v>210</v>
      </c>
      <c r="B8" s="157"/>
      <c r="C8" s="157"/>
    </row>
    <row r="9" spans="1:194" ht="5.0999999999999996" customHeight="1" thickTop="1">
      <c r="A9" s="39"/>
      <c r="B9" s="40"/>
      <c r="C9" s="40"/>
    </row>
    <row r="10" spans="1:194" s="160" customFormat="1" ht="15" customHeight="1">
      <c r="A10" s="149" t="s">
        <v>211</v>
      </c>
      <c r="B10" s="158">
        <v>17291</v>
      </c>
      <c r="C10" s="159">
        <v>16597</v>
      </c>
      <c r="D10"/>
    </row>
    <row r="11" spans="1:194" s="160" customFormat="1" ht="15" customHeight="1">
      <c r="A11" s="149" t="s">
        <v>212</v>
      </c>
      <c r="B11" s="161">
        <v>437372</v>
      </c>
      <c r="C11" s="162">
        <v>449834</v>
      </c>
    </row>
    <row r="12" spans="1:194" s="166" customFormat="1" ht="15" customHeight="1">
      <c r="A12" s="163" t="s">
        <v>25</v>
      </c>
      <c r="B12" s="164">
        <v>418610</v>
      </c>
      <c r="C12" s="165">
        <v>428939</v>
      </c>
    </row>
    <row r="13" spans="1:194" s="166" customFormat="1" ht="15" customHeight="1">
      <c r="A13" s="163" t="s">
        <v>173</v>
      </c>
      <c r="B13" s="164">
        <v>18762</v>
      </c>
      <c r="C13" s="165">
        <v>20895</v>
      </c>
    </row>
    <row r="14" spans="1:194" s="160" customFormat="1" ht="15" customHeight="1">
      <c r="A14" s="149" t="s">
        <v>213</v>
      </c>
      <c r="B14" s="161">
        <v>98210</v>
      </c>
      <c r="C14" s="162">
        <v>95164</v>
      </c>
    </row>
    <row r="15" spans="1:194" s="166" customFormat="1" ht="15" customHeight="1">
      <c r="A15" s="163" t="s">
        <v>214</v>
      </c>
      <c r="B15" s="164">
        <v>98210</v>
      </c>
      <c r="C15" s="165">
        <v>95164</v>
      </c>
    </row>
    <row r="16" spans="1:194" s="160" customFormat="1" ht="15" customHeight="1">
      <c r="A16" s="149" t="s">
        <v>215</v>
      </c>
      <c r="B16" s="161">
        <v>1287173</v>
      </c>
      <c r="C16" s="162">
        <v>1366683</v>
      </c>
    </row>
    <row r="17" spans="1:3" s="166" customFormat="1" ht="15" customHeight="1">
      <c r="A17" s="163" t="s">
        <v>216</v>
      </c>
      <c r="B17" s="164">
        <v>168393</v>
      </c>
      <c r="C17" s="165">
        <v>223126</v>
      </c>
    </row>
    <row r="18" spans="1:3" s="166" customFormat="1" ht="15" customHeight="1">
      <c r="A18" s="163" t="s">
        <v>217</v>
      </c>
      <c r="B18" s="164">
        <v>116716</v>
      </c>
      <c r="C18" s="165">
        <v>120519</v>
      </c>
    </row>
    <row r="19" spans="1:3" s="166" customFormat="1" ht="15" customHeight="1">
      <c r="A19" s="163" t="s">
        <v>214</v>
      </c>
      <c r="B19" s="164">
        <v>276952</v>
      </c>
      <c r="C19" s="165">
        <v>285543</v>
      </c>
    </row>
    <row r="20" spans="1:3" s="166" customFormat="1" ht="15" customHeight="1">
      <c r="A20" s="163" t="s">
        <v>218</v>
      </c>
      <c r="B20" s="164">
        <v>565495</v>
      </c>
      <c r="C20" s="165">
        <v>582260</v>
      </c>
    </row>
    <row r="21" spans="1:3" s="166" customFormat="1" ht="15" customHeight="1">
      <c r="A21" s="163" t="s">
        <v>219</v>
      </c>
      <c r="B21" s="164">
        <v>6378</v>
      </c>
      <c r="C21" s="165">
        <v>6795</v>
      </c>
    </row>
    <row r="22" spans="1:3" s="166" customFormat="1" ht="15" customHeight="1">
      <c r="A22" s="163" t="s">
        <v>220</v>
      </c>
      <c r="B22" s="164">
        <v>153239</v>
      </c>
      <c r="C22" s="165">
        <v>148440</v>
      </c>
    </row>
    <row r="23" spans="1:3" s="149" customFormat="1" ht="15" customHeight="1">
      <c r="A23" s="149" t="s">
        <v>221</v>
      </c>
      <c r="B23" s="161">
        <v>1537</v>
      </c>
      <c r="C23" s="162">
        <v>1591</v>
      </c>
    </row>
    <row r="24" spans="1:3" s="149" customFormat="1" ht="15" customHeight="1">
      <c r="A24" s="149" t="s">
        <v>444</v>
      </c>
      <c r="B24" s="161">
        <v>12151</v>
      </c>
      <c r="C24" s="162">
        <v>12361</v>
      </c>
    </row>
    <row r="25" spans="1:3" s="149" customFormat="1" ht="15" customHeight="1">
      <c r="A25" s="149" t="s">
        <v>223</v>
      </c>
      <c r="B25" s="161">
        <v>8416</v>
      </c>
      <c r="C25" s="162">
        <v>8437</v>
      </c>
    </row>
    <row r="26" spans="1:3" s="149" customFormat="1" ht="15" customHeight="1">
      <c r="A26" s="149" t="s">
        <v>224</v>
      </c>
      <c r="B26" s="161">
        <v>18455</v>
      </c>
      <c r="C26" s="162">
        <v>19084</v>
      </c>
    </row>
    <row r="27" spans="1:3" s="149" customFormat="1" ht="15" customHeight="1">
      <c r="A27" s="149" t="s">
        <v>225</v>
      </c>
      <c r="B27" s="161">
        <v>12044</v>
      </c>
      <c r="C27" s="162">
        <v>12499</v>
      </c>
    </row>
    <row r="28" spans="1:3" s="149" customFormat="1" ht="15" customHeight="1">
      <c r="A28" s="149" t="s">
        <v>226</v>
      </c>
      <c r="B28" s="161">
        <v>110900</v>
      </c>
      <c r="C28" s="162">
        <v>114942</v>
      </c>
    </row>
    <row r="29" spans="1:3" s="149" customFormat="1" ht="15" customHeight="1">
      <c r="A29" s="149" t="s">
        <v>227</v>
      </c>
      <c r="B29" s="161">
        <v>16162</v>
      </c>
      <c r="C29" s="162">
        <v>16846</v>
      </c>
    </row>
    <row r="30" spans="1:3" s="55" customFormat="1" ht="5.0999999999999996" customHeight="1">
      <c r="A30" s="18"/>
      <c r="B30" s="167"/>
      <c r="C30" s="168"/>
    </row>
    <row r="31" spans="1:3" s="55" customFormat="1" ht="15" customHeight="1" thickBot="1">
      <c r="A31" s="87" t="s">
        <v>62</v>
      </c>
      <c r="B31" s="157">
        <v>2019711</v>
      </c>
      <c r="C31" s="157">
        <v>2114038</v>
      </c>
    </row>
    <row r="32" spans="1:3" ht="12" thickTop="1"/>
  </sheetData>
  <hyperlinks>
    <hyperlink ref="C6" location="Index!A1" display="Index" xr:uid="{AB69C740-A00A-4596-B7D2-7790D8C18C8B}"/>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BC18-D2A4-400D-83A9-5BC5AB1F2DA4}">
  <sheetPr>
    <tabColor rgb="FFC00000"/>
  </sheetPr>
  <dimension ref="A1:II119"/>
  <sheetViews>
    <sheetView showGridLines="0" zoomScaleNormal="100" zoomScaleSheetLayoutView="100" workbookViewId="0">
      <pane xSplit="1" ySplit="8" topLeftCell="BK9" activePane="bottomRight" state="frozen"/>
      <selection pane="topRight"/>
      <selection pane="bottomLeft"/>
      <selection pane="bottomRight"/>
    </sheetView>
  </sheetViews>
  <sheetFormatPr defaultColWidth="9" defaultRowHeight="15" customHeight="1"/>
  <cols>
    <col min="1" max="1" width="50.6640625" style="113" customWidth="1"/>
    <col min="2" max="37" width="9.33203125" style="113" customWidth="1"/>
    <col min="38" max="43" width="9" style="113" customWidth="1"/>
    <col min="44" max="73" width="9" style="113"/>
    <col min="74" max="16384" width="9" style="105"/>
  </cols>
  <sheetData>
    <row r="1" spans="1:243"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2"/>
      <c r="CZ1" s="22"/>
      <c r="DA1" s="20"/>
      <c r="DB1" s="21"/>
      <c r="DC1" s="23"/>
      <c r="DD1" s="23"/>
      <c r="DE1" s="23"/>
      <c r="DF1" s="23"/>
      <c r="DG1" s="23"/>
      <c r="DH1" s="21"/>
      <c r="DI1" s="23"/>
      <c r="DJ1" s="21"/>
      <c r="DK1" s="23"/>
      <c r="DL1" s="23"/>
      <c r="DM1" s="23"/>
      <c r="DN1" s="24"/>
      <c r="DO1" s="24"/>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2"/>
      <c r="FE1" s="22"/>
      <c r="FF1" s="20"/>
      <c r="FG1" s="21"/>
      <c r="FH1" s="23"/>
      <c r="FI1" s="23"/>
      <c r="FJ1" s="23"/>
      <c r="FK1" s="23"/>
      <c r="FL1" s="23"/>
      <c r="FM1" s="21"/>
      <c r="FN1" s="23"/>
      <c r="FO1" s="21"/>
      <c r="FP1" s="23"/>
      <c r="FQ1" s="23"/>
      <c r="FR1" s="23"/>
      <c r="FS1" s="24"/>
      <c r="FT1" s="24"/>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0"/>
      <c r="HF1" s="21"/>
      <c r="HG1" s="20"/>
      <c r="HH1" s="21"/>
      <c r="HI1" s="22"/>
      <c r="HJ1" s="22"/>
      <c r="HK1" s="20"/>
      <c r="HL1" s="21"/>
      <c r="HM1" s="23"/>
      <c r="HN1" s="23"/>
      <c r="HO1" s="23"/>
      <c r="HP1" s="23"/>
      <c r="HQ1" s="23"/>
      <c r="HR1" s="21"/>
      <c r="HS1" s="23"/>
      <c r="HT1" s="21"/>
      <c r="HU1" s="23"/>
      <c r="HV1" s="23"/>
      <c r="HW1" s="23"/>
      <c r="HX1" s="24"/>
      <c r="HY1" s="24"/>
      <c r="HZ1" s="20"/>
      <c r="IA1" s="21"/>
      <c r="IB1" s="20"/>
      <c r="IC1" s="21"/>
      <c r="ID1" s="20"/>
      <c r="IE1" s="21"/>
      <c r="IF1" s="20"/>
      <c r="IG1" s="21"/>
      <c r="IH1" s="20"/>
      <c r="II1" s="21"/>
    </row>
    <row r="2" spans="1:243"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2"/>
      <c r="CZ2" s="22"/>
      <c r="DA2" s="20"/>
      <c r="DB2" s="21"/>
      <c r="DC2" s="23"/>
      <c r="DD2" s="23"/>
      <c r="DE2" s="23"/>
      <c r="DF2" s="23"/>
      <c r="DG2" s="23"/>
      <c r="DH2" s="21"/>
      <c r="DI2" s="23"/>
      <c r="DJ2" s="21"/>
      <c r="DK2" s="23"/>
      <c r="DL2" s="23"/>
      <c r="DM2" s="23"/>
      <c r="DN2" s="24"/>
      <c r="DO2" s="24"/>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2"/>
      <c r="FE2" s="22"/>
      <c r="FF2" s="20"/>
      <c r="FG2" s="21"/>
      <c r="FH2" s="23"/>
      <c r="FI2" s="23"/>
      <c r="FJ2" s="23"/>
      <c r="FK2" s="23"/>
      <c r="FL2" s="23"/>
      <c r="FM2" s="21"/>
      <c r="FN2" s="23"/>
      <c r="FO2" s="21"/>
      <c r="FP2" s="23"/>
      <c r="FQ2" s="23"/>
      <c r="FR2" s="23"/>
      <c r="FS2" s="24"/>
      <c r="FT2" s="24"/>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0"/>
      <c r="HF2" s="21"/>
      <c r="HG2" s="20"/>
      <c r="HH2" s="21"/>
      <c r="HI2" s="22"/>
      <c r="HJ2" s="22"/>
      <c r="HK2" s="20"/>
      <c r="HL2" s="21"/>
      <c r="HM2" s="23"/>
      <c r="HN2" s="23"/>
      <c r="HO2" s="23"/>
      <c r="HP2" s="23"/>
      <c r="HQ2" s="23"/>
      <c r="HR2" s="21"/>
      <c r="HS2" s="23"/>
      <c r="HT2" s="21"/>
      <c r="HU2" s="23"/>
      <c r="HV2" s="23"/>
      <c r="HW2" s="23"/>
      <c r="HX2" s="24"/>
      <c r="HY2" s="24"/>
      <c r="HZ2" s="20"/>
      <c r="IA2" s="21"/>
      <c r="IB2" s="20"/>
      <c r="IC2" s="21"/>
      <c r="ID2" s="20"/>
      <c r="IE2" s="21"/>
      <c r="IF2" s="20"/>
      <c r="IG2" s="21"/>
      <c r="IH2" s="20"/>
      <c r="II2" s="21"/>
    </row>
    <row r="3" spans="1:243"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2"/>
      <c r="CZ3" s="22"/>
      <c r="DA3" s="20"/>
      <c r="DB3" s="21"/>
      <c r="DC3" s="23"/>
      <c r="DD3" s="23"/>
      <c r="DE3" s="23"/>
      <c r="DF3" s="23"/>
      <c r="DG3" s="23"/>
      <c r="DH3" s="21"/>
      <c r="DI3" s="23"/>
      <c r="DJ3" s="21"/>
      <c r="DK3" s="23"/>
      <c r="DL3" s="23"/>
      <c r="DM3" s="23"/>
      <c r="DN3" s="24"/>
      <c r="DO3" s="24"/>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2"/>
      <c r="FE3" s="22"/>
      <c r="FF3" s="20"/>
      <c r="FG3" s="21"/>
      <c r="FH3" s="23"/>
      <c r="FI3" s="23"/>
      <c r="FJ3" s="23"/>
      <c r="FK3" s="23"/>
      <c r="FL3" s="23"/>
      <c r="FM3" s="21"/>
      <c r="FN3" s="23"/>
      <c r="FO3" s="21"/>
      <c r="FP3" s="23"/>
      <c r="FQ3" s="23"/>
      <c r="FR3" s="23"/>
      <c r="FS3" s="24"/>
      <c r="FT3" s="24"/>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0"/>
      <c r="HF3" s="21"/>
      <c r="HG3" s="20"/>
      <c r="HH3" s="21"/>
      <c r="HI3" s="22"/>
      <c r="HJ3" s="22"/>
      <c r="HK3" s="20"/>
      <c r="HL3" s="21"/>
      <c r="HM3" s="23"/>
      <c r="HN3" s="23"/>
      <c r="HO3" s="23"/>
      <c r="HP3" s="23"/>
      <c r="HQ3" s="23"/>
      <c r="HR3" s="21"/>
      <c r="HS3" s="23"/>
      <c r="HT3" s="21"/>
      <c r="HU3" s="23"/>
      <c r="HV3" s="23"/>
      <c r="HW3" s="23"/>
      <c r="HX3" s="24"/>
      <c r="HY3" s="24"/>
      <c r="HZ3" s="20"/>
      <c r="IA3" s="21"/>
      <c r="IB3" s="20"/>
      <c r="IC3" s="21"/>
      <c r="ID3" s="20"/>
      <c r="IE3" s="21"/>
      <c r="IF3" s="20"/>
      <c r="IG3" s="21"/>
      <c r="IH3" s="20"/>
      <c r="II3" s="21"/>
    </row>
    <row r="4" spans="1:243"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3" s="79" customFormat="1" ht="15" customHeight="1" thickBot="1">
      <c r="A5" s="28" t="s">
        <v>319</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2"/>
      <c r="BW5" s="92"/>
      <c r="BX5" s="92"/>
      <c r="BY5" s="92"/>
      <c r="BZ5" s="92"/>
      <c r="CA5" s="92"/>
      <c r="CB5" s="92"/>
      <c r="CC5" s="92"/>
      <c r="CD5" s="92"/>
      <c r="CE5" s="92"/>
      <c r="CF5" s="92"/>
      <c r="CG5" s="92"/>
      <c r="CH5" s="92"/>
      <c r="CI5" s="92"/>
      <c r="CJ5" s="92"/>
      <c r="CK5" s="92"/>
      <c r="CL5" s="92"/>
      <c r="CM5" s="92"/>
      <c r="CN5" s="92"/>
      <c r="CO5" s="92"/>
      <c r="CP5" s="93"/>
      <c r="CQ5" s="93"/>
      <c r="CR5" s="93"/>
      <c r="CS5" s="93"/>
      <c r="CT5" s="93"/>
      <c r="CV5" s="94"/>
      <c r="CZ5" s="94"/>
      <c r="DB5" s="95"/>
      <c r="DE5" s="96"/>
      <c r="DF5" s="92"/>
      <c r="DG5" s="92"/>
      <c r="DH5" s="92"/>
      <c r="DI5" s="97"/>
      <c r="DJ5" s="92"/>
      <c r="DK5" s="92"/>
      <c r="DL5" s="92"/>
      <c r="DM5" s="92"/>
    </row>
    <row r="6" spans="1:243"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3" s="36" customFormat="1" ht="15" customHeight="1">
      <c r="A7" s="34"/>
      <c r="B7" s="35" t="s">
        <v>229</v>
      </c>
      <c r="C7" s="35" t="s">
        <v>230</v>
      </c>
      <c r="D7" s="35" t="s">
        <v>231</v>
      </c>
      <c r="E7" s="35" t="s">
        <v>232</v>
      </c>
      <c r="F7" s="35" t="s">
        <v>233</v>
      </c>
      <c r="G7" s="35" t="s">
        <v>234</v>
      </c>
      <c r="H7" s="35" t="s">
        <v>235</v>
      </c>
      <c r="I7" s="35" t="s">
        <v>236</v>
      </c>
      <c r="J7" s="35" t="s">
        <v>237</v>
      </c>
      <c r="K7" s="35" t="s">
        <v>238</v>
      </c>
      <c r="L7" s="35" t="s">
        <v>239</v>
      </c>
      <c r="M7" s="35" t="s">
        <v>240</v>
      </c>
      <c r="N7" s="35" t="s">
        <v>241</v>
      </c>
      <c r="O7" s="35" t="s">
        <v>242</v>
      </c>
      <c r="P7" s="35" t="s">
        <v>243</v>
      </c>
      <c r="Q7" s="35" t="s">
        <v>244</v>
      </c>
      <c r="R7" s="35" t="s">
        <v>245</v>
      </c>
      <c r="S7" s="35" t="s">
        <v>246</v>
      </c>
      <c r="T7" s="35" t="s">
        <v>247</v>
      </c>
      <c r="U7" s="35" t="s">
        <v>248</v>
      </c>
      <c r="V7" s="35" t="s">
        <v>249</v>
      </c>
      <c r="W7" s="35" t="s">
        <v>250</v>
      </c>
      <c r="X7" s="35" t="s">
        <v>251</v>
      </c>
      <c r="Y7" s="35" t="s">
        <v>252</v>
      </c>
      <c r="Z7" s="35" t="s">
        <v>253</v>
      </c>
      <c r="AA7" s="35" t="s">
        <v>254</v>
      </c>
      <c r="AB7" s="35" t="s">
        <v>255</v>
      </c>
      <c r="AC7" s="35" t="s">
        <v>256</v>
      </c>
      <c r="AD7" s="35" t="s">
        <v>257</v>
      </c>
      <c r="AE7" s="35" t="s">
        <v>258</v>
      </c>
      <c r="AF7" s="35" t="s">
        <v>259</v>
      </c>
      <c r="AG7" s="35" t="s">
        <v>260</v>
      </c>
      <c r="AH7" s="35" t="s">
        <v>261</v>
      </c>
      <c r="AI7" s="35" t="s">
        <v>262</v>
      </c>
      <c r="AJ7" s="35" t="s">
        <v>263</v>
      </c>
      <c r="AK7" s="35" t="s">
        <v>264</v>
      </c>
      <c r="AL7" s="35" t="s">
        <v>265</v>
      </c>
      <c r="AM7" s="35" t="s">
        <v>266</v>
      </c>
      <c r="AN7" s="35" t="s">
        <v>267</v>
      </c>
      <c r="AO7" s="35" t="s">
        <v>268</v>
      </c>
      <c r="AP7" s="35" t="s">
        <v>269</v>
      </c>
      <c r="AQ7" s="35" t="s">
        <v>270</v>
      </c>
      <c r="AR7" s="35" t="s">
        <v>271</v>
      </c>
      <c r="AS7" s="35" t="s">
        <v>272</v>
      </c>
      <c r="AT7" s="35" t="s">
        <v>273</v>
      </c>
      <c r="AU7" s="35" t="s">
        <v>274</v>
      </c>
      <c r="AV7" s="35" t="s">
        <v>275</v>
      </c>
      <c r="AW7" s="35" t="s">
        <v>276</v>
      </c>
      <c r="AX7" s="35" t="s">
        <v>277</v>
      </c>
      <c r="AY7" s="35" t="s">
        <v>278</v>
      </c>
      <c r="AZ7" s="35" t="s">
        <v>279</v>
      </c>
      <c r="BA7" s="35" t="s">
        <v>280</v>
      </c>
      <c r="BB7" s="35" t="s">
        <v>281</v>
      </c>
      <c r="BC7" s="35" t="s">
        <v>282</v>
      </c>
      <c r="BD7" s="35" t="s">
        <v>283</v>
      </c>
      <c r="BE7" s="35" t="s">
        <v>284</v>
      </c>
      <c r="BF7" s="35" t="s">
        <v>285</v>
      </c>
      <c r="BG7" s="35" t="s">
        <v>286</v>
      </c>
      <c r="BH7" s="35" t="s">
        <v>287</v>
      </c>
      <c r="BI7" s="35" t="s">
        <v>288</v>
      </c>
      <c r="BJ7" s="35" t="s">
        <v>289</v>
      </c>
      <c r="BK7" s="35" t="s">
        <v>290</v>
      </c>
      <c r="BL7" s="35" t="s">
        <v>291</v>
      </c>
      <c r="BM7" s="35" t="s">
        <v>292</v>
      </c>
      <c r="BN7" s="35" t="s">
        <v>293</v>
      </c>
      <c r="BO7" s="35" t="s">
        <v>294</v>
      </c>
      <c r="BP7" s="35" t="s">
        <v>295</v>
      </c>
      <c r="BQ7" s="35" t="s">
        <v>296</v>
      </c>
      <c r="BR7" s="35" t="s">
        <v>297</v>
      </c>
      <c r="BS7" s="35" t="s">
        <v>298</v>
      </c>
      <c r="BT7" s="35" t="s">
        <v>299</v>
      </c>
      <c r="BU7" s="35" t="s">
        <v>300</v>
      </c>
    </row>
    <row r="8" spans="1:243"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row>
    <row r="9" spans="1:243"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row>
    <row r="10" spans="1:243" s="111" customFormat="1" ht="15" customHeight="1">
      <c r="A10" s="212" t="s">
        <v>756</v>
      </c>
      <c r="B10" s="213">
        <f t="shared" ref="B10:BM10" si="0">SUM(B11:B12)</f>
        <v>1279</v>
      </c>
      <c r="C10" s="213">
        <f t="shared" si="0"/>
        <v>1350</v>
      </c>
      <c r="D10" s="213">
        <f t="shared" si="0"/>
        <v>1421</v>
      </c>
      <c r="E10" s="213">
        <f t="shared" si="0"/>
        <v>1432</v>
      </c>
      <c r="F10" s="213">
        <f t="shared" si="0"/>
        <v>1437</v>
      </c>
      <c r="G10" s="213">
        <f t="shared" si="0"/>
        <v>1476</v>
      </c>
      <c r="H10" s="213">
        <f t="shared" si="0"/>
        <v>1576</v>
      </c>
      <c r="I10" s="213">
        <f t="shared" si="0"/>
        <v>1623</v>
      </c>
      <c r="J10" s="213">
        <f t="shared" si="0"/>
        <v>1588</v>
      </c>
      <c r="K10" s="213">
        <f t="shared" si="0"/>
        <v>1636</v>
      </c>
      <c r="L10" s="213">
        <f t="shared" si="0"/>
        <v>1668</v>
      </c>
      <c r="M10" s="213">
        <f t="shared" si="0"/>
        <v>1725</v>
      </c>
      <c r="N10" s="213">
        <f t="shared" si="0"/>
        <v>1735</v>
      </c>
      <c r="O10" s="213">
        <f t="shared" si="0"/>
        <v>1831</v>
      </c>
      <c r="P10" s="213">
        <f t="shared" si="0"/>
        <v>1945</v>
      </c>
      <c r="Q10" s="213">
        <f t="shared" si="0"/>
        <v>2006</v>
      </c>
      <c r="R10" s="213">
        <f t="shared" si="0"/>
        <v>1996</v>
      </c>
      <c r="S10" s="213">
        <f t="shared" si="0"/>
        <v>2101</v>
      </c>
      <c r="T10" s="213">
        <f t="shared" si="0"/>
        <v>2288</v>
      </c>
      <c r="U10" s="213">
        <f t="shared" si="0"/>
        <v>2416</v>
      </c>
      <c r="V10" s="213">
        <f t="shared" si="0"/>
        <v>2351</v>
      </c>
      <c r="W10" s="213">
        <f t="shared" si="0"/>
        <v>2436</v>
      </c>
      <c r="X10" s="213">
        <f t="shared" si="0"/>
        <v>2548</v>
      </c>
      <c r="Y10" s="213">
        <f t="shared" si="0"/>
        <v>2569</v>
      </c>
      <c r="Z10" s="213">
        <f t="shared" si="0"/>
        <v>2490</v>
      </c>
      <c r="AA10" s="213">
        <f t="shared" si="0"/>
        <v>2563</v>
      </c>
      <c r="AB10" s="213">
        <f t="shared" si="0"/>
        <v>2690</v>
      </c>
      <c r="AC10" s="213">
        <f t="shared" si="0"/>
        <v>2732</v>
      </c>
      <c r="AD10" s="213">
        <f t="shared" si="0"/>
        <v>2647</v>
      </c>
      <c r="AE10" s="213">
        <f t="shared" si="0"/>
        <v>2727</v>
      </c>
      <c r="AF10" s="213">
        <f t="shared" si="0"/>
        <v>2877</v>
      </c>
      <c r="AG10" s="213">
        <f t="shared" si="0"/>
        <v>2933</v>
      </c>
      <c r="AH10" s="213">
        <f t="shared" si="0"/>
        <v>2813</v>
      </c>
      <c r="AI10" s="213">
        <f t="shared" si="0"/>
        <v>2895</v>
      </c>
      <c r="AJ10" s="213">
        <f t="shared" si="0"/>
        <v>3118</v>
      </c>
      <c r="AK10" s="213">
        <f t="shared" si="0"/>
        <v>3159</v>
      </c>
      <c r="AL10" s="213">
        <f t="shared" si="0"/>
        <v>3025</v>
      </c>
      <c r="AM10" s="213">
        <f t="shared" si="0"/>
        <v>3016</v>
      </c>
      <c r="AN10" s="213">
        <f t="shared" si="0"/>
        <v>4079</v>
      </c>
      <c r="AO10" s="213">
        <f t="shared" si="0"/>
        <v>4257</v>
      </c>
      <c r="AP10" s="213">
        <f t="shared" si="0"/>
        <v>3946</v>
      </c>
      <c r="AQ10" s="213">
        <f t="shared" si="0"/>
        <v>4070</v>
      </c>
      <c r="AR10" s="213">
        <f t="shared" si="0"/>
        <v>4022</v>
      </c>
      <c r="AS10" s="213">
        <f t="shared" si="0"/>
        <v>4025</v>
      </c>
      <c r="AT10" s="213">
        <f t="shared" si="0"/>
        <v>3879</v>
      </c>
      <c r="AU10" s="213">
        <f t="shared" si="0"/>
        <v>3905</v>
      </c>
      <c r="AV10" s="213">
        <f t="shared" si="0"/>
        <v>4064</v>
      </c>
      <c r="AW10" s="213">
        <f t="shared" si="0"/>
        <v>4189</v>
      </c>
      <c r="AX10" s="213">
        <f t="shared" si="0"/>
        <v>4089</v>
      </c>
      <c r="AY10" s="213">
        <f t="shared" si="0"/>
        <v>4169</v>
      </c>
      <c r="AZ10" s="213">
        <f t="shared" si="0"/>
        <v>4324</v>
      </c>
      <c r="BA10" s="213">
        <f t="shared" si="0"/>
        <v>4289</v>
      </c>
      <c r="BB10" s="213">
        <f t="shared" si="0"/>
        <v>4289</v>
      </c>
      <c r="BC10" s="213">
        <f t="shared" si="0"/>
        <v>4198</v>
      </c>
      <c r="BD10" s="213">
        <f t="shared" si="0"/>
        <v>4285</v>
      </c>
      <c r="BE10" s="213">
        <f t="shared" si="0"/>
        <v>4159</v>
      </c>
      <c r="BF10" s="213">
        <f t="shared" si="0"/>
        <v>4044</v>
      </c>
      <c r="BG10" s="213">
        <f t="shared" si="0"/>
        <v>4123</v>
      </c>
      <c r="BH10" s="213">
        <f t="shared" si="0"/>
        <v>4431</v>
      </c>
      <c r="BI10" s="213">
        <f t="shared" si="0"/>
        <v>4509</v>
      </c>
      <c r="BJ10" s="213">
        <f t="shared" si="0"/>
        <v>4456</v>
      </c>
      <c r="BK10" s="213">
        <f t="shared" si="0"/>
        <v>4599</v>
      </c>
      <c r="BL10" s="213">
        <f t="shared" si="0"/>
        <v>5024</v>
      </c>
      <c r="BM10" s="213">
        <f t="shared" si="0"/>
        <v>5185</v>
      </c>
      <c r="BN10" s="213">
        <f t="shared" ref="BN10:BS10" si="1">SUM(BN11:BN12)</f>
        <v>4919</v>
      </c>
      <c r="BO10" s="213">
        <f t="shared" si="1"/>
        <v>5049</v>
      </c>
      <c r="BP10" s="213">
        <f t="shared" si="1"/>
        <v>5206</v>
      </c>
      <c r="BQ10" s="213">
        <f t="shared" si="1"/>
        <v>5362</v>
      </c>
      <c r="BR10" s="213">
        <f t="shared" si="1"/>
        <v>5308</v>
      </c>
      <c r="BS10" s="213">
        <f t="shared" si="1"/>
        <v>5371</v>
      </c>
      <c r="BT10" s="213">
        <f>SUM(BT11:BT12)</f>
        <v>5589</v>
      </c>
      <c r="BU10" s="214">
        <f>SUM(BU11:BU12)</f>
        <v>5639</v>
      </c>
      <c r="BV10" s="213"/>
    </row>
    <row r="11" spans="1:243" ht="15" customHeight="1">
      <c r="A11" s="102" t="s">
        <v>757</v>
      </c>
      <c r="B11" s="201">
        <v>956</v>
      </c>
      <c r="C11" s="201">
        <v>1017</v>
      </c>
      <c r="D11" s="201">
        <v>1060</v>
      </c>
      <c r="E11" s="201">
        <v>1048</v>
      </c>
      <c r="F11" s="201">
        <v>1077</v>
      </c>
      <c r="G11" s="201">
        <v>1144</v>
      </c>
      <c r="H11" s="201">
        <v>1225</v>
      </c>
      <c r="I11" s="201">
        <v>1255</v>
      </c>
      <c r="J11" s="192">
        <v>1226</v>
      </c>
      <c r="K11" s="192">
        <v>1278</v>
      </c>
      <c r="L11" s="192">
        <v>1221</v>
      </c>
      <c r="M11" s="192">
        <v>1328</v>
      </c>
      <c r="N11" s="192">
        <v>1317</v>
      </c>
      <c r="O11" s="192">
        <v>1407</v>
      </c>
      <c r="P11" s="192">
        <v>1491</v>
      </c>
      <c r="Q11" s="192">
        <v>1531</v>
      </c>
      <c r="R11" s="192">
        <v>1508</v>
      </c>
      <c r="S11" s="192">
        <v>1593</v>
      </c>
      <c r="T11" s="192">
        <v>1722</v>
      </c>
      <c r="U11" s="192">
        <v>1812</v>
      </c>
      <c r="V11" s="192">
        <v>1769</v>
      </c>
      <c r="W11" s="192">
        <v>1824</v>
      </c>
      <c r="X11" s="192">
        <v>1916</v>
      </c>
      <c r="Y11" s="192">
        <v>1917</v>
      </c>
      <c r="Z11" s="192">
        <v>1840</v>
      </c>
      <c r="AA11" s="192">
        <v>1915</v>
      </c>
      <c r="AB11" s="192">
        <v>2017</v>
      </c>
      <c r="AC11" s="192">
        <v>2025</v>
      </c>
      <c r="AD11" s="192">
        <v>1955</v>
      </c>
      <c r="AE11" s="192">
        <v>2026</v>
      </c>
      <c r="AF11" s="192">
        <v>2142</v>
      </c>
      <c r="AG11" s="192">
        <v>2156</v>
      </c>
      <c r="AH11" s="192">
        <v>2063</v>
      </c>
      <c r="AI11" s="192">
        <v>2151</v>
      </c>
      <c r="AJ11" s="192">
        <v>2313</v>
      </c>
      <c r="AK11" s="192">
        <v>2309</v>
      </c>
      <c r="AL11" s="192">
        <v>2212</v>
      </c>
      <c r="AM11" s="192">
        <v>2210</v>
      </c>
      <c r="AN11" s="192">
        <v>3073</v>
      </c>
      <c r="AO11" s="192">
        <v>3117</v>
      </c>
      <c r="AP11" s="192">
        <v>2820</v>
      </c>
      <c r="AQ11" s="192">
        <v>2934</v>
      </c>
      <c r="AR11" s="192">
        <v>2831</v>
      </c>
      <c r="AS11" s="192">
        <v>2882</v>
      </c>
      <c r="AT11" s="192">
        <v>2757</v>
      </c>
      <c r="AU11" s="192">
        <v>2831</v>
      </c>
      <c r="AV11" s="192">
        <v>2935</v>
      </c>
      <c r="AW11" s="192">
        <v>3034</v>
      </c>
      <c r="AX11" s="192">
        <v>2917</v>
      </c>
      <c r="AY11" s="192">
        <v>2987</v>
      </c>
      <c r="AZ11" s="192">
        <v>3092</v>
      </c>
      <c r="BA11" s="192">
        <v>3046</v>
      </c>
      <c r="BB11" s="192">
        <v>3074</v>
      </c>
      <c r="BC11" s="192">
        <v>3027</v>
      </c>
      <c r="BD11" s="192">
        <v>3100</v>
      </c>
      <c r="BE11" s="192">
        <v>2981</v>
      </c>
      <c r="BF11" s="192">
        <v>2896</v>
      </c>
      <c r="BG11" s="192">
        <v>2974</v>
      </c>
      <c r="BH11" s="192">
        <v>3248</v>
      </c>
      <c r="BI11" s="192">
        <v>3294</v>
      </c>
      <c r="BJ11" s="192">
        <v>3211</v>
      </c>
      <c r="BK11" s="192">
        <v>3325</v>
      </c>
      <c r="BL11" s="192">
        <v>3541</v>
      </c>
      <c r="BM11" s="192">
        <v>3695</v>
      </c>
      <c r="BN11" s="192">
        <v>3482</v>
      </c>
      <c r="BO11" s="192">
        <v>3635</v>
      </c>
      <c r="BP11" s="192">
        <v>3713</v>
      </c>
      <c r="BQ11" s="192">
        <v>3867</v>
      </c>
      <c r="BR11" s="192">
        <v>3774</v>
      </c>
      <c r="BS11" s="192">
        <v>3843</v>
      </c>
      <c r="BT11" s="192">
        <v>3996</v>
      </c>
      <c r="BU11" s="194">
        <v>4131</v>
      </c>
      <c r="BV11" s="213"/>
    </row>
    <row r="12" spans="1:243" ht="15" customHeight="1">
      <c r="A12" s="102" t="s">
        <v>758</v>
      </c>
      <c r="B12" s="201">
        <v>323</v>
      </c>
      <c r="C12" s="201">
        <v>333</v>
      </c>
      <c r="D12" s="201">
        <v>361</v>
      </c>
      <c r="E12" s="201">
        <v>384</v>
      </c>
      <c r="F12" s="201">
        <v>360</v>
      </c>
      <c r="G12" s="201">
        <v>332</v>
      </c>
      <c r="H12" s="201">
        <v>351</v>
      </c>
      <c r="I12" s="201">
        <v>368</v>
      </c>
      <c r="J12" s="192">
        <v>362</v>
      </c>
      <c r="K12" s="192">
        <v>358</v>
      </c>
      <c r="L12" s="192">
        <v>447</v>
      </c>
      <c r="M12" s="192">
        <v>397</v>
      </c>
      <c r="N12" s="192">
        <v>418</v>
      </c>
      <c r="O12" s="192">
        <v>424</v>
      </c>
      <c r="P12" s="192">
        <v>454</v>
      </c>
      <c r="Q12" s="192">
        <v>475</v>
      </c>
      <c r="R12" s="192">
        <v>488</v>
      </c>
      <c r="S12" s="192">
        <v>508</v>
      </c>
      <c r="T12" s="192">
        <v>566</v>
      </c>
      <c r="U12" s="192">
        <v>604</v>
      </c>
      <c r="V12" s="192">
        <v>582</v>
      </c>
      <c r="W12" s="192">
        <v>612</v>
      </c>
      <c r="X12" s="192">
        <v>632</v>
      </c>
      <c r="Y12" s="192">
        <v>652</v>
      </c>
      <c r="Z12" s="192">
        <v>650</v>
      </c>
      <c r="AA12" s="192">
        <v>648</v>
      </c>
      <c r="AB12" s="192">
        <v>673</v>
      </c>
      <c r="AC12" s="192">
        <v>707</v>
      </c>
      <c r="AD12" s="192">
        <v>692</v>
      </c>
      <c r="AE12" s="192">
        <v>701</v>
      </c>
      <c r="AF12" s="192">
        <v>735</v>
      </c>
      <c r="AG12" s="192">
        <v>777</v>
      </c>
      <c r="AH12" s="192">
        <v>750</v>
      </c>
      <c r="AI12" s="192">
        <v>744</v>
      </c>
      <c r="AJ12" s="192">
        <v>805</v>
      </c>
      <c r="AK12" s="192">
        <v>850</v>
      </c>
      <c r="AL12" s="192">
        <v>813</v>
      </c>
      <c r="AM12" s="192">
        <v>806</v>
      </c>
      <c r="AN12" s="192">
        <v>1006</v>
      </c>
      <c r="AO12" s="192">
        <v>1140</v>
      </c>
      <c r="AP12" s="192">
        <v>1126</v>
      </c>
      <c r="AQ12" s="192">
        <v>1136</v>
      </c>
      <c r="AR12" s="192">
        <v>1191</v>
      </c>
      <c r="AS12" s="192">
        <v>1143</v>
      </c>
      <c r="AT12" s="192">
        <v>1122</v>
      </c>
      <c r="AU12" s="192">
        <v>1074</v>
      </c>
      <c r="AV12" s="192">
        <v>1129</v>
      </c>
      <c r="AW12" s="192">
        <v>1155</v>
      </c>
      <c r="AX12" s="192">
        <v>1172</v>
      </c>
      <c r="AY12" s="192">
        <v>1182</v>
      </c>
      <c r="AZ12" s="192">
        <v>1232</v>
      </c>
      <c r="BA12" s="192">
        <v>1243</v>
      </c>
      <c r="BB12" s="192">
        <v>1215</v>
      </c>
      <c r="BC12" s="192">
        <v>1171</v>
      </c>
      <c r="BD12" s="192">
        <v>1185</v>
      </c>
      <c r="BE12" s="192">
        <v>1178</v>
      </c>
      <c r="BF12" s="192">
        <v>1148</v>
      </c>
      <c r="BG12" s="192">
        <v>1149</v>
      </c>
      <c r="BH12" s="192">
        <v>1183</v>
      </c>
      <c r="BI12" s="192">
        <v>1215</v>
      </c>
      <c r="BJ12" s="192">
        <v>1245</v>
      </c>
      <c r="BK12" s="192">
        <v>1274</v>
      </c>
      <c r="BL12" s="192">
        <v>1483</v>
      </c>
      <c r="BM12" s="192">
        <v>1490</v>
      </c>
      <c r="BN12" s="192">
        <v>1437</v>
      </c>
      <c r="BO12" s="192">
        <v>1414</v>
      </c>
      <c r="BP12" s="192">
        <v>1493</v>
      </c>
      <c r="BQ12" s="192">
        <v>1495</v>
      </c>
      <c r="BR12" s="192">
        <v>1534</v>
      </c>
      <c r="BS12" s="192">
        <v>1528</v>
      </c>
      <c r="BT12" s="192">
        <v>1593</v>
      </c>
      <c r="BU12" s="194">
        <v>1508</v>
      </c>
      <c r="BV12" s="213"/>
    </row>
    <row r="13" spans="1:243" ht="5.0999999999999996" customHeight="1">
      <c r="A13" s="102"/>
      <c r="B13" s="201"/>
      <c r="C13" s="201"/>
      <c r="D13" s="201"/>
      <c r="E13" s="201"/>
      <c r="F13" s="201"/>
      <c r="G13" s="201"/>
      <c r="H13" s="201"/>
      <c r="I13" s="201"/>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4"/>
      <c r="BV13" s="213"/>
    </row>
    <row r="14" spans="1:243" s="111" customFormat="1" ht="15" customHeight="1">
      <c r="A14" s="212" t="s">
        <v>759</v>
      </c>
      <c r="B14" s="213">
        <f t="shared" ref="B14:BM14" si="2">SUM(B15:B18)</f>
        <v>197</v>
      </c>
      <c r="C14" s="213">
        <f t="shared" si="2"/>
        <v>248</v>
      </c>
      <c r="D14" s="213">
        <f t="shared" si="2"/>
        <v>195</v>
      </c>
      <c r="E14" s="213">
        <f t="shared" si="2"/>
        <v>320</v>
      </c>
      <c r="F14" s="213">
        <f t="shared" si="2"/>
        <v>244</v>
      </c>
      <c r="G14" s="213">
        <f t="shared" si="2"/>
        <v>225</v>
      </c>
      <c r="H14" s="213">
        <f t="shared" si="2"/>
        <v>235</v>
      </c>
      <c r="I14" s="213">
        <f t="shared" si="2"/>
        <v>224</v>
      </c>
      <c r="J14" s="213">
        <f t="shared" si="2"/>
        <v>182</v>
      </c>
      <c r="K14" s="213">
        <f t="shared" si="2"/>
        <v>175</v>
      </c>
      <c r="L14" s="213">
        <f t="shared" si="2"/>
        <v>353</v>
      </c>
      <c r="M14" s="213">
        <f t="shared" si="2"/>
        <v>245</v>
      </c>
      <c r="N14" s="213">
        <f t="shared" si="2"/>
        <v>276</v>
      </c>
      <c r="O14" s="213">
        <f t="shared" si="2"/>
        <v>279</v>
      </c>
      <c r="P14" s="213">
        <f t="shared" si="2"/>
        <v>325</v>
      </c>
      <c r="Q14" s="213">
        <f t="shared" si="2"/>
        <v>362</v>
      </c>
      <c r="R14" s="213">
        <f t="shared" si="2"/>
        <v>322</v>
      </c>
      <c r="S14" s="213">
        <f t="shared" si="2"/>
        <v>303</v>
      </c>
      <c r="T14" s="213">
        <f t="shared" si="2"/>
        <v>393</v>
      </c>
      <c r="U14" s="213">
        <f t="shared" si="2"/>
        <v>579</v>
      </c>
      <c r="V14" s="213">
        <f t="shared" si="2"/>
        <v>384</v>
      </c>
      <c r="W14" s="213">
        <f t="shared" si="2"/>
        <v>423</v>
      </c>
      <c r="X14" s="213">
        <f t="shared" si="2"/>
        <v>404</v>
      </c>
      <c r="Y14" s="213">
        <f t="shared" si="2"/>
        <v>421</v>
      </c>
      <c r="Z14" s="213">
        <f t="shared" si="2"/>
        <v>405</v>
      </c>
      <c r="AA14" s="213">
        <f t="shared" si="2"/>
        <v>418</v>
      </c>
      <c r="AB14" s="213">
        <f t="shared" si="2"/>
        <v>446</v>
      </c>
      <c r="AC14" s="213">
        <f t="shared" si="2"/>
        <v>511</v>
      </c>
      <c r="AD14" s="213">
        <f t="shared" si="2"/>
        <v>450</v>
      </c>
      <c r="AE14" s="213">
        <f t="shared" si="2"/>
        <v>501</v>
      </c>
      <c r="AF14" s="213">
        <f t="shared" si="2"/>
        <v>511</v>
      </c>
      <c r="AG14" s="213">
        <f t="shared" si="2"/>
        <v>531</v>
      </c>
      <c r="AH14" s="213">
        <f t="shared" si="2"/>
        <v>493</v>
      </c>
      <c r="AI14" s="213">
        <f t="shared" si="2"/>
        <v>511</v>
      </c>
      <c r="AJ14" s="213">
        <f t="shared" si="2"/>
        <v>512</v>
      </c>
      <c r="AK14" s="213">
        <f t="shared" si="2"/>
        <v>493</v>
      </c>
      <c r="AL14" s="213">
        <f t="shared" si="2"/>
        <v>569</v>
      </c>
      <c r="AM14" s="213">
        <f t="shared" si="2"/>
        <v>656</v>
      </c>
      <c r="AN14" s="213">
        <f t="shared" si="2"/>
        <v>601</v>
      </c>
      <c r="AO14" s="213">
        <f t="shared" si="2"/>
        <v>662</v>
      </c>
      <c r="AP14" s="213">
        <f t="shared" si="2"/>
        <v>709</v>
      </c>
      <c r="AQ14" s="213">
        <f t="shared" si="2"/>
        <v>686</v>
      </c>
      <c r="AR14" s="213">
        <f t="shared" si="2"/>
        <v>475</v>
      </c>
      <c r="AS14" s="213">
        <f t="shared" si="2"/>
        <v>587</v>
      </c>
      <c r="AT14" s="213">
        <f t="shared" si="2"/>
        <v>543</v>
      </c>
      <c r="AU14" s="213">
        <f t="shared" si="2"/>
        <v>625</v>
      </c>
      <c r="AV14" s="213">
        <f t="shared" si="2"/>
        <v>677</v>
      </c>
      <c r="AW14" s="213">
        <f t="shared" si="2"/>
        <v>789</v>
      </c>
      <c r="AX14" s="213">
        <f t="shared" si="2"/>
        <v>810</v>
      </c>
      <c r="AY14" s="213">
        <f t="shared" si="2"/>
        <v>870</v>
      </c>
      <c r="AZ14" s="213">
        <f t="shared" si="2"/>
        <v>872</v>
      </c>
      <c r="BA14" s="213">
        <f t="shared" si="2"/>
        <v>854</v>
      </c>
      <c r="BB14" s="213">
        <f t="shared" si="2"/>
        <v>884</v>
      </c>
      <c r="BC14" s="213">
        <f t="shared" si="2"/>
        <v>487</v>
      </c>
      <c r="BD14" s="213">
        <f t="shared" si="2"/>
        <v>463</v>
      </c>
      <c r="BE14" s="213">
        <f t="shared" si="2"/>
        <v>846</v>
      </c>
      <c r="BF14" s="213">
        <f t="shared" si="2"/>
        <v>898</v>
      </c>
      <c r="BG14" s="213">
        <f t="shared" si="2"/>
        <v>878</v>
      </c>
      <c r="BH14" s="213">
        <f t="shared" si="2"/>
        <v>863</v>
      </c>
      <c r="BI14" s="213">
        <f t="shared" si="2"/>
        <v>1107</v>
      </c>
      <c r="BJ14" s="213">
        <f t="shared" si="2"/>
        <v>885</v>
      </c>
      <c r="BK14" s="213">
        <f t="shared" si="2"/>
        <v>953</v>
      </c>
      <c r="BL14" s="213">
        <f t="shared" si="2"/>
        <v>1010</v>
      </c>
      <c r="BM14" s="213">
        <f t="shared" si="2"/>
        <v>587</v>
      </c>
      <c r="BN14" s="213">
        <f t="shared" ref="BN14:BU14" si="3">SUM(BN15:BN18)</f>
        <v>888</v>
      </c>
      <c r="BO14" s="213">
        <f t="shared" si="3"/>
        <v>846</v>
      </c>
      <c r="BP14" s="213">
        <f t="shared" si="3"/>
        <v>733</v>
      </c>
      <c r="BQ14" s="213">
        <f t="shared" si="3"/>
        <v>876</v>
      </c>
      <c r="BR14" s="213">
        <f t="shared" si="3"/>
        <v>751</v>
      </c>
      <c r="BS14" s="213">
        <f t="shared" si="3"/>
        <v>807</v>
      </c>
      <c r="BT14" s="213">
        <f t="shared" si="3"/>
        <v>915</v>
      </c>
      <c r="BU14" s="214">
        <f t="shared" si="3"/>
        <v>1134</v>
      </c>
      <c r="BV14" s="213"/>
    </row>
    <row r="15" spans="1:243" ht="15" customHeight="1">
      <c r="A15" s="102" t="s">
        <v>760</v>
      </c>
      <c r="B15" s="201">
        <v>155</v>
      </c>
      <c r="C15" s="201">
        <v>204</v>
      </c>
      <c r="D15" s="201">
        <v>152</v>
      </c>
      <c r="E15" s="201">
        <v>273</v>
      </c>
      <c r="F15" s="201">
        <v>204</v>
      </c>
      <c r="G15" s="201">
        <v>177</v>
      </c>
      <c r="H15" s="201">
        <v>184</v>
      </c>
      <c r="I15" s="201">
        <v>169</v>
      </c>
      <c r="J15" s="192">
        <v>140</v>
      </c>
      <c r="K15" s="192">
        <v>136</v>
      </c>
      <c r="L15" s="192">
        <v>306</v>
      </c>
      <c r="M15" s="192">
        <v>187</v>
      </c>
      <c r="N15" s="192">
        <v>234</v>
      </c>
      <c r="O15" s="192">
        <v>228</v>
      </c>
      <c r="P15" s="192">
        <v>274</v>
      </c>
      <c r="Q15" s="192">
        <v>298</v>
      </c>
      <c r="R15" s="192">
        <v>267</v>
      </c>
      <c r="S15" s="192">
        <v>233</v>
      </c>
      <c r="T15" s="192">
        <v>321</v>
      </c>
      <c r="U15" s="192">
        <v>497</v>
      </c>
      <c r="V15" s="192">
        <v>324</v>
      </c>
      <c r="W15" s="192">
        <v>341</v>
      </c>
      <c r="X15" s="192">
        <v>328</v>
      </c>
      <c r="Y15" s="192">
        <v>342</v>
      </c>
      <c r="Z15" s="192">
        <v>336</v>
      </c>
      <c r="AA15" s="192">
        <v>336</v>
      </c>
      <c r="AB15" s="192">
        <v>351</v>
      </c>
      <c r="AC15" s="192">
        <v>386</v>
      </c>
      <c r="AD15" s="192">
        <v>359</v>
      </c>
      <c r="AE15" s="192">
        <v>391</v>
      </c>
      <c r="AF15" s="192">
        <v>401</v>
      </c>
      <c r="AG15" s="192">
        <v>385</v>
      </c>
      <c r="AH15" s="192">
        <v>397</v>
      </c>
      <c r="AI15" s="192">
        <v>390</v>
      </c>
      <c r="AJ15" s="192">
        <v>401</v>
      </c>
      <c r="AK15" s="192">
        <v>390</v>
      </c>
      <c r="AL15" s="192">
        <v>451</v>
      </c>
      <c r="AM15" s="192">
        <v>450</v>
      </c>
      <c r="AN15" s="192">
        <v>459</v>
      </c>
      <c r="AO15" s="192">
        <v>486</v>
      </c>
      <c r="AP15" s="192">
        <v>506</v>
      </c>
      <c r="AQ15" s="192">
        <v>485</v>
      </c>
      <c r="AR15" s="192">
        <v>373</v>
      </c>
      <c r="AS15" s="192">
        <v>486</v>
      </c>
      <c r="AT15" s="192">
        <v>466</v>
      </c>
      <c r="AU15" s="192">
        <v>511</v>
      </c>
      <c r="AV15" s="192">
        <v>552</v>
      </c>
      <c r="AW15" s="192">
        <v>644</v>
      </c>
      <c r="AX15" s="192">
        <v>695</v>
      </c>
      <c r="AY15" s="192">
        <v>731</v>
      </c>
      <c r="AZ15" s="192">
        <v>731</v>
      </c>
      <c r="BA15" s="192">
        <v>708</v>
      </c>
      <c r="BB15" s="192">
        <v>778</v>
      </c>
      <c r="BC15" s="192">
        <v>452</v>
      </c>
      <c r="BD15" s="192">
        <v>412</v>
      </c>
      <c r="BE15" s="192">
        <v>756</v>
      </c>
      <c r="BF15" s="192">
        <v>809</v>
      </c>
      <c r="BG15" s="192">
        <v>776</v>
      </c>
      <c r="BH15" s="192">
        <v>750</v>
      </c>
      <c r="BI15" s="192">
        <v>940</v>
      </c>
      <c r="BJ15" s="192">
        <v>775</v>
      </c>
      <c r="BK15" s="192">
        <v>839</v>
      </c>
      <c r="BL15" s="192">
        <v>911</v>
      </c>
      <c r="BM15" s="192">
        <v>436</v>
      </c>
      <c r="BN15" s="192">
        <v>711</v>
      </c>
      <c r="BO15" s="192">
        <v>706</v>
      </c>
      <c r="BP15" s="192">
        <v>596</v>
      </c>
      <c r="BQ15" s="192">
        <v>717</v>
      </c>
      <c r="BR15" s="192">
        <v>617</v>
      </c>
      <c r="BS15" s="192">
        <v>648</v>
      </c>
      <c r="BT15" s="192">
        <v>772</v>
      </c>
      <c r="BU15" s="194">
        <v>987</v>
      </c>
      <c r="BV15" s="213"/>
    </row>
    <row r="16" spans="1:243" ht="15" customHeight="1">
      <c r="A16" s="102" t="s">
        <v>761</v>
      </c>
      <c r="B16" s="201">
        <v>0</v>
      </c>
      <c r="C16" s="201">
        <v>0</v>
      </c>
      <c r="D16" s="201">
        <v>0</v>
      </c>
      <c r="E16" s="201">
        <v>0</v>
      </c>
      <c r="F16" s="201">
        <v>0</v>
      </c>
      <c r="G16" s="201">
        <v>0</v>
      </c>
      <c r="H16" s="201">
        <v>0</v>
      </c>
      <c r="I16" s="201">
        <v>0</v>
      </c>
      <c r="J16" s="192">
        <v>0</v>
      </c>
      <c r="K16" s="192">
        <v>0</v>
      </c>
      <c r="L16" s="192">
        <v>0</v>
      </c>
      <c r="M16" s="192">
        <v>0</v>
      </c>
      <c r="N16" s="192">
        <v>0</v>
      </c>
      <c r="O16" s="192">
        <v>0</v>
      </c>
      <c r="P16" s="192">
        <v>0</v>
      </c>
      <c r="Q16" s="192">
        <v>0</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s="192">
        <v>0</v>
      </c>
      <c r="AO16" s="192">
        <v>0</v>
      </c>
      <c r="AP16" s="192">
        <v>0</v>
      </c>
      <c r="AQ16" s="192">
        <v>0</v>
      </c>
      <c r="AR16" s="192">
        <v>0</v>
      </c>
      <c r="AS16" s="192">
        <v>0</v>
      </c>
      <c r="AT16" s="192">
        <v>0</v>
      </c>
      <c r="AU16" s="192">
        <v>0</v>
      </c>
      <c r="AV16" s="192">
        <v>0</v>
      </c>
      <c r="AW16" s="192">
        <v>0</v>
      </c>
      <c r="AX16" s="192">
        <v>0</v>
      </c>
      <c r="AY16" s="192">
        <v>0</v>
      </c>
      <c r="AZ16" s="192">
        <v>0</v>
      </c>
      <c r="BA16" s="192">
        <v>0</v>
      </c>
      <c r="BB16" s="192">
        <v>0</v>
      </c>
      <c r="BC16" s="192">
        <v>0</v>
      </c>
      <c r="BD16" s="192">
        <v>0</v>
      </c>
      <c r="BE16" s="192">
        <v>0</v>
      </c>
      <c r="BF16" s="192">
        <v>0</v>
      </c>
      <c r="BG16" s="192">
        <v>0</v>
      </c>
      <c r="BH16" s="192">
        <v>0</v>
      </c>
      <c r="BI16" s="192">
        <v>0</v>
      </c>
      <c r="BJ16" s="192">
        <v>0</v>
      </c>
      <c r="BK16" s="192">
        <v>0</v>
      </c>
      <c r="BL16" s="192">
        <v>0</v>
      </c>
      <c r="BM16" s="192">
        <v>0</v>
      </c>
      <c r="BN16" s="192">
        <v>0</v>
      </c>
      <c r="BO16" s="192">
        <v>0</v>
      </c>
      <c r="BP16" s="192">
        <v>0</v>
      </c>
      <c r="BQ16" s="192">
        <v>0</v>
      </c>
      <c r="BR16" s="192">
        <v>0</v>
      </c>
      <c r="BS16" s="192">
        <v>0</v>
      </c>
      <c r="BT16" s="192">
        <v>0</v>
      </c>
      <c r="BU16" s="194">
        <v>0</v>
      </c>
      <c r="BV16" s="626"/>
    </row>
    <row r="17" spans="1:146" s="121" customFormat="1" ht="15" customHeight="1">
      <c r="A17" s="102" t="s">
        <v>762</v>
      </c>
      <c r="B17" s="201">
        <v>10</v>
      </c>
      <c r="C17" s="201">
        <v>19</v>
      </c>
      <c r="D17" s="201">
        <v>22</v>
      </c>
      <c r="E17" s="201">
        <v>24</v>
      </c>
      <c r="F17" s="201">
        <v>11</v>
      </c>
      <c r="G17" s="201">
        <v>23</v>
      </c>
      <c r="H17" s="201">
        <v>29</v>
      </c>
      <c r="I17" s="201">
        <v>31</v>
      </c>
      <c r="J17" s="192">
        <v>17</v>
      </c>
      <c r="K17" s="192">
        <v>30</v>
      </c>
      <c r="L17" s="192">
        <v>24</v>
      </c>
      <c r="M17" s="192">
        <v>27</v>
      </c>
      <c r="N17" s="192">
        <v>11</v>
      </c>
      <c r="O17" s="192">
        <v>26</v>
      </c>
      <c r="P17" s="192">
        <v>30</v>
      </c>
      <c r="Q17" s="192">
        <v>39</v>
      </c>
      <c r="R17" s="192">
        <v>19</v>
      </c>
      <c r="S17" s="192">
        <v>39</v>
      </c>
      <c r="T17" s="192">
        <v>50</v>
      </c>
      <c r="U17" s="192">
        <v>53</v>
      </c>
      <c r="V17" s="192">
        <v>22</v>
      </c>
      <c r="W17" s="192">
        <v>41</v>
      </c>
      <c r="X17" s="192">
        <v>38</v>
      </c>
      <c r="Y17" s="192">
        <v>32</v>
      </c>
      <c r="Z17" s="192">
        <v>12</v>
      </c>
      <c r="AA17" s="192">
        <v>26</v>
      </c>
      <c r="AB17" s="192">
        <v>33</v>
      </c>
      <c r="AC17" s="192">
        <v>54</v>
      </c>
      <c r="AD17" s="192">
        <v>17</v>
      </c>
      <c r="AE17" s="192">
        <v>36</v>
      </c>
      <c r="AF17" s="192">
        <v>40</v>
      </c>
      <c r="AG17" s="192">
        <v>51</v>
      </c>
      <c r="AH17" s="192">
        <v>23</v>
      </c>
      <c r="AI17" s="192">
        <v>36</v>
      </c>
      <c r="AJ17" s="192">
        <v>42</v>
      </c>
      <c r="AK17" s="192">
        <v>44</v>
      </c>
      <c r="AL17" s="192">
        <v>19</v>
      </c>
      <c r="AM17" s="192">
        <v>32</v>
      </c>
      <c r="AN17" s="192">
        <v>66</v>
      </c>
      <c r="AO17" s="192">
        <v>59</v>
      </c>
      <c r="AP17" s="192">
        <v>31</v>
      </c>
      <c r="AQ17" s="192">
        <v>45</v>
      </c>
      <c r="AR17" s="192">
        <v>51</v>
      </c>
      <c r="AS17" s="192">
        <v>44</v>
      </c>
      <c r="AT17" s="192">
        <v>21</v>
      </c>
      <c r="AU17" s="192">
        <v>41</v>
      </c>
      <c r="AV17" s="192">
        <v>51</v>
      </c>
      <c r="AW17" s="192">
        <v>62</v>
      </c>
      <c r="AX17" s="192">
        <v>34</v>
      </c>
      <c r="AY17" s="192">
        <v>53</v>
      </c>
      <c r="AZ17" s="192">
        <v>64</v>
      </c>
      <c r="BA17" s="192">
        <v>49</v>
      </c>
      <c r="BB17" s="192">
        <v>34</v>
      </c>
      <c r="BC17" s="192">
        <v>21</v>
      </c>
      <c r="BD17" s="192">
        <v>11</v>
      </c>
      <c r="BE17" s="192">
        <v>27</v>
      </c>
      <c r="BF17" s="192">
        <v>15</v>
      </c>
      <c r="BG17" s="192">
        <v>20</v>
      </c>
      <c r="BH17" s="192">
        <v>22</v>
      </c>
      <c r="BI17" s="192">
        <v>42</v>
      </c>
      <c r="BJ17" s="192">
        <v>20</v>
      </c>
      <c r="BK17" s="192">
        <v>28</v>
      </c>
      <c r="BL17" s="192">
        <v>33</v>
      </c>
      <c r="BM17" s="192">
        <v>48</v>
      </c>
      <c r="BN17" s="192">
        <v>22</v>
      </c>
      <c r="BO17" s="192">
        <v>24</v>
      </c>
      <c r="BP17" s="192">
        <v>33</v>
      </c>
      <c r="BQ17" s="192">
        <v>45</v>
      </c>
      <c r="BR17" s="192">
        <v>30</v>
      </c>
      <c r="BS17" s="192">
        <v>59</v>
      </c>
      <c r="BT17" s="192">
        <v>40</v>
      </c>
      <c r="BU17" s="194">
        <v>33</v>
      </c>
      <c r="BV17" s="213"/>
    </row>
    <row r="18" spans="1:146" s="121" customFormat="1" ht="15" customHeight="1">
      <c r="A18" s="102" t="s">
        <v>763</v>
      </c>
      <c r="B18" s="201">
        <v>32</v>
      </c>
      <c r="C18" s="201">
        <v>25</v>
      </c>
      <c r="D18" s="201">
        <v>21</v>
      </c>
      <c r="E18" s="201">
        <v>23</v>
      </c>
      <c r="F18" s="201">
        <v>29</v>
      </c>
      <c r="G18" s="201">
        <v>25</v>
      </c>
      <c r="H18" s="201">
        <v>22</v>
      </c>
      <c r="I18" s="201">
        <v>24</v>
      </c>
      <c r="J18" s="192">
        <v>25</v>
      </c>
      <c r="K18" s="192">
        <v>9</v>
      </c>
      <c r="L18" s="192">
        <v>23</v>
      </c>
      <c r="M18" s="192">
        <v>31</v>
      </c>
      <c r="N18" s="192">
        <v>31</v>
      </c>
      <c r="O18" s="192">
        <v>25</v>
      </c>
      <c r="P18" s="192">
        <v>21</v>
      </c>
      <c r="Q18" s="192">
        <v>25</v>
      </c>
      <c r="R18" s="192">
        <v>36</v>
      </c>
      <c r="S18" s="192">
        <v>31</v>
      </c>
      <c r="T18" s="192">
        <v>22</v>
      </c>
      <c r="U18" s="192">
        <v>29</v>
      </c>
      <c r="V18" s="192">
        <v>38</v>
      </c>
      <c r="W18" s="192">
        <v>41</v>
      </c>
      <c r="X18" s="192">
        <v>38</v>
      </c>
      <c r="Y18" s="192">
        <v>47</v>
      </c>
      <c r="Z18" s="192">
        <v>57</v>
      </c>
      <c r="AA18" s="192">
        <v>56</v>
      </c>
      <c r="AB18" s="192">
        <v>62</v>
      </c>
      <c r="AC18" s="192">
        <v>71</v>
      </c>
      <c r="AD18" s="192">
        <v>74</v>
      </c>
      <c r="AE18" s="192">
        <v>74</v>
      </c>
      <c r="AF18" s="192">
        <v>70</v>
      </c>
      <c r="AG18" s="192">
        <v>95</v>
      </c>
      <c r="AH18" s="192">
        <v>73</v>
      </c>
      <c r="AI18" s="192">
        <v>85</v>
      </c>
      <c r="AJ18" s="192">
        <v>69</v>
      </c>
      <c r="AK18" s="192">
        <v>59</v>
      </c>
      <c r="AL18" s="192">
        <v>99</v>
      </c>
      <c r="AM18" s="192">
        <v>174</v>
      </c>
      <c r="AN18" s="192">
        <v>76</v>
      </c>
      <c r="AO18" s="192">
        <v>117</v>
      </c>
      <c r="AP18" s="192">
        <v>172</v>
      </c>
      <c r="AQ18" s="192">
        <v>156</v>
      </c>
      <c r="AR18" s="192">
        <v>51</v>
      </c>
      <c r="AS18" s="192">
        <v>57</v>
      </c>
      <c r="AT18" s="192">
        <v>56</v>
      </c>
      <c r="AU18" s="192">
        <v>73</v>
      </c>
      <c r="AV18" s="192">
        <v>74</v>
      </c>
      <c r="AW18" s="192">
        <v>83</v>
      </c>
      <c r="AX18" s="192">
        <v>81</v>
      </c>
      <c r="AY18" s="192">
        <v>86</v>
      </c>
      <c r="AZ18" s="192">
        <v>77</v>
      </c>
      <c r="BA18" s="192">
        <v>97</v>
      </c>
      <c r="BB18" s="192">
        <v>72</v>
      </c>
      <c r="BC18" s="192">
        <v>14</v>
      </c>
      <c r="BD18" s="192">
        <v>40</v>
      </c>
      <c r="BE18" s="192">
        <v>63</v>
      </c>
      <c r="BF18" s="192">
        <v>74</v>
      </c>
      <c r="BG18" s="192">
        <v>82</v>
      </c>
      <c r="BH18" s="192">
        <v>91</v>
      </c>
      <c r="BI18" s="192">
        <v>125</v>
      </c>
      <c r="BJ18" s="192">
        <v>90</v>
      </c>
      <c r="BK18" s="192">
        <v>86</v>
      </c>
      <c r="BL18" s="192">
        <v>66</v>
      </c>
      <c r="BM18" s="192">
        <v>103</v>
      </c>
      <c r="BN18" s="192">
        <v>155</v>
      </c>
      <c r="BO18" s="192">
        <v>116</v>
      </c>
      <c r="BP18" s="192">
        <v>104</v>
      </c>
      <c r="BQ18" s="192">
        <v>114</v>
      </c>
      <c r="BR18" s="192">
        <v>104</v>
      </c>
      <c r="BS18" s="192">
        <v>100</v>
      </c>
      <c r="BT18" s="192">
        <v>103</v>
      </c>
      <c r="BU18" s="194">
        <v>114</v>
      </c>
      <c r="BV18" s="213"/>
    </row>
    <row r="19" spans="1:146" s="120" customFormat="1" ht="5.0999999999999996" customHeight="1">
      <c r="A19" s="102"/>
      <c r="B19" s="201"/>
      <c r="C19" s="201"/>
      <c r="D19" s="201"/>
      <c r="E19" s="201"/>
      <c r="F19" s="201"/>
      <c r="G19" s="201"/>
      <c r="H19" s="201"/>
      <c r="I19" s="201"/>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13"/>
    </row>
    <row r="20" spans="1:146" s="25" customFormat="1" ht="15" customHeight="1" thickBot="1">
      <c r="A20" s="87" t="s">
        <v>179</v>
      </c>
      <c r="B20" s="53">
        <f t="shared" ref="B20:BM20" si="4">B10+B14</f>
        <v>1476</v>
      </c>
      <c r="C20" s="53">
        <f t="shared" si="4"/>
        <v>1598</v>
      </c>
      <c r="D20" s="53">
        <f t="shared" si="4"/>
        <v>1616</v>
      </c>
      <c r="E20" s="53">
        <f t="shared" si="4"/>
        <v>1752</v>
      </c>
      <c r="F20" s="53">
        <f t="shared" si="4"/>
        <v>1681</v>
      </c>
      <c r="G20" s="53">
        <f t="shared" si="4"/>
        <v>1701</v>
      </c>
      <c r="H20" s="53">
        <f t="shared" si="4"/>
        <v>1811</v>
      </c>
      <c r="I20" s="53">
        <f t="shared" si="4"/>
        <v>1847</v>
      </c>
      <c r="J20" s="53">
        <f t="shared" si="4"/>
        <v>1770</v>
      </c>
      <c r="K20" s="53">
        <f t="shared" si="4"/>
        <v>1811</v>
      </c>
      <c r="L20" s="53">
        <f t="shared" si="4"/>
        <v>2021</v>
      </c>
      <c r="M20" s="53">
        <f t="shared" si="4"/>
        <v>1970</v>
      </c>
      <c r="N20" s="53">
        <f t="shared" si="4"/>
        <v>2011</v>
      </c>
      <c r="O20" s="53">
        <f t="shared" si="4"/>
        <v>2110</v>
      </c>
      <c r="P20" s="53">
        <f t="shared" si="4"/>
        <v>2270</v>
      </c>
      <c r="Q20" s="53">
        <f t="shared" si="4"/>
        <v>2368</v>
      </c>
      <c r="R20" s="53">
        <f t="shared" si="4"/>
        <v>2318</v>
      </c>
      <c r="S20" s="53">
        <f t="shared" si="4"/>
        <v>2404</v>
      </c>
      <c r="T20" s="53">
        <f t="shared" si="4"/>
        <v>2681</v>
      </c>
      <c r="U20" s="53">
        <f t="shared" si="4"/>
        <v>2995</v>
      </c>
      <c r="V20" s="53">
        <f t="shared" si="4"/>
        <v>2735</v>
      </c>
      <c r="W20" s="53">
        <f t="shared" si="4"/>
        <v>2859</v>
      </c>
      <c r="X20" s="53">
        <f t="shared" si="4"/>
        <v>2952</v>
      </c>
      <c r="Y20" s="53">
        <f t="shared" si="4"/>
        <v>2990</v>
      </c>
      <c r="Z20" s="53">
        <f t="shared" si="4"/>
        <v>2895</v>
      </c>
      <c r="AA20" s="53">
        <f t="shared" si="4"/>
        <v>2981</v>
      </c>
      <c r="AB20" s="53">
        <f t="shared" si="4"/>
        <v>3136</v>
      </c>
      <c r="AC20" s="53">
        <f t="shared" si="4"/>
        <v>3243</v>
      </c>
      <c r="AD20" s="53">
        <f t="shared" si="4"/>
        <v>3097</v>
      </c>
      <c r="AE20" s="53">
        <f t="shared" si="4"/>
        <v>3228</v>
      </c>
      <c r="AF20" s="53">
        <f t="shared" si="4"/>
        <v>3388</v>
      </c>
      <c r="AG20" s="53">
        <f t="shared" si="4"/>
        <v>3464</v>
      </c>
      <c r="AH20" s="53">
        <f t="shared" si="4"/>
        <v>3306</v>
      </c>
      <c r="AI20" s="53">
        <f t="shared" si="4"/>
        <v>3406</v>
      </c>
      <c r="AJ20" s="53">
        <f t="shared" si="4"/>
        <v>3630</v>
      </c>
      <c r="AK20" s="53">
        <f t="shared" si="4"/>
        <v>3652</v>
      </c>
      <c r="AL20" s="53">
        <f t="shared" si="4"/>
        <v>3594</v>
      </c>
      <c r="AM20" s="53">
        <f t="shared" si="4"/>
        <v>3672</v>
      </c>
      <c r="AN20" s="53">
        <f t="shared" si="4"/>
        <v>4680</v>
      </c>
      <c r="AO20" s="53">
        <f t="shared" si="4"/>
        <v>4919</v>
      </c>
      <c r="AP20" s="53">
        <f t="shared" si="4"/>
        <v>4655</v>
      </c>
      <c r="AQ20" s="53">
        <f t="shared" si="4"/>
        <v>4756</v>
      </c>
      <c r="AR20" s="53">
        <f t="shared" si="4"/>
        <v>4497</v>
      </c>
      <c r="AS20" s="53">
        <f t="shared" si="4"/>
        <v>4612</v>
      </c>
      <c r="AT20" s="53">
        <f t="shared" si="4"/>
        <v>4422</v>
      </c>
      <c r="AU20" s="53">
        <f t="shared" si="4"/>
        <v>4530</v>
      </c>
      <c r="AV20" s="53">
        <f t="shared" si="4"/>
        <v>4741</v>
      </c>
      <c r="AW20" s="53">
        <f t="shared" si="4"/>
        <v>4978</v>
      </c>
      <c r="AX20" s="53">
        <f t="shared" si="4"/>
        <v>4899</v>
      </c>
      <c r="AY20" s="53">
        <f t="shared" si="4"/>
        <v>5039</v>
      </c>
      <c r="AZ20" s="53">
        <f t="shared" si="4"/>
        <v>5196</v>
      </c>
      <c r="BA20" s="53">
        <f t="shared" si="4"/>
        <v>5143</v>
      </c>
      <c r="BB20" s="53">
        <f t="shared" si="4"/>
        <v>5173</v>
      </c>
      <c r="BC20" s="53">
        <f t="shared" si="4"/>
        <v>4685</v>
      </c>
      <c r="BD20" s="53">
        <f t="shared" si="4"/>
        <v>4748</v>
      </c>
      <c r="BE20" s="53">
        <f t="shared" si="4"/>
        <v>5005</v>
      </c>
      <c r="BF20" s="53">
        <f t="shared" si="4"/>
        <v>4942</v>
      </c>
      <c r="BG20" s="53">
        <f t="shared" si="4"/>
        <v>5001</v>
      </c>
      <c r="BH20" s="53">
        <f t="shared" si="4"/>
        <v>5294</v>
      </c>
      <c r="BI20" s="53">
        <f t="shared" si="4"/>
        <v>5616</v>
      </c>
      <c r="BJ20" s="53">
        <f t="shared" si="4"/>
        <v>5341</v>
      </c>
      <c r="BK20" s="53">
        <f t="shared" si="4"/>
        <v>5552</v>
      </c>
      <c r="BL20" s="53">
        <f t="shared" si="4"/>
        <v>6034</v>
      </c>
      <c r="BM20" s="53">
        <f t="shared" si="4"/>
        <v>5772</v>
      </c>
      <c r="BN20" s="53">
        <f t="shared" ref="BN20:BS20" si="5">BN10+BN14</f>
        <v>5807</v>
      </c>
      <c r="BO20" s="53">
        <f t="shared" si="5"/>
        <v>5895</v>
      </c>
      <c r="BP20" s="53">
        <f t="shared" si="5"/>
        <v>5939</v>
      </c>
      <c r="BQ20" s="53">
        <f t="shared" si="5"/>
        <v>6238</v>
      </c>
      <c r="BR20" s="53">
        <f t="shared" si="5"/>
        <v>6059</v>
      </c>
      <c r="BS20" s="53">
        <f t="shared" si="5"/>
        <v>6178</v>
      </c>
      <c r="BT20" s="53">
        <f>BT10+BT14</f>
        <v>6504</v>
      </c>
      <c r="BU20" s="53">
        <f>BU10+BU14</f>
        <v>6773</v>
      </c>
      <c r="BV20" s="213"/>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row>
    <row r="21" spans="1:146" s="121" customFormat="1" ht="11.4" customHeight="1" thickTop="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627"/>
    </row>
    <row r="22" spans="1:146" s="113" customFormat="1" ht="45.6">
      <c r="A22" s="215" t="s">
        <v>764</v>
      </c>
      <c r="AN22" s="105"/>
      <c r="AO22" s="105"/>
    </row>
    <row r="23" spans="1:146" s="113" customFormat="1" ht="28.8" customHeight="1">
      <c r="A23" s="259" t="s">
        <v>573</v>
      </c>
      <c r="AN23" s="105"/>
      <c r="AO23" s="105"/>
    </row>
    <row r="24" spans="1:146" s="121" customFormat="1" ht="1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210"/>
    </row>
    <row r="25" spans="1:146" s="121" customFormat="1" ht="1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row>
    <row r="26" spans="1:146" s="121" customFormat="1" ht="1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row>
    <row r="27" spans="1:146" s="121" customFormat="1" ht="1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row>
    <row r="28" spans="1:146" s="121" customFormat="1" ht="1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row>
    <row r="29" spans="1:146" s="121" customFormat="1" ht="1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row>
    <row r="30" spans="1:146" s="121" customFormat="1" ht="1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row>
    <row r="31" spans="1:146" s="121" customFormat="1" ht="1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row>
    <row r="32" spans="1:146" s="121" customFormat="1" ht="1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row>
    <row r="33" spans="1:73" s="121" customFormat="1" ht="1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row>
    <row r="34" spans="1:73" s="121" customFormat="1" ht="1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row>
    <row r="35" spans="1:73" s="121" customFormat="1" ht="1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row>
    <row r="36" spans="1:73" s="121" customFormat="1" ht="1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row>
    <row r="37" spans="1:73" s="121" customFormat="1" ht="1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row>
    <row r="38" spans="1:73" s="121" customFormat="1" ht="1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row>
    <row r="39" spans="1:73" s="121" customFormat="1" ht="1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row>
    <row r="40" spans="1:73" s="121" customFormat="1" ht="1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row>
    <row r="41" spans="1:73" s="121" customFormat="1" ht="1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row>
    <row r="42" spans="1:73" s="121" customFormat="1" ht="1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row>
    <row r="43" spans="1:73"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row>
    <row r="44" spans="1:73"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row>
    <row r="45" spans="1:73"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row>
    <row r="46" spans="1:73"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row>
    <row r="47" spans="1:73"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row>
    <row r="48" spans="1:73"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row>
    <row r="49" spans="1:73"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row>
    <row r="50" spans="1:73"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row>
    <row r="51" spans="1:73"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row>
    <row r="52" spans="1:73"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row>
    <row r="53" spans="1:73"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row>
    <row r="54" spans="1:73"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row>
    <row r="55" spans="1:73"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row>
    <row r="56" spans="1:73"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row>
    <row r="57" spans="1:73"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row>
    <row r="58" spans="1:73"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row>
    <row r="59" spans="1:73"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row>
    <row r="60" spans="1:73"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row>
    <row r="61" spans="1:73"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row>
    <row r="62" spans="1:73"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row>
    <row r="63" spans="1:73"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row>
    <row r="64" spans="1:73"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row>
    <row r="65" spans="1:73"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row>
    <row r="66" spans="1:73"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row>
    <row r="67" spans="1:73"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row>
    <row r="68" spans="1:73"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row>
    <row r="69" spans="1:73"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row>
    <row r="70" spans="1:73"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row>
    <row r="71" spans="1:73"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row>
    <row r="72" spans="1:73"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row>
    <row r="73" spans="1:73"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row>
    <row r="74" spans="1:73"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row>
    <row r="75" spans="1:73"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row>
    <row r="76" spans="1:73"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row>
    <row r="77" spans="1:73"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row>
    <row r="78" spans="1:73"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row>
    <row r="79" spans="1:73"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row>
    <row r="80" spans="1:73"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row>
    <row r="81" spans="1:73"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row>
    <row r="82" spans="1:73"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row>
    <row r="83" spans="1:73" s="121" customFormat="1" ht="1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row>
    <row r="84" spans="1:73" s="121" customFormat="1" ht="1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row>
    <row r="85" spans="1:73" s="121" customFormat="1" ht="1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row>
    <row r="86" spans="1:73" s="121" customFormat="1" ht="1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row>
    <row r="87" spans="1:73" s="121" customFormat="1" ht="1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row>
    <row r="88" spans="1:73" s="121" customFormat="1" ht="1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row>
    <row r="89" spans="1:73" s="121" customFormat="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row>
    <row r="90" spans="1:73" s="121" customFormat="1" ht="1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row>
    <row r="91" spans="1:73" s="121" customFormat="1" ht="1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row>
    <row r="92" spans="1:73" s="121" customFormat="1" ht="1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row>
    <row r="93" spans="1:73" s="121" customFormat="1" ht="1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row>
    <row r="94" spans="1:73" s="121" customFormat="1" ht="1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row>
    <row r="95" spans="1:73" s="121" customFormat="1" ht="1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row>
    <row r="96" spans="1:73" s="121" customFormat="1" ht="1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row>
    <row r="97" spans="1:73" s="121" customFormat="1" ht="1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row>
    <row r="98" spans="1:73" s="121" customFormat="1" ht="1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row>
    <row r="99" spans="1:73" s="121" customFormat="1" ht="1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row>
    <row r="100" spans="1:73" s="121" customFormat="1" ht="1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row>
    <row r="101" spans="1:73" s="121" customFormat="1" ht="1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row>
    <row r="102" spans="1:73" s="121" customFormat="1" ht="1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row>
    <row r="103" spans="1:73" s="121" customFormat="1" ht="1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row>
    <row r="104" spans="1:73" s="121" customFormat="1" ht="1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row>
    <row r="105" spans="1:73" s="121" customFormat="1" ht="1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0"/>
      <c r="BA105" s="120"/>
      <c r="BB105" s="120"/>
      <c r="BC105" s="120"/>
      <c r="BD105" s="120"/>
      <c r="BE105" s="120"/>
      <c r="BF105" s="120"/>
      <c r="BG105" s="120"/>
      <c r="BH105" s="120"/>
      <c r="BI105" s="120"/>
      <c r="BJ105" s="120"/>
      <c r="BK105" s="120"/>
      <c r="BL105" s="120"/>
      <c r="BM105" s="120"/>
      <c r="BN105" s="120"/>
      <c r="BO105" s="120"/>
      <c r="BP105" s="120"/>
      <c r="BQ105" s="120"/>
      <c r="BR105" s="120"/>
      <c r="BS105" s="120"/>
      <c r="BT105" s="120"/>
      <c r="BU105" s="120"/>
    </row>
    <row r="106" spans="1:73" s="121" customFormat="1" ht="1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0"/>
      <c r="BU106" s="120"/>
    </row>
    <row r="107" spans="1:73" s="121" customFormat="1" ht="1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120"/>
      <c r="BB107" s="120"/>
      <c r="BC107" s="120"/>
      <c r="BD107" s="120"/>
      <c r="BE107" s="120"/>
      <c r="BF107" s="120"/>
      <c r="BG107" s="120"/>
      <c r="BH107" s="120"/>
      <c r="BI107" s="120"/>
      <c r="BJ107" s="120"/>
      <c r="BK107" s="120"/>
      <c r="BL107" s="120"/>
      <c r="BM107" s="120"/>
      <c r="BN107" s="120"/>
      <c r="BO107" s="120"/>
      <c r="BP107" s="120"/>
      <c r="BQ107" s="120"/>
      <c r="BR107" s="120"/>
      <c r="BS107" s="120"/>
      <c r="BT107" s="120"/>
      <c r="BU107" s="120"/>
    </row>
    <row r="108" spans="1:73" s="121" customFormat="1" ht="1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0"/>
      <c r="BB108" s="120"/>
      <c r="BC108" s="120"/>
      <c r="BD108" s="120"/>
      <c r="BE108" s="120"/>
      <c r="BF108" s="120"/>
      <c r="BG108" s="120"/>
      <c r="BH108" s="120"/>
      <c r="BI108" s="120"/>
      <c r="BJ108" s="120"/>
      <c r="BK108" s="120"/>
      <c r="BL108" s="120"/>
      <c r="BM108" s="120"/>
      <c r="BN108" s="120"/>
      <c r="BO108" s="120"/>
      <c r="BP108" s="120"/>
      <c r="BQ108" s="120"/>
      <c r="BR108" s="120"/>
      <c r="BS108" s="120"/>
      <c r="BT108" s="120"/>
      <c r="BU108" s="120"/>
    </row>
    <row r="109" spans="1:73" s="121" customFormat="1" ht="1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c r="BI109" s="120"/>
      <c r="BJ109" s="120"/>
      <c r="BK109" s="120"/>
      <c r="BL109" s="120"/>
      <c r="BM109" s="120"/>
      <c r="BN109" s="120"/>
      <c r="BO109" s="120"/>
      <c r="BP109" s="120"/>
      <c r="BQ109" s="120"/>
      <c r="BR109" s="120"/>
      <c r="BS109" s="120"/>
      <c r="BT109" s="120"/>
      <c r="BU109" s="120"/>
    </row>
    <row r="110" spans="1:73" s="121" customFormat="1" ht="1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row>
    <row r="111" spans="1:73" s="121" customFormat="1" ht="1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row>
    <row r="112" spans="1:73" s="121" customFormat="1" ht="1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0"/>
      <c r="BL112" s="120"/>
      <c r="BM112" s="120"/>
      <c r="BN112" s="120"/>
      <c r="BO112" s="120"/>
      <c r="BP112" s="120"/>
      <c r="BQ112" s="120"/>
      <c r="BR112" s="120"/>
      <c r="BS112" s="120"/>
      <c r="BT112" s="120"/>
      <c r="BU112" s="120"/>
    </row>
    <row r="113" spans="1:73" s="121" customFormat="1" ht="1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120"/>
      <c r="BB113" s="120"/>
      <c r="BC113" s="120"/>
      <c r="BD113" s="120"/>
      <c r="BE113" s="120"/>
      <c r="BF113" s="120"/>
      <c r="BG113" s="120"/>
      <c r="BH113" s="120"/>
      <c r="BI113" s="120"/>
      <c r="BJ113" s="120"/>
      <c r="BK113" s="120"/>
      <c r="BL113" s="120"/>
      <c r="BM113" s="120"/>
      <c r="BN113" s="120"/>
      <c r="BO113" s="120"/>
      <c r="BP113" s="120"/>
      <c r="BQ113" s="120"/>
      <c r="BR113" s="120"/>
      <c r="BS113" s="120"/>
      <c r="BT113" s="120"/>
      <c r="BU113" s="120"/>
    </row>
    <row r="114" spans="1:73" s="121" customFormat="1" ht="1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c r="AO114" s="120"/>
      <c r="AP114" s="120"/>
      <c r="AQ114" s="120"/>
      <c r="AR114" s="120"/>
      <c r="AS114" s="120"/>
      <c r="AT114" s="120"/>
      <c r="AU114" s="120"/>
      <c r="AV114" s="120"/>
      <c r="AW114" s="120"/>
      <c r="AX114" s="120"/>
      <c r="AY114" s="120"/>
      <c r="AZ114" s="120"/>
      <c r="BA114" s="120"/>
      <c r="BB114" s="120"/>
      <c r="BC114" s="120"/>
      <c r="BD114" s="120"/>
      <c r="BE114" s="120"/>
      <c r="BF114" s="120"/>
      <c r="BG114" s="120"/>
      <c r="BH114" s="120"/>
      <c r="BI114" s="120"/>
      <c r="BJ114" s="120"/>
      <c r="BK114" s="120"/>
      <c r="BL114" s="120"/>
      <c r="BM114" s="120"/>
      <c r="BN114" s="120"/>
      <c r="BO114" s="120"/>
      <c r="BP114" s="120"/>
      <c r="BQ114" s="120"/>
      <c r="BR114" s="120"/>
      <c r="BS114" s="120"/>
      <c r="BT114" s="120"/>
      <c r="BU114" s="120"/>
    </row>
    <row r="115" spans="1:73" s="121" customFormat="1" ht="1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120"/>
      <c r="BA115" s="120"/>
      <c r="BB115" s="120"/>
      <c r="BC115" s="120"/>
      <c r="BD115" s="120"/>
      <c r="BE115" s="120"/>
      <c r="BF115" s="120"/>
      <c r="BG115" s="120"/>
      <c r="BH115" s="120"/>
      <c r="BI115" s="120"/>
      <c r="BJ115" s="120"/>
      <c r="BK115" s="120"/>
      <c r="BL115" s="120"/>
      <c r="BM115" s="120"/>
      <c r="BN115" s="120"/>
      <c r="BO115" s="120"/>
      <c r="BP115" s="120"/>
      <c r="BQ115" s="120"/>
      <c r="BR115" s="120"/>
      <c r="BS115" s="120"/>
      <c r="BT115" s="120"/>
      <c r="BU115" s="120"/>
    </row>
    <row r="116" spans="1:73" s="121" customFormat="1" ht="1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120"/>
      <c r="BA116" s="120"/>
      <c r="BB116" s="120"/>
      <c r="BC116" s="120"/>
      <c r="BD116" s="120"/>
      <c r="BE116" s="120"/>
      <c r="BF116" s="120"/>
      <c r="BG116" s="120"/>
      <c r="BH116" s="120"/>
      <c r="BI116" s="120"/>
      <c r="BJ116" s="120"/>
      <c r="BK116" s="120"/>
      <c r="BL116" s="120"/>
      <c r="BM116" s="120"/>
      <c r="BN116" s="120"/>
      <c r="BO116" s="120"/>
      <c r="BP116" s="120"/>
      <c r="BQ116" s="120"/>
      <c r="BR116" s="120"/>
      <c r="BS116" s="120"/>
      <c r="BT116" s="120"/>
      <c r="BU116" s="120"/>
    </row>
    <row r="117" spans="1:73" s="121" customFormat="1" ht="15"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0"/>
      <c r="AP117" s="120"/>
      <c r="AQ117" s="120"/>
      <c r="AR117" s="120"/>
      <c r="AS117" s="120"/>
      <c r="AT117" s="120"/>
      <c r="AU117" s="120"/>
      <c r="AV117" s="120"/>
      <c r="AW117" s="120"/>
      <c r="AX117" s="120"/>
      <c r="AY117" s="120"/>
      <c r="AZ117" s="120"/>
      <c r="BA117" s="120"/>
      <c r="BB117" s="120"/>
      <c r="BC117" s="120"/>
      <c r="BD117" s="120"/>
      <c r="BE117" s="120"/>
      <c r="BF117" s="120"/>
      <c r="BG117" s="120"/>
      <c r="BH117" s="120"/>
      <c r="BI117" s="120"/>
      <c r="BJ117" s="120"/>
      <c r="BK117" s="120"/>
      <c r="BL117" s="120"/>
      <c r="BM117" s="120"/>
      <c r="BN117" s="120"/>
      <c r="BO117" s="120"/>
      <c r="BP117" s="120"/>
      <c r="BQ117" s="120"/>
      <c r="BR117" s="120"/>
      <c r="BS117" s="120"/>
      <c r="BT117" s="120"/>
      <c r="BU117" s="120"/>
    </row>
    <row r="118" spans="1:73" s="121" customFormat="1" ht="15"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0"/>
      <c r="AP118" s="120"/>
      <c r="AQ118" s="120"/>
      <c r="AR118" s="120"/>
      <c r="AS118" s="120"/>
      <c r="AT118" s="120"/>
      <c r="AU118" s="120"/>
      <c r="AV118" s="120"/>
      <c r="AW118" s="120"/>
      <c r="AX118" s="120"/>
      <c r="AY118" s="120"/>
      <c r="AZ118" s="120"/>
      <c r="BA118" s="120"/>
      <c r="BB118" s="120"/>
      <c r="BC118" s="120"/>
      <c r="BD118" s="120"/>
      <c r="BE118" s="120"/>
      <c r="BF118" s="120"/>
      <c r="BG118" s="120"/>
      <c r="BH118" s="120"/>
      <c r="BI118" s="120"/>
      <c r="BJ118" s="120"/>
      <c r="BK118" s="120"/>
      <c r="BL118" s="120"/>
      <c r="BM118" s="120"/>
      <c r="BN118" s="120"/>
      <c r="BO118" s="120"/>
      <c r="BP118" s="120"/>
      <c r="BQ118" s="120"/>
      <c r="BR118" s="120"/>
      <c r="BS118" s="120"/>
      <c r="BT118" s="120"/>
      <c r="BU118" s="120"/>
    </row>
    <row r="119" spans="1:73" s="121" customFormat="1" ht="15"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0"/>
      <c r="AP119" s="120"/>
      <c r="AQ119" s="120"/>
      <c r="AR119" s="120"/>
      <c r="AS119" s="120"/>
      <c r="AT119" s="120"/>
      <c r="AU119" s="120"/>
      <c r="AV119" s="120"/>
      <c r="AW119" s="120"/>
      <c r="AX119" s="120"/>
      <c r="AY119" s="120"/>
      <c r="AZ119" s="120"/>
      <c r="BA119" s="120"/>
      <c r="BB119" s="120"/>
      <c r="BC119" s="120"/>
      <c r="BD119" s="120"/>
      <c r="BE119" s="120"/>
      <c r="BF119" s="120"/>
      <c r="BG119" s="120"/>
      <c r="BH119" s="120"/>
      <c r="BI119" s="120"/>
      <c r="BJ119" s="120"/>
      <c r="BK119" s="120"/>
      <c r="BL119" s="120"/>
      <c r="BM119" s="120"/>
      <c r="BN119" s="120"/>
      <c r="BO119" s="120"/>
      <c r="BP119" s="120"/>
      <c r="BQ119" s="120"/>
      <c r="BR119" s="120"/>
      <c r="BS119" s="120"/>
      <c r="BT119" s="120"/>
      <c r="BU119" s="120"/>
    </row>
  </sheetData>
  <hyperlinks>
    <hyperlink ref="BU6" location="'Index - Descontinued'!A1" display="Index" xr:uid="{C6AD69C6-8BAF-483A-B2F7-16DB8D278148}"/>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61C3-011F-49A5-A5AD-7FFE92DB545C}">
  <sheetPr>
    <tabColor rgb="FFC00000"/>
  </sheetPr>
  <dimension ref="A1:II116"/>
  <sheetViews>
    <sheetView showGridLines="0" zoomScaleNormal="100" workbookViewId="0">
      <pane xSplit="1" ySplit="8" topLeftCell="BL9" activePane="bottomRight" state="frozen"/>
      <selection pane="topRight"/>
      <selection pane="bottomLeft"/>
      <selection pane="bottomRight"/>
    </sheetView>
  </sheetViews>
  <sheetFormatPr defaultColWidth="9" defaultRowHeight="15" customHeight="1"/>
  <cols>
    <col min="1" max="1" width="36.44140625" style="113" bestFit="1" customWidth="1"/>
    <col min="2" max="37" width="9.33203125" style="113" customWidth="1"/>
    <col min="38" max="73" width="9" style="113"/>
    <col min="74" max="16384" width="9" style="105"/>
  </cols>
  <sheetData>
    <row r="1" spans="1:243" s="2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2"/>
      <c r="CZ1" s="22"/>
      <c r="DA1" s="20"/>
      <c r="DB1" s="21"/>
      <c r="DC1" s="23"/>
      <c r="DD1" s="23"/>
      <c r="DE1" s="23"/>
      <c r="DF1" s="23"/>
      <c r="DG1" s="23"/>
      <c r="DH1" s="21"/>
      <c r="DI1" s="23"/>
      <c r="DJ1" s="21"/>
      <c r="DK1" s="23"/>
      <c r="DL1" s="23"/>
      <c r="DM1" s="23"/>
      <c r="DN1" s="24"/>
      <c r="DO1" s="24"/>
      <c r="DP1" s="20"/>
      <c r="DQ1" s="21"/>
      <c r="DR1" s="20"/>
      <c r="DS1" s="21"/>
      <c r="DT1" s="20"/>
      <c r="DU1" s="21"/>
      <c r="DV1" s="20"/>
      <c r="DW1" s="21"/>
      <c r="DX1" s="20"/>
      <c r="DY1" s="21"/>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2"/>
      <c r="FE1" s="22"/>
      <c r="FF1" s="20"/>
      <c r="FG1" s="21"/>
      <c r="FH1" s="23"/>
      <c r="FI1" s="23"/>
      <c r="FJ1" s="23"/>
      <c r="FK1" s="23"/>
      <c r="FL1" s="23"/>
      <c r="FM1" s="21"/>
      <c r="FN1" s="23"/>
      <c r="FO1" s="21"/>
      <c r="FP1" s="23"/>
      <c r="FQ1" s="23"/>
      <c r="FR1" s="23"/>
      <c r="FS1" s="24"/>
      <c r="FT1" s="24"/>
      <c r="FU1" s="20"/>
      <c r="FV1" s="21"/>
      <c r="FW1" s="20"/>
      <c r="FX1" s="21"/>
      <c r="FY1" s="20"/>
      <c r="FZ1" s="21"/>
      <c r="GA1" s="20"/>
      <c r="GB1" s="21"/>
      <c r="GC1" s="20"/>
      <c r="GD1" s="21"/>
      <c r="GE1" s="20"/>
      <c r="GF1" s="21"/>
      <c r="GG1" s="20"/>
      <c r="GH1" s="21"/>
      <c r="GI1" s="20"/>
      <c r="GJ1" s="21"/>
      <c r="GK1" s="20"/>
      <c r="GL1" s="21"/>
      <c r="GM1" s="20"/>
      <c r="GN1" s="21"/>
      <c r="GO1" s="20"/>
      <c r="GP1" s="21"/>
      <c r="GQ1" s="20"/>
      <c r="GR1" s="21"/>
      <c r="GS1" s="20"/>
      <c r="GT1" s="21"/>
      <c r="GU1" s="20"/>
      <c r="GV1" s="21"/>
      <c r="GW1" s="20"/>
      <c r="GX1" s="21"/>
      <c r="GY1" s="20"/>
      <c r="GZ1" s="21"/>
      <c r="HA1" s="20"/>
      <c r="HB1" s="21"/>
      <c r="HC1" s="20"/>
      <c r="HD1" s="21"/>
      <c r="HE1" s="20"/>
      <c r="HF1" s="21"/>
      <c r="HG1" s="20"/>
      <c r="HH1" s="21"/>
      <c r="HI1" s="22"/>
      <c r="HJ1" s="22"/>
      <c r="HK1" s="20"/>
      <c r="HL1" s="21"/>
      <c r="HM1" s="23"/>
      <c r="HN1" s="23"/>
      <c r="HO1" s="23"/>
      <c r="HP1" s="23"/>
      <c r="HQ1" s="23"/>
      <c r="HR1" s="21"/>
      <c r="HS1" s="23"/>
      <c r="HT1" s="21"/>
      <c r="HU1" s="23"/>
      <c r="HV1" s="23"/>
      <c r="HW1" s="23"/>
      <c r="HX1" s="24"/>
      <c r="HY1" s="24"/>
      <c r="HZ1" s="20"/>
      <c r="IA1" s="21"/>
      <c r="IB1" s="20"/>
      <c r="IC1" s="21"/>
      <c r="ID1" s="20"/>
      <c r="IE1" s="21"/>
      <c r="IF1" s="20"/>
      <c r="IG1" s="21"/>
      <c r="IH1" s="20"/>
      <c r="II1" s="21"/>
    </row>
    <row r="2" spans="1:243" s="2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2"/>
      <c r="CZ2" s="22"/>
      <c r="DA2" s="20"/>
      <c r="DB2" s="21"/>
      <c r="DC2" s="23"/>
      <c r="DD2" s="23"/>
      <c r="DE2" s="23"/>
      <c r="DF2" s="23"/>
      <c r="DG2" s="23"/>
      <c r="DH2" s="21"/>
      <c r="DI2" s="23"/>
      <c r="DJ2" s="21"/>
      <c r="DK2" s="23"/>
      <c r="DL2" s="23"/>
      <c r="DM2" s="23"/>
      <c r="DN2" s="24"/>
      <c r="DO2" s="24"/>
      <c r="DP2" s="20"/>
      <c r="DQ2" s="21"/>
      <c r="DR2" s="20"/>
      <c r="DS2" s="21"/>
      <c r="DT2" s="20"/>
      <c r="DU2" s="21"/>
      <c r="DV2" s="20"/>
      <c r="DW2" s="21"/>
      <c r="DX2" s="20"/>
      <c r="DY2" s="21"/>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2"/>
      <c r="FE2" s="22"/>
      <c r="FF2" s="20"/>
      <c r="FG2" s="21"/>
      <c r="FH2" s="23"/>
      <c r="FI2" s="23"/>
      <c r="FJ2" s="23"/>
      <c r="FK2" s="23"/>
      <c r="FL2" s="23"/>
      <c r="FM2" s="21"/>
      <c r="FN2" s="23"/>
      <c r="FO2" s="21"/>
      <c r="FP2" s="23"/>
      <c r="FQ2" s="23"/>
      <c r="FR2" s="23"/>
      <c r="FS2" s="24"/>
      <c r="FT2" s="24"/>
      <c r="FU2" s="20"/>
      <c r="FV2" s="21"/>
      <c r="FW2" s="20"/>
      <c r="FX2" s="21"/>
      <c r="FY2" s="20"/>
      <c r="FZ2" s="21"/>
      <c r="GA2" s="20"/>
      <c r="GB2" s="21"/>
      <c r="GC2" s="20"/>
      <c r="GD2" s="21"/>
      <c r="GE2" s="20"/>
      <c r="GF2" s="21"/>
      <c r="GG2" s="20"/>
      <c r="GH2" s="21"/>
      <c r="GI2" s="20"/>
      <c r="GJ2" s="21"/>
      <c r="GK2" s="20"/>
      <c r="GL2" s="21"/>
      <c r="GM2" s="20"/>
      <c r="GN2" s="21"/>
      <c r="GO2" s="20"/>
      <c r="GP2" s="21"/>
      <c r="GQ2" s="20"/>
      <c r="GR2" s="21"/>
      <c r="GS2" s="20"/>
      <c r="GT2" s="21"/>
      <c r="GU2" s="20"/>
      <c r="GV2" s="21"/>
      <c r="GW2" s="20"/>
      <c r="GX2" s="21"/>
      <c r="GY2" s="20"/>
      <c r="GZ2" s="21"/>
      <c r="HA2" s="20"/>
      <c r="HB2" s="21"/>
      <c r="HC2" s="20"/>
      <c r="HD2" s="21"/>
      <c r="HE2" s="20"/>
      <c r="HF2" s="21"/>
      <c r="HG2" s="20"/>
      <c r="HH2" s="21"/>
      <c r="HI2" s="22"/>
      <c r="HJ2" s="22"/>
      <c r="HK2" s="20"/>
      <c r="HL2" s="21"/>
      <c r="HM2" s="23"/>
      <c r="HN2" s="23"/>
      <c r="HO2" s="23"/>
      <c r="HP2" s="23"/>
      <c r="HQ2" s="23"/>
      <c r="HR2" s="21"/>
      <c r="HS2" s="23"/>
      <c r="HT2" s="21"/>
      <c r="HU2" s="23"/>
      <c r="HV2" s="23"/>
      <c r="HW2" s="23"/>
      <c r="HX2" s="24"/>
      <c r="HY2" s="24"/>
      <c r="HZ2" s="20"/>
      <c r="IA2" s="21"/>
      <c r="IB2" s="20"/>
      <c r="IC2" s="21"/>
      <c r="ID2" s="20"/>
      <c r="IE2" s="21"/>
      <c r="IF2" s="20"/>
      <c r="IG2" s="21"/>
      <c r="IH2" s="20"/>
      <c r="II2" s="21"/>
    </row>
    <row r="3" spans="1:243" s="2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2"/>
      <c r="CZ3" s="22"/>
      <c r="DA3" s="20"/>
      <c r="DB3" s="21"/>
      <c r="DC3" s="23"/>
      <c r="DD3" s="23"/>
      <c r="DE3" s="23"/>
      <c r="DF3" s="23"/>
      <c r="DG3" s="23"/>
      <c r="DH3" s="21"/>
      <c r="DI3" s="23"/>
      <c r="DJ3" s="21"/>
      <c r="DK3" s="23"/>
      <c r="DL3" s="23"/>
      <c r="DM3" s="23"/>
      <c r="DN3" s="24"/>
      <c r="DO3" s="24"/>
      <c r="DP3" s="20"/>
      <c r="DQ3" s="21"/>
      <c r="DR3" s="20"/>
      <c r="DS3" s="21"/>
      <c r="DT3" s="20"/>
      <c r="DU3" s="21"/>
      <c r="DV3" s="20"/>
      <c r="DW3" s="21"/>
      <c r="DX3" s="20"/>
      <c r="DY3" s="21"/>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2"/>
      <c r="FE3" s="22"/>
      <c r="FF3" s="20"/>
      <c r="FG3" s="21"/>
      <c r="FH3" s="23"/>
      <c r="FI3" s="23"/>
      <c r="FJ3" s="23"/>
      <c r="FK3" s="23"/>
      <c r="FL3" s="23"/>
      <c r="FM3" s="21"/>
      <c r="FN3" s="23"/>
      <c r="FO3" s="21"/>
      <c r="FP3" s="23"/>
      <c r="FQ3" s="23"/>
      <c r="FR3" s="23"/>
      <c r="FS3" s="24"/>
      <c r="FT3" s="24"/>
      <c r="FU3" s="20"/>
      <c r="FV3" s="21"/>
      <c r="FW3" s="20"/>
      <c r="FX3" s="21"/>
      <c r="FY3" s="20"/>
      <c r="FZ3" s="21"/>
      <c r="GA3" s="20"/>
      <c r="GB3" s="21"/>
      <c r="GC3" s="20"/>
      <c r="GD3" s="21"/>
      <c r="GE3" s="20"/>
      <c r="GF3" s="21"/>
      <c r="GG3" s="20"/>
      <c r="GH3" s="21"/>
      <c r="GI3" s="20"/>
      <c r="GJ3" s="21"/>
      <c r="GK3" s="20"/>
      <c r="GL3" s="21"/>
      <c r="GM3" s="20"/>
      <c r="GN3" s="21"/>
      <c r="GO3" s="20"/>
      <c r="GP3" s="21"/>
      <c r="GQ3" s="20"/>
      <c r="GR3" s="21"/>
      <c r="GS3" s="20"/>
      <c r="GT3" s="21"/>
      <c r="GU3" s="20"/>
      <c r="GV3" s="21"/>
      <c r="GW3" s="20"/>
      <c r="GX3" s="21"/>
      <c r="GY3" s="20"/>
      <c r="GZ3" s="21"/>
      <c r="HA3" s="20"/>
      <c r="HB3" s="21"/>
      <c r="HC3" s="20"/>
      <c r="HD3" s="21"/>
      <c r="HE3" s="20"/>
      <c r="HF3" s="21"/>
      <c r="HG3" s="20"/>
      <c r="HH3" s="21"/>
      <c r="HI3" s="22"/>
      <c r="HJ3" s="22"/>
      <c r="HK3" s="20"/>
      <c r="HL3" s="21"/>
      <c r="HM3" s="23"/>
      <c r="HN3" s="23"/>
      <c r="HO3" s="23"/>
      <c r="HP3" s="23"/>
      <c r="HQ3" s="23"/>
      <c r="HR3" s="21"/>
      <c r="HS3" s="23"/>
      <c r="HT3" s="21"/>
      <c r="HU3" s="23"/>
      <c r="HV3" s="23"/>
      <c r="HW3" s="23"/>
      <c r="HX3" s="24"/>
      <c r="HY3" s="24"/>
      <c r="HZ3" s="20"/>
      <c r="IA3" s="21"/>
      <c r="IB3" s="20"/>
      <c r="IC3" s="21"/>
      <c r="ID3" s="20"/>
      <c r="IE3" s="21"/>
      <c r="IF3" s="20"/>
      <c r="IG3" s="21"/>
      <c r="IH3" s="20"/>
      <c r="II3" s="21"/>
    </row>
    <row r="4" spans="1:243" s="2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H4" s="55"/>
      <c r="AI4" s="55"/>
      <c r="AJ4" s="55"/>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3" s="79" customFormat="1" ht="15" customHeight="1" thickBot="1">
      <c r="A5" s="28" t="s">
        <v>765</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2"/>
      <c r="BW5" s="92"/>
      <c r="BX5" s="92"/>
      <c r="BY5" s="92"/>
      <c r="BZ5" s="92"/>
      <c r="CA5" s="92"/>
      <c r="CB5" s="92"/>
      <c r="CC5" s="92"/>
      <c r="CD5" s="92"/>
      <c r="CE5" s="92"/>
      <c r="CF5" s="92"/>
      <c r="CG5" s="92"/>
      <c r="CH5" s="92"/>
      <c r="CI5" s="92"/>
      <c r="CJ5" s="92"/>
      <c r="CK5" s="92"/>
      <c r="CL5" s="92"/>
      <c r="CM5" s="92"/>
      <c r="CN5" s="92"/>
      <c r="CO5" s="92"/>
      <c r="CP5" s="93"/>
      <c r="CQ5" s="93"/>
      <c r="CR5" s="93"/>
      <c r="CS5" s="93"/>
      <c r="CT5" s="93"/>
      <c r="CV5" s="94"/>
      <c r="CZ5" s="94"/>
      <c r="DB5" s="95"/>
      <c r="DE5" s="96"/>
      <c r="DF5" s="92"/>
      <c r="DG5" s="92"/>
      <c r="DH5" s="92"/>
      <c r="DI5" s="97"/>
      <c r="DJ5" s="92"/>
      <c r="DK5" s="92"/>
      <c r="DL5" s="92"/>
      <c r="DM5" s="92"/>
    </row>
    <row r="6" spans="1:243" s="125" customFormat="1" ht="15" customHeight="1" thickTop="1">
      <c r="A6" s="124"/>
      <c r="B6" s="124"/>
      <c r="C6" s="136"/>
      <c r="D6" s="136"/>
      <c r="E6" s="136"/>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8"/>
      <c r="AM6" s="137"/>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3" s="36" customFormat="1" ht="15" customHeight="1">
      <c r="A7" s="34"/>
      <c r="B7" s="35" t="s">
        <v>229</v>
      </c>
      <c r="C7" s="35" t="s">
        <v>230</v>
      </c>
      <c r="D7" s="35" t="s">
        <v>231</v>
      </c>
      <c r="E7" s="35" t="s">
        <v>232</v>
      </c>
      <c r="F7" s="35" t="s">
        <v>233</v>
      </c>
      <c r="G7" s="35" t="s">
        <v>234</v>
      </c>
      <c r="H7" s="35" t="s">
        <v>235</v>
      </c>
      <c r="I7" s="35" t="s">
        <v>236</v>
      </c>
      <c r="J7" s="35" t="s">
        <v>237</v>
      </c>
      <c r="K7" s="35" t="s">
        <v>238</v>
      </c>
      <c r="L7" s="35" t="s">
        <v>239</v>
      </c>
      <c r="M7" s="35" t="s">
        <v>240</v>
      </c>
      <c r="N7" s="35" t="s">
        <v>241</v>
      </c>
      <c r="O7" s="35" t="s">
        <v>242</v>
      </c>
      <c r="P7" s="35" t="s">
        <v>243</v>
      </c>
      <c r="Q7" s="35" t="s">
        <v>244</v>
      </c>
      <c r="R7" s="35" t="s">
        <v>245</v>
      </c>
      <c r="S7" s="35" t="s">
        <v>246</v>
      </c>
      <c r="T7" s="35" t="s">
        <v>247</v>
      </c>
      <c r="U7" s="35" t="s">
        <v>248</v>
      </c>
      <c r="V7" s="35" t="s">
        <v>249</v>
      </c>
      <c r="W7" s="35" t="s">
        <v>250</v>
      </c>
      <c r="X7" s="35" t="s">
        <v>251</v>
      </c>
      <c r="Y7" s="35" t="s">
        <v>252</v>
      </c>
      <c r="Z7" s="35" t="s">
        <v>253</v>
      </c>
      <c r="AA7" s="35" t="s">
        <v>254</v>
      </c>
      <c r="AB7" s="35" t="s">
        <v>255</v>
      </c>
      <c r="AC7" s="35" t="s">
        <v>256</v>
      </c>
      <c r="AD7" s="35" t="s">
        <v>257</v>
      </c>
      <c r="AE7" s="35" t="s">
        <v>258</v>
      </c>
      <c r="AF7" s="35" t="s">
        <v>259</v>
      </c>
      <c r="AG7" s="35" t="s">
        <v>260</v>
      </c>
      <c r="AH7" s="35" t="s">
        <v>261</v>
      </c>
      <c r="AI7" s="35" t="s">
        <v>262</v>
      </c>
      <c r="AJ7" s="35" t="s">
        <v>263</v>
      </c>
      <c r="AK7" s="35" t="s">
        <v>264</v>
      </c>
      <c r="AL7" s="35" t="s">
        <v>265</v>
      </c>
      <c r="AM7" s="35" t="s">
        <v>266</v>
      </c>
      <c r="AN7" s="35" t="s">
        <v>267</v>
      </c>
      <c r="AO7" s="35" t="s">
        <v>268</v>
      </c>
      <c r="AP7" s="35" t="s">
        <v>269</v>
      </c>
      <c r="AQ7" s="35" t="s">
        <v>270</v>
      </c>
      <c r="AR7" s="35" t="s">
        <v>271</v>
      </c>
      <c r="AS7" s="35" t="s">
        <v>272</v>
      </c>
      <c r="AT7" s="35" t="s">
        <v>273</v>
      </c>
      <c r="AU7" s="35" t="s">
        <v>274</v>
      </c>
      <c r="AV7" s="35" t="s">
        <v>275</v>
      </c>
      <c r="AW7" s="35" t="s">
        <v>276</v>
      </c>
      <c r="AX7" s="35" t="s">
        <v>277</v>
      </c>
      <c r="AY7" s="35" t="s">
        <v>278</v>
      </c>
      <c r="AZ7" s="35" t="s">
        <v>279</v>
      </c>
      <c r="BA7" s="35" t="s">
        <v>280</v>
      </c>
      <c r="BB7" s="35" t="s">
        <v>281</v>
      </c>
      <c r="BC7" s="35" t="s">
        <v>282</v>
      </c>
      <c r="BD7" s="35" t="s">
        <v>283</v>
      </c>
      <c r="BE7" s="35" t="s">
        <v>284</v>
      </c>
      <c r="BF7" s="35" t="s">
        <v>285</v>
      </c>
      <c r="BG7" s="35" t="s">
        <v>286</v>
      </c>
      <c r="BH7" s="35" t="s">
        <v>287</v>
      </c>
      <c r="BI7" s="35" t="s">
        <v>288</v>
      </c>
      <c r="BJ7" s="35" t="s">
        <v>289</v>
      </c>
      <c r="BK7" s="35" t="s">
        <v>290</v>
      </c>
      <c r="BL7" s="35" t="s">
        <v>291</v>
      </c>
      <c r="BM7" s="35" t="s">
        <v>292</v>
      </c>
      <c r="BN7" s="35" t="s">
        <v>293</v>
      </c>
      <c r="BO7" s="35" t="s">
        <v>294</v>
      </c>
      <c r="BP7" s="35" t="s">
        <v>295</v>
      </c>
      <c r="BQ7" s="35" t="s">
        <v>296</v>
      </c>
      <c r="BR7" s="35" t="s">
        <v>297</v>
      </c>
      <c r="BS7" s="35" t="s">
        <v>298</v>
      </c>
      <c r="BT7" s="35" t="s">
        <v>299</v>
      </c>
      <c r="BU7" s="35" t="s">
        <v>300</v>
      </c>
    </row>
    <row r="8" spans="1:243" s="2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row>
    <row r="9" spans="1:243" s="41"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row>
    <row r="10" spans="1:243" ht="15" customHeight="1">
      <c r="A10" s="102" t="s">
        <v>326</v>
      </c>
      <c r="B10" s="201">
        <v>306</v>
      </c>
      <c r="C10" s="201">
        <v>351</v>
      </c>
      <c r="D10" s="201">
        <v>400</v>
      </c>
      <c r="E10" s="201">
        <v>441</v>
      </c>
      <c r="F10" s="201">
        <v>355</v>
      </c>
      <c r="G10" s="201">
        <v>384</v>
      </c>
      <c r="H10" s="201">
        <v>526</v>
      </c>
      <c r="I10" s="201">
        <v>577</v>
      </c>
      <c r="J10" s="192">
        <v>523</v>
      </c>
      <c r="K10" s="192">
        <v>544</v>
      </c>
      <c r="L10" s="192">
        <v>638</v>
      </c>
      <c r="M10" s="192">
        <v>702</v>
      </c>
      <c r="N10" s="192">
        <v>724</v>
      </c>
      <c r="O10" s="192">
        <v>730</v>
      </c>
      <c r="P10" s="192">
        <v>791</v>
      </c>
      <c r="Q10" s="192">
        <v>885</v>
      </c>
      <c r="R10" s="192">
        <v>839</v>
      </c>
      <c r="S10" s="192">
        <v>874</v>
      </c>
      <c r="T10" s="192">
        <v>936</v>
      </c>
      <c r="U10" s="192">
        <v>961</v>
      </c>
      <c r="V10" s="192">
        <v>832</v>
      </c>
      <c r="W10" s="192">
        <v>832</v>
      </c>
      <c r="X10" s="192">
        <v>897</v>
      </c>
      <c r="Y10" s="192">
        <v>846</v>
      </c>
      <c r="Z10" s="192">
        <v>945</v>
      </c>
      <c r="AA10" s="192">
        <v>966</v>
      </c>
      <c r="AB10" s="192">
        <v>1008</v>
      </c>
      <c r="AC10" s="192">
        <v>1063</v>
      </c>
      <c r="AD10" s="192">
        <v>903</v>
      </c>
      <c r="AE10" s="192">
        <v>924</v>
      </c>
      <c r="AF10" s="192">
        <v>974</v>
      </c>
      <c r="AG10" s="192">
        <v>1109</v>
      </c>
      <c r="AH10" s="192">
        <v>904</v>
      </c>
      <c r="AI10" s="192">
        <v>1014</v>
      </c>
      <c r="AJ10" s="192">
        <v>1064</v>
      </c>
      <c r="AK10" s="192">
        <v>1142</v>
      </c>
      <c r="AL10" s="192">
        <v>993</v>
      </c>
      <c r="AM10" s="192">
        <v>1067</v>
      </c>
      <c r="AN10" s="192">
        <v>1305</v>
      </c>
      <c r="AO10" s="192">
        <v>1406</v>
      </c>
      <c r="AP10" s="192">
        <v>1163</v>
      </c>
      <c r="AQ10" s="192">
        <v>1147</v>
      </c>
      <c r="AR10" s="192">
        <v>1193</v>
      </c>
      <c r="AS10" s="192">
        <v>1238</v>
      </c>
      <c r="AT10" s="192">
        <v>1109</v>
      </c>
      <c r="AU10" s="192">
        <v>1165</v>
      </c>
      <c r="AV10" s="192">
        <v>1198</v>
      </c>
      <c r="AW10" s="192">
        <v>1244</v>
      </c>
      <c r="AX10" s="192">
        <v>1170</v>
      </c>
      <c r="AY10" s="192">
        <v>1204</v>
      </c>
      <c r="AZ10" s="192">
        <v>1306</v>
      </c>
      <c r="BA10" s="192">
        <v>1406</v>
      </c>
      <c r="BB10" s="192">
        <v>1284</v>
      </c>
      <c r="BC10" s="192">
        <v>1204</v>
      </c>
      <c r="BD10" s="192">
        <v>1298</v>
      </c>
      <c r="BE10" s="192">
        <v>1418</v>
      </c>
      <c r="BF10" s="192">
        <v>1179</v>
      </c>
      <c r="BG10" s="192">
        <v>1289</v>
      </c>
      <c r="BH10" s="192">
        <v>1312</v>
      </c>
      <c r="BI10" s="192">
        <v>1412</v>
      </c>
      <c r="BJ10" s="192">
        <v>1251</v>
      </c>
      <c r="BK10" s="192">
        <v>1307</v>
      </c>
      <c r="BL10" s="192">
        <v>1373</v>
      </c>
      <c r="BM10" s="192">
        <v>1512</v>
      </c>
      <c r="BN10" s="192">
        <v>1285</v>
      </c>
      <c r="BO10" s="192">
        <v>1405</v>
      </c>
      <c r="BP10" s="192">
        <v>1408</v>
      </c>
      <c r="BQ10" s="192">
        <v>1518</v>
      </c>
      <c r="BR10" s="192">
        <v>1276</v>
      </c>
      <c r="BS10" s="192">
        <v>1452</v>
      </c>
      <c r="BT10" s="192">
        <v>1453</v>
      </c>
      <c r="BU10" s="628">
        <v>1636</v>
      </c>
      <c r="BV10" s="320"/>
    </row>
    <row r="11" spans="1:243" ht="15" customHeight="1">
      <c r="A11" s="102" t="s">
        <v>766</v>
      </c>
      <c r="B11" s="201">
        <v>228</v>
      </c>
      <c r="C11" s="201">
        <v>241</v>
      </c>
      <c r="D11" s="201">
        <v>247</v>
      </c>
      <c r="E11" s="201">
        <v>261</v>
      </c>
      <c r="F11" s="201">
        <v>270</v>
      </c>
      <c r="G11" s="201">
        <v>265</v>
      </c>
      <c r="H11" s="201">
        <v>274</v>
      </c>
      <c r="I11" s="201">
        <v>295</v>
      </c>
      <c r="J11" s="192">
        <v>293</v>
      </c>
      <c r="K11" s="192">
        <v>302</v>
      </c>
      <c r="L11" s="192">
        <v>298</v>
      </c>
      <c r="M11" s="192">
        <v>328</v>
      </c>
      <c r="N11" s="192">
        <v>335</v>
      </c>
      <c r="O11" s="192">
        <v>343</v>
      </c>
      <c r="P11" s="192">
        <v>348</v>
      </c>
      <c r="Q11" s="192">
        <v>382</v>
      </c>
      <c r="R11" s="192">
        <v>377</v>
      </c>
      <c r="S11" s="192">
        <v>391</v>
      </c>
      <c r="T11" s="192">
        <v>408</v>
      </c>
      <c r="U11" s="192">
        <v>402</v>
      </c>
      <c r="V11" s="192">
        <v>410</v>
      </c>
      <c r="W11" s="192">
        <v>415</v>
      </c>
      <c r="X11" s="192">
        <v>416</v>
      </c>
      <c r="Y11" s="192">
        <v>421</v>
      </c>
      <c r="Z11" s="192">
        <v>393</v>
      </c>
      <c r="AA11" s="192">
        <v>403</v>
      </c>
      <c r="AB11" s="192">
        <v>399</v>
      </c>
      <c r="AC11" s="192">
        <v>413</v>
      </c>
      <c r="AD11" s="192">
        <v>376</v>
      </c>
      <c r="AE11" s="192">
        <v>378</v>
      </c>
      <c r="AF11" s="192">
        <v>382</v>
      </c>
      <c r="AG11" s="192">
        <v>388</v>
      </c>
      <c r="AH11" s="192">
        <v>391</v>
      </c>
      <c r="AI11" s="192">
        <v>421</v>
      </c>
      <c r="AJ11" s="192">
        <v>425</v>
      </c>
      <c r="AK11" s="192">
        <v>416</v>
      </c>
      <c r="AL11" s="192">
        <v>419</v>
      </c>
      <c r="AM11" s="192">
        <v>450</v>
      </c>
      <c r="AN11" s="192">
        <v>491</v>
      </c>
      <c r="AO11" s="192">
        <v>516</v>
      </c>
      <c r="AP11" s="192">
        <v>484</v>
      </c>
      <c r="AQ11" s="192">
        <v>445</v>
      </c>
      <c r="AR11" s="192">
        <v>473</v>
      </c>
      <c r="AS11" s="192">
        <v>463</v>
      </c>
      <c r="AT11" s="192">
        <v>436</v>
      </c>
      <c r="AU11" s="192">
        <v>432</v>
      </c>
      <c r="AV11" s="192">
        <v>428</v>
      </c>
      <c r="AW11" s="192">
        <v>430</v>
      </c>
      <c r="AX11" s="192">
        <v>441</v>
      </c>
      <c r="AY11" s="192">
        <v>439</v>
      </c>
      <c r="AZ11" s="192">
        <v>459</v>
      </c>
      <c r="BA11" s="192">
        <v>452</v>
      </c>
      <c r="BB11" s="192">
        <v>404</v>
      </c>
      <c r="BC11" s="192">
        <v>360</v>
      </c>
      <c r="BD11" s="192">
        <v>381</v>
      </c>
      <c r="BE11" s="192">
        <v>362</v>
      </c>
      <c r="BF11" s="192">
        <v>381</v>
      </c>
      <c r="BG11" s="192">
        <v>353</v>
      </c>
      <c r="BH11" s="192">
        <v>364</v>
      </c>
      <c r="BI11" s="192">
        <v>348</v>
      </c>
      <c r="BJ11" s="192">
        <v>338</v>
      </c>
      <c r="BK11" s="192">
        <v>327</v>
      </c>
      <c r="BL11" s="192">
        <v>307</v>
      </c>
      <c r="BM11" s="192">
        <v>319</v>
      </c>
      <c r="BN11" s="192">
        <v>288</v>
      </c>
      <c r="BO11" s="192">
        <v>273</v>
      </c>
      <c r="BP11" s="192">
        <v>250</v>
      </c>
      <c r="BQ11" s="192">
        <v>254</v>
      </c>
      <c r="BR11" s="192">
        <v>241</v>
      </c>
      <c r="BS11" s="192">
        <v>225</v>
      </c>
      <c r="BT11" s="192">
        <v>215</v>
      </c>
      <c r="BU11" s="628">
        <v>239</v>
      </c>
      <c r="BV11" s="320"/>
    </row>
    <row r="12" spans="1:243" ht="15" customHeight="1">
      <c r="A12" s="102" t="s">
        <v>767</v>
      </c>
      <c r="B12" s="201">
        <v>107</v>
      </c>
      <c r="C12" s="201">
        <v>129</v>
      </c>
      <c r="D12" s="201">
        <v>133</v>
      </c>
      <c r="E12" s="201">
        <v>229</v>
      </c>
      <c r="F12" s="201">
        <v>122</v>
      </c>
      <c r="G12" s="201">
        <v>160</v>
      </c>
      <c r="H12" s="201">
        <v>150</v>
      </c>
      <c r="I12" s="201">
        <v>211</v>
      </c>
      <c r="J12" s="192">
        <v>110</v>
      </c>
      <c r="K12" s="192">
        <v>84</v>
      </c>
      <c r="L12" s="192">
        <v>112</v>
      </c>
      <c r="M12" s="192">
        <v>283</v>
      </c>
      <c r="N12" s="192">
        <v>152</v>
      </c>
      <c r="O12" s="192">
        <v>158</v>
      </c>
      <c r="P12" s="192">
        <v>212</v>
      </c>
      <c r="Q12" s="192">
        <v>285</v>
      </c>
      <c r="R12" s="192">
        <v>202</v>
      </c>
      <c r="S12" s="192">
        <v>194</v>
      </c>
      <c r="T12" s="192">
        <v>211</v>
      </c>
      <c r="U12" s="192">
        <v>330</v>
      </c>
      <c r="V12" s="192">
        <v>153</v>
      </c>
      <c r="W12" s="192">
        <v>162</v>
      </c>
      <c r="X12" s="192">
        <v>208</v>
      </c>
      <c r="Y12" s="192">
        <v>276</v>
      </c>
      <c r="Z12" s="192">
        <v>161</v>
      </c>
      <c r="AA12" s="192">
        <v>169</v>
      </c>
      <c r="AB12" s="192">
        <v>163</v>
      </c>
      <c r="AC12" s="192">
        <v>300</v>
      </c>
      <c r="AD12" s="192">
        <v>178</v>
      </c>
      <c r="AE12" s="192">
        <v>170</v>
      </c>
      <c r="AF12" s="192">
        <v>184</v>
      </c>
      <c r="AG12" s="192">
        <v>401</v>
      </c>
      <c r="AH12" s="192">
        <v>133</v>
      </c>
      <c r="AI12" s="192">
        <v>207</v>
      </c>
      <c r="AJ12" s="192">
        <v>318</v>
      </c>
      <c r="AK12" s="192">
        <v>406</v>
      </c>
      <c r="AL12" s="192">
        <v>221</v>
      </c>
      <c r="AM12" s="192">
        <v>285</v>
      </c>
      <c r="AN12" s="192">
        <v>419</v>
      </c>
      <c r="AO12" s="192">
        <v>353</v>
      </c>
      <c r="AP12" s="192">
        <v>170</v>
      </c>
      <c r="AQ12" s="192">
        <v>217</v>
      </c>
      <c r="AR12" s="192">
        <v>278</v>
      </c>
      <c r="AS12" s="192">
        <v>414</v>
      </c>
      <c r="AT12" s="192">
        <v>256</v>
      </c>
      <c r="AU12" s="192">
        <v>296</v>
      </c>
      <c r="AV12" s="192">
        <v>336</v>
      </c>
      <c r="AW12" s="192">
        <v>464</v>
      </c>
      <c r="AX12" s="192">
        <v>295</v>
      </c>
      <c r="AY12" s="192">
        <v>337</v>
      </c>
      <c r="AZ12" s="192">
        <v>383</v>
      </c>
      <c r="BA12" s="192">
        <v>558</v>
      </c>
      <c r="BB12" s="192">
        <v>291</v>
      </c>
      <c r="BC12" s="192">
        <v>269</v>
      </c>
      <c r="BD12" s="192">
        <v>291</v>
      </c>
      <c r="BE12" s="192">
        <v>412</v>
      </c>
      <c r="BF12" s="192">
        <v>240</v>
      </c>
      <c r="BG12" s="192">
        <v>354</v>
      </c>
      <c r="BH12" s="192">
        <v>458</v>
      </c>
      <c r="BI12" s="192">
        <v>702</v>
      </c>
      <c r="BJ12" s="192">
        <v>360</v>
      </c>
      <c r="BK12" s="192">
        <v>533</v>
      </c>
      <c r="BL12" s="192">
        <v>477</v>
      </c>
      <c r="BM12" s="192">
        <v>641</v>
      </c>
      <c r="BN12" s="192">
        <v>287</v>
      </c>
      <c r="BO12" s="192">
        <v>311</v>
      </c>
      <c r="BP12" s="192">
        <v>328</v>
      </c>
      <c r="BQ12" s="192">
        <v>542</v>
      </c>
      <c r="BR12" s="192">
        <v>334</v>
      </c>
      <c r="BS12" s="192">
        <v>384</v>
      </c>
      <c r="BT12" s="192">
        <f>333+27</f>
        <v>360</v>
      </c>
      <c r="BU12" s="628">
        <v>552</v>
      </c>
      <c r="BV12" s="320"/>
    </row>
    <row r="13" spans="1:243" ht="15" customHeight="1">
      <c r="A13" s="102" t="s">
        <v>333</v>
      </c>
      <c r="B13" s="201">
        <v>179</v>
      </c>
      <c r="C13" s="201">
        <v>181</v>
      </c>
      <c r="D13" s="201">
        <v>199</v>
      </c>
      <c r="E13" s="201">
        <v>215</v>
      </c>
      <c r="F13" s="201">
        <v>213</v>
      </c>
      <c r="G13" s="201">
        <v>261</v>
      </c>
      <c r="H13" s="201">
        <v>239</v>
      </c>
      <c r="I13" s="201">
        <v>253</v>
      </c>
      <c r="J13" s="192">
        <v>265</v>
      </c>
      <c r="K13" s="192">
        <v>277</v>
      </c>
      <c r="L13" s="192">
        <v>273</v>
      </c>
      <c r="M13" s="192">
        <v>302</v>
      </c>
      <c r="N13" s="192">
        <v>319</v>
      </c>
      <c r="O13" s="192">
        <v>325</v>
      </c>
      <c r="P13" s="192">
        <v>337</v>
      </c>
      <c r="Q13" s="192">
        <v>350</v>
      </c>
      <c r="R13" s="192">
        <v>360</v>
      </c>
      <c r="S13" s="192">
        <v>348</v>
      </c>
      <c r="T13" s="192">
        <v>364</v>
      </c>
      <c r="U13" s="192">
        <v>379</v>
      </c>
      <c r="V13" s="192">
        <v>401</v>
      </c>
      <c r="W13" s="192">
        <v>404</v>
      </c>
      <c r="X13" s="192">
        <v>393</v>
      </c>
      <c r="Y13" s="192">
        <v>394</v>
      </c>
      <c r="Z13" s="192">
        <v>396</v>
      </c>
      <c r="AA13" s="192">
        <v>413</v>
      </c>
      <c r="AB13" s="192">
        <v>421</v>
      </c>
      <c r="AC13" s="192">
        <v>435</v>
      </c>
      <c r="AD13" s="192">
        <v>452</v>
      </c>
      <c r="AE13" s="192">
        <v>466</v>
      </c>
      <c r="AF13" s="192">
        <v>486</v>
      </c>
      <c r="AG13" s="192">
        <v>502</v>
      </c>
      <c r="AH13" s="192">
        <v>506</v>
      </c>
      <c r="AI13" s="192">
        <v>518</v>
      </c>
      <c r="AJ13" s="192">
        <v>538</v>
      </c>
      <c r="AK13" s="192">
        <v>559</v>
      </c>
      <c r="AL13" s="192">
        <v>566</v>
      </c>
      <c r="AM13" s="192">
        <v>581</v>
      </c>
      <c r="AN13" s="192">
        <v>679</v>
      </c>
      <c r="AO13" s="192">
        <v>676</v>
      </c>
      <c r="AP13" s="192">
        <v>681</v>
      </c>
      <c r="AQ13" s="192">
        <v>687</v>
      </c>
      <c r="AR13" s="192">
        <v>693</v>
      </c>
      <c r="AS13" s="192">
        <v>687</v>
      </c>
      <c r="AT13" s="192">
        <v>713</v>
      </c>
      <c r="AU13" s="192">
        <v>722</v>
      </c>
      <c r="AV13" s="192">
        <v>729</v>
      </c>
      <c r="AW13" s="192">
        <v>749</v>
      </c>
      <c r="AX13" s="192">
        <v>722</v>
      </c>
      <c r="AY13" s="192">
        <v>753</v>
      </c>
      <c r="AZ13" s="192">
        <v>784</v>
      </c>
      <c r="BA13" s="192">
        <v>781</v>
      </c>
      <c r="BB13" s="192">
        <v>799</v>
      </c>
      <c r="BC13" s="192">
        <v>799</v>
      </c>
      <c r="BD13" s="192">
        <v>815</v>
      </c>
      <c r="BE13" s="192">
        <v>836</v>
      </c>
      <c r="BF13" s="192">
        <v>828</v>
      </c>
      <c r="BG13" s="192">
        <v>817</v>
      </c>
      <c r="BH13" s="192">
        <v>812</v>
      </c>
      <c r="BI13" s="192">
        <v>799</v>
      </c>
      <c r="BJ13" s="192">
        <v>847</v>
      </c>
      <c r="BK13" s="192">
        <v>867</v>
      </c>
      <c r="BL13" s="192">
        <v>916</v>
      </c>
      <c r="BM13" s="192">
        <v>954</v>
      </c>
      <c r="BN13" s="192">
        <v>1035</v>
      </c>
      <c r="BO13" s="192">
        <v>1039</v>
      </c>
      <c r="BP13" s="192">
        <v>1064</v>
      </c>
      <c r="BQ13" s="192">
        <v>1088</v>
      </c>
      <c r="BR13" s="192">
        <v>1114</v>
      </c>
      <c r="BS13" s="192">
        <v>1123</v>
      </c>
      <c r="BT13" s="192">
        <v>1152</v>
      </c>
      <c r="BU13" s="628">
        <v>1185</v>
      </c>
      <c r="BV13" s="320"/>
    </row>
    <row r="14" spans="1:243" ht="15" customHeight="1">
      <c r="A14" s="102" t="s">
        <v>330</v>
      </c>
      <c r="B14" s="201">
        <v>31</v>
      </c>
      <c r="C14" s="201">
        <v>32</v>
      </c>
      <c r="D14" s="201">
        <v>36</v>
      </c>
      <c r="E14" s="201">
        <v>38</v>
      </c>
      <c r="F14" s="201">
        <v>45</v>
      </c>
      <c r="G14" s="201">
        <v>50</v>
      </c>
      <c r="H14" s="201">
        <v>56</v>
      </c>
      <c r="I14" s="201">
        <v>64</v>
      </c>
      <c r="J14" s="192">
        <v>62</v>
      </c>
      <c r="K14" s="192">
        <v>62</v>
      </c>
      <c r="L14" s="192">
        <v>67</v>
      </c>
      <c r="M14" s="192">
        <v>89</v>
      </c>
      <c r="N14" s="192">
        <v>86</v>
      </c>
      <c r="O14" s="192">
        <v>92</v>
      </c>
      <c r="P14" s="192">
        <v>89</v>
      </c>
      <c r="Q14" s="192">
        <v>101</v>
      </c>
      <c r="R14" s="192">
        <v>109</v>
      </c>
      <c r="S14" s="192">
        <v>127</v>
      </c>
      <c r="T14" s="192">
        <v>135</v>
      </c>
      <c r="U14" s="192">
        <v>147</v>
      </c>
      <c r="V14" s="192">
        <v>163</v>
      </c>
      <c r="W14" s="192">
        <v>163</v>
      </c>
      <c r="X14" s="192">
        <v>162</v>
      </c>
      <c r="Y14" s="192">
        <v>168</v>
      </c>
      <c r="Z14" s="192">
        <v>179</v>
      </c>
      <c r="AA14" s="192">
        <v>189</v>
      </c>
      <c r="AB14" s="192">
        <v>187</v>
      </c>
      <c r="AC14" s="192">
        <v>178</v>
      </c>
      <c r="AD14" s="192">
        <v>197</v>
      </c>
      <c r="AE14" s="192">
        <v>188</v>
      </c>
      <c r="AF14" s="192">
        <v>196</v>
      </c>
      <c r="AG14" s="192">
        <v>193</v>
      </c>
      <c r="AH14" s="192">
        <v>198</v>
      </c>
      <c r="AI14" s="192">
        <v>195</v>
      </c>
      <c r="AJ14" s="192">
        <v>214</v>
      </c>
      <c r="AK14" s="192">
        <v>228</v>
      </c>
      <c r="AL14" s="192">
        <v>228</v>
      </c>
      <c r="AM14" s="192">
        <v>220</v>
      </c>
      <c r="AN14" s="192">
        <v>315</v>
      </c>
      <c r="AO14" s="192">
        <v>259</v>
      </c>
      <c r="AP14" s="192">
        <v>258</v>
      </c>
      <c r="AQ14" s="192">
        <v>257</v>
      </c>
      <c r="AR14" s="192">
        <v>254</v>
      </c>
      <c r="AS14" s="192">
        <v>251</v>
      </c>
      <c r="AT14" s="192">
        <v>240</v>
      </c>
      <c r="AU14" s="192">
        <v>223</v>
      </c>
      <c r="AV14" s="192">
        <v>243</v>
      </c>
      <c r="AW14" s="192">
        <v>258</v>
      </c>
      <c r="AX14" s="192">
        <v>266</v>
      </c>
      <c r="AY14" s="192">
        <v>253</v>
      </c>
      <c r="AZ14" s="192">
        <v>273</v>
      </c>
      <c r="BA14" s="192">
        <v>273</v>
      </c>
      <c r="BB14" s="192">
        <v>273</v>
      </c>
      <c r="BC14" s="192">
        <v>237</v>
      </c>
      <c r="BD14" s="192">
        <v>256</v>
      </c>
      <c r="BE14" s="192">
        <v>284</v>
      </c>
      <c r="BF14" s="192">
        <v>243</v>
      </c>
      <c r="BG14" s="192">
        <v>274</v>
      </c>
      <c r="BH14" s="192">
        <v>265</v>
      </c>
      <c r="BI14" s="192">
        <v>252</v>
      </c>
      <c r="BJ14" s="192">
        <v>270</v>
      </c>
      <c r="BK14" s="192">
        <v>275</v>
      </c>
      <c r="BL14" s="192">
        <v>286</v>
      </c>
      <c r="BM14" s="192">
        <v>377</v>
      </c>
      <c r="BN14" s="192">
        <v>288</v>
      </c>
      <c r="BO14" s="192">
        <v>365</v>
      </c>
      <c r="BP14" s="192">
        <v>383</v>
      </c>
      <c r="BQ14" s="192">
        <v>327</v>
      </c>
      <c r="BR14" s="192">
        <v>305</v>
      </c>
      <c r="BS14" s="192">
        <v>305</v>
      </c>
      <c r="BT14" s="192">
        <v>330</v>
      </c>
      <c r="BU14" s="628">
        <v>342</v>
      </c>
      <c r="BV14" s="320"/>
    </row>
    <row r="15" spans="1:243" ht="15" customHeight="1">
      <c r="A15" s="102" t="s">
        <v>331</v>
      </c>
      <c r="B15" s="201">
        <v>129</v>
      </c>
      <c r="C15" s="201">
        <v>129</v>
      </c>
      <c r="D15" s="201">
        <v>138</v>
      </c>
      <c r="E15" s="201">
        <v>149</v>
      </c>
      <c r="F15" s="201">
        <v>119</v>
      </c>
      <c r="G15" s="201">
        <v>126</v>
      </c>
      <c r="H15" s="201">
        <v>132</v>
      </c>
      <c r="I15" s="201">
        <v>135</v>
      </c>
      <c r="J15" s="192">
        <v>127</v>
      </c>
      <c r="K15" s="192">
        <v>111</v>
      </c>
      <c r="L15" s="192">
        <v>138</v>
      </c>
      <c r="M15" s="192">
        <v>150</v>
      </c>
      <c r="N15" s="192">
        <v>142</v>
      </c>
      <c r="O15" s="192">
        <v>161</v>
      </c>
      <c r="P15" s="192">
        <v>163</v>
      </c>
      <c r="Q15" s="192">
        <v>177</v>
      </c>
      <c r="R15" s="192">
        <v>179</v>
      </c>
      <c r="S15" s="192">
        <v>180</v>
      </c>
      <c r="T15" s="192">
        <v>201</v>
      </c>
      <c r="U15" s="192">
        <v>224</v>
      </c>
      <c r="V15" s="192">
        <v>212</v>
      </c>
      <c r="W15" s="192">
        <v>215</v>
      </c>
      <c r="X15" s="192">
        <v>215</v>
      </c>
      <c r="Y15" s="192">
        <v>225</v>
      </c>
      <c r="Z15" s="192">
        <v>199</v>
      </c>
      <c r="AA15" s="192">
        <v>205</v>
      </c>
      <c r="AB15" s="192">
        <v>215</v>
      </c>
      <c r="AC15" s="192">
        <v>213</v>
      </c>
      <c r="AD15" s="192">
        <v>203</v>
      </c>
      <c r="AE15" s="192">
        <v>200</v>
      </c>
      <c r="AF15" s="192">
        <v>193</v>
      </c>
      <c r="AG15" s="192">
        <v>181</v>
      </c>
      <c r="AH15" s="192">
        <v>157</v>
      </c>
      <c r="AI15" s="192">
        <v>155</v>
      </c>
      <c r="AJ15" s="192">
        <v>159</v>
      </c>
      <c r="AK15" s="192">
        <v>171</v>
      </c>
      <c r="AL15" s="192">
        <v>166</v>
      </c>
      <c r="AM15" s="192">
        <v>168</v>
      </c>
      <c r="AN15" s="192">
        <v>194</v>
      </c>
      <c r="AO15" s="192">
        <v>198</v>
      </c>
      <c r="AP15" s="192">
        <v>189</v>
      </c>
      <c r="AQ15" s="192">
        <v>200</v>
      </c>
      <c r="AR15" s="192">
        <v>201</v>
      </c>
      <c r="AS15" s="192">
        <v>206</v>
      </c>
      <c r="AT15" s="192">
        <v>189</v>
      </c>
      <c r="AU15" s="192">
        <v>189</v>
      </c>
      <c r="AV15" s="192">
        <v>186</v>
      </c>
      <c r="AW15" s="192">
        <v>200</v>
      </c>
      <c r="AX15" s="192">
        <v>194</v>
      </c>
      <c r="AY15" s="192">
        <v>197</v>
      </c>
      <c r="AZ15" s="192">
        <v>208</v>
      </c>
      <c r="BA15" s="192">
        <v>208</v>
      </c>
      <c r="BB15" s="192">
        <v>190</v>
      </c>
      <c r="BC15" s="192">
        <v>161</v>
      </c>
      <c r="BD15" s="192">
        <v>167</v>
      </c>
      <c r="BE15" s="192">
        <v>155</v>
      </c>
      <c r="BF15" s="192">
        <v>162</v>
      </c>
      <c r="BG15" s="192">
        <v>173</v>
      </c>
      <c r="BH15" s="192">
        <v>194</v>
      </c>
      <c r="BI15" s="192">
        <v>195</v>
      </c>
      <c r="BJ15" s="192">
        <v>195</v>
      </c>
      <c r="BK15" s="192">
        <v>199</v>
      </c>
      <c r="BL15" s="192">
        <v>212</v>
      </c>
      <c r="BM15" s="192">
        <v>203</v>
      </c>
      <c r="BN15" s="192">
        <v>196</v>
      </c>
      <c r="BO15" s="192">
        <v>188</v>
      </c>
      <c r="BP15" s="192">
        <v>209</v>
      </c>
      <c r="BQ15" s="192">
        <v>201</v>
      </c>
      <c r="BR15" s="192">
        <v>192</v>
      </c>
      <c r="BS15" s="192">
        <v>196</v>
      </c>
      <c r="BT15" s="192">
        <v>195</v>
      </c>
      <c r="BU15" s="628">
        <v>175</v>
      </c>
      <c r="BV15" s="320"/>
    </row>
    <row r="16" spans="1:243" ht="15" customHeight="1">
      <c r="A16" s="102" t="s">
        <v>768</v>
      </c>
      <c r="B16" s="201">
        <v>162</v>
      </c>
      <c r="C16" s="201">
        <v>137</v>
      </c>
      <c r="D16" s="201">
        <v>143</v>
      </c>
      <c r="E16" s="201">
        <v>146</v>
      </c>
      <c r="F16" s="201">
        <v>131</v>
      </c>
      <c r="G16" s="201">
        <v>142</v>
      </c>
      <c r="H16" s="201">
        <v>148</v>
      </c>
      <c r="I16" s="201">
        <v>157</v>
      </c>
      <c r="J16" s="192">
        <v>182</v>
      </c>
      <c r="K16" s="192">
        <v>183</v>
      </c>
      <c r="L16" s="192">
        <v>195</v>
      </c>
      <c r="M16" s="192">
        <v>212</v>
      </c>
      <c r="N16" s="192">
        <v>191</v>
      </c>
      <c r="O16" s="192">
        <v>206</v>
      </c>
      <c r="P16" s="192">
        <v>219</v>
      </c>
      <c r="Q16" s="192">
        <v>261</v>
      </c>
      <c r="R16" s="192">
        <v>226</v>
      </c>
      <c r="S16" s="192">
        <v>219</v>
      </c>
      <c r="T16" s="192">
        <v>247</v>
      </c>
      <c r="U16" s="192">
        <v>243</v>
      </c>
      <c r="V16" s="192">
        <v>262</v>
      </c>
      <c r="W16" s="192">
        <v>268</v>
      </c>
      <c r="X16" s="192">
        <v>277</v>
      </c>
      <c r="Y16" s="192">
        <v>308</v>
      </c>
      <c r="Z16" s="192">
        <v>300</v>
      </c>
      <c r="AA16" s="192">
        <v>322</v>
      </c>
      <c r="AB16" s="192">
        <v>330</v>
      </c>
      <c r="AC16" s="192">
        <v>352</v>
      </c>
      <c r="AD16" s="192">
        <v>306</v>
      </c>
      <c r="AE16" s="192">
        <v>326</v>
      </c>
      <c r="AF16" s="192">
        <v>340</v>
      </c>
      <c r="AG16" s="192">
        <v>369</v>
      </c>
      <c r="AH16" s="192">
        <v>363</v>
      </c>
      <c r="AI16" s="192">
        <v>367</v>
      </c>
      <c r="AJ16" s="192">
        <v>405</v>
      </c>
      <c r="AK16" s="192">
        <v>465</v>
      </c>
      <c r="AL16" s="192">
        <v>446</v>
      </c>
      <c r="AM16" s="192">
        <v>383</v>
      </c>
      <c r="AN16" s="192">
        <v>593</v>
      </c>
      <c r="AO16" s="192">
        <v>578</v>
      </c>
      <c r="AP16" s="192">
        <v>595</v>
      </c>
      <c r="AQ16" s="192">
        <v>612</v>
      </c>
      <c r="AR16" s="192">
        <v>627</v>
      </c>
      <c r="AS16" s="192">
        <v>677</v>
      </c>
      <c r="AT16" s="192">
        <v>604</v>
      </c>
      <c r="AU16" s="192">
        <v>657</v>
      </c>
      <c r="AV16" s="192">
        <v>661</v>
      </c>
      <c r="AW16" s="192">
        <v>681</v>
      </c>
      <c r="AX16" s="192">
        <v>621</v>
      </c>
      <c r="AY16" s="192">
        <v>597</v>
      </c>
      <c r="AZ16" s="192">
        <v>643</v>
      </c>
      <c r="BA16" s="192">
        <v>692</v>
      </c>
      <c r="BB16" s="192">
        <v>511</v>
      </c>
      <c r="BC16" s="192">
        <v>631</v>
      </c>
      <c r="BD16" s="192">
        <v>607</v>
      </c>
      <c r="BE16" s="192">
        <v>666</v>
      </c>
      <c r="BF16" s="192">
        <v>608</v>
      </c>
      <c r="BG16" s="192">
        <v>568</v>
      </c>
      <c r="BH16" s="192">
        <v>636</v>
      </c>
      <c r="BI16" s="192">
        <v>720</v>
      </c>
      <c r="BJ16" s="192">
        <v>631</v>
      </c>
      <c r="BK16" s="192">
        <v>661</v>
      </c>
      <c r="BL16" s="192">
        <v>741</v>
      </c>
      <c r="BM16" s="192">
        <v>764</v>
      </c>
      <c r="BN16" s="192">
        <v>772</v>
      </c>
      <c r="BO16" s="192">
        <v>690</v>
      </c>
      <c r="BP16" s="192">
        <v>700</v>
      </c>
      <c r="BQ16" s="192">
        <v>726</v>
      </c>
      <c r="BR16" s="192">
        <v>738</v>
      </c>
      <c r="BS16" s="192">
        <v>734</v>
      </c>
      <c r="BT16" s="192">
        <v>786</v>
      </c>
      <c r="BU16" s="628">
        <v>880</v>
      </c>
      <c r="BV16" s="320"/>
    </row>
    <row r="17" spans="1:146" s="121" customFormat="1" ht="15" customHeight="1">
      <c r="A17" s="102" t="s">
        <v>769</v>
      </c>
      <c r="B17" s="201">
        <v>101</v>
      </c>
      <c r="C17" s="201">
        <v>105</v>
      </c>
      <c r="D17" s="201">
        <v>106</v>
      </c>
      <c r="E17" s="201">
        <v>109</v>
      </c>
      <c r="F17" s="201">
        <v>112</v>
      </c>
      <c r="G17" s="201">
        <v>114</v>
      </c>
      <c r="H17" s="201">
        <v>121</v>
      </c>
      <c r="I17" s="201">
        <v>136</v>
      </c>
      <c r="J17" s="206">
        <v>133</v>
      </c>
      <c r="K17" s="206">
        <v>142</v>
      </c>
      <c r="L17" s="206">
        <v>136</v>
      </c>
      <c r="M17" s="206">
        <v>145</v>
      </c>
      <c r="N17" s="206">
        <v>144</v>
      </c>
      <c r="O17" s="206">
        <v>137</v>
      </c>
      <c r="P17" s="206">
        <v>139</v>
      </c>
      <c r="Q17" s="206">
        <v>148</v>
      </c>
      <c r="R17" s="206">
        <v>157</v>
      </c>
      <c r="S17" s="206">
        <v>162</v>
      </c>
      <c r="T17" s="206">
        <v>170</v>
      </c>
      <c r="U17" s="206">
        <v>176</v>
      </c>
      <c r="V17" s="206">
        <v>183</v>
      </c>
      <c r="W17" s="206">
        <v>196</v>
      </c>
      <c r="X17" s="206">
        <v>192</v>
      </c>
      <c r="Y17" s="206">
        <v>211</v>
      </c>
      <c r="Z17" s="206">
        <v>203</v>
      </c>
      <c r="AA17" s="206">
        <v>197</v>
      </c>
      <c r="AB17" s="206">
        <v>209</v>
      </c>
      <c r="AC17" s="206">
        <v>213</v>
      </c>
      <c r="AD17" s="206">
        <v>214</v>
      </c>
      <c r="AE17" s="206">
        <v>216</v>
      </c>
      <c r="AF17" s="206">
        <v>225</v>
      </c>
      <c r="AG17" s="206">
        <v>240</v>
      </c>
      <c r="AH17" s="206">
        <v>230</v>
      </c>
      <c r="AI17" s="206">
        <v>229</v>
      </c>
      <c r="AJ17" s="206">
        <v>233</v>
      </c>
      <c r="AK17" s="206">
        <v>250</v>
      </c>
      <c r="AL17" s="206">
        <v>241</v>
      </c>
      <c r="AM17" s="206">
        <v>231</v>
      </c>
      <c r="AN17" s="206">
        <v>312</v>
      </c>
      <c r="AO17" s="206">
        <v>316</v>
      </c>
      <c r="AP17" s="206">
        <v>306</v>
      </c>
      <c r="AQ17" s="206">
        <v>308</v>
      </c>
      <c r="AR17" s="206">
        <v>295</v>
      </c>
      <c r="AS17" s="206">
        <v>302</v>
      </c>
      <c r="AT17" s="206">
        <v>304</v>
      </c>
      <c r="AU17" s="206">
        <v>299</v>
      </c>
      <c r="AV17" s="206">
        <v>299</v>
      </c>
      <c r="AW17" s="206">
        <v>311</v>
      </c>
      <c r="AX17" s="206">
        <v>316</v>
      </c>
      <c r="AY17" s="206">
        <v>323</v>
      </c>
      <c r="AZ17" s="206">
        <v>331</v>
      </c>
      <c r="BA17" s="206">
        <v>329</v>
      </c>
      <c r="BB17" s="206">
        <v>345</v>
      </c>
      <c r="BC17" s="206">
        <v>340</v>
      </c>
      <c r="BD17" s="206">
        <v>336</v>
      </c>
      <c r="BE17" s="206">
        <v>323</v>
      </c>
      <c r="BF17" s="206">
        <v>323</v>
      </c>
      <c r="BG17" s="206">
        <v>308</v>
      </c>
      <c r="BH17" s="206">
        <v>318</v>
      </c>
      <c r="BI17" s="206">
        <v>318</v>
      </c>
      <c r="BJ17" s="206">
        <v>308</v>
      </c>
      <c r="BK17" s="206">
        <v>297</v>
      </c>
      <c r="BL17" s="206">
        <v>304</v>
      </c>
      <c r="BM17" s="206">
        <v>314</v>
      </c>
      <c r="BN17" s="206">
        <v>307</v>
      </c>
      <c r="BO17" s="206">
        <v>297</v>
      </c>
      <c r="BP17" s="206">
        <v>300</v>
      </c>
      <c r="BQ17" s="206">
        <v>285</v>
      </c>
      <c r="BR17" s="206">
        <v>288</v>
      </c>
      <c r="BS17" s="206">
        <v>284</v>
      </c>
      <c r="BT17" s="206">
        <v>268</v>
      </c>
      <c r="BU17" s="628">
        <v>239</v>
      </c>
      <c r="BV17" s="320"/>
    </row>
    <row r="18" spans="1:146" s="121" customFormat="1" ht="15" customHeight="1">
      <c r="A18" s="102" t="s">
        <v>770</v>
      </c>
      <c r="B18" s="201">
        <v>70</v>
      </c>
      <c r="C18" s="201">
        <v>73</v>
      </c>
      <c r="D18" s="201">
        <v>79</v>
      </c>
      <c r="E18" s="201">
        <v>85</v>
      </c>
      <c r="F18" s="201">
        <v>92</v>
      </c>
      <c r="G18" s="201">
        <v>90</v>
      </c>
      <c r="H18" s="201">
        <v>99</v>
      </c>
      <c r="I18" s="201">
        <v>112</v>
      </c>
      <c r="J18" s="206">
        <v>94</v>
      </c>
      <c r="K18" s="206">
        <v>105</v>
      </c>
      <c r="L18" s="206">
        <v>103</v>
      </c>
      <c r="M18" s="206">
        <v>112</v>
      </c>
      <c r="N18" s="206">
        <v>107</v>
      </c>
      <c r="O18" s="206">
        <v>110</v>
      </c>
      <c r="P18" s="206">
        <v>113</v>
      </c>
      <c r="Q18" s="206">
        <v>132</v>
      </c>
      <c r="R18" s="206">
        <v>123</v>
      </c>
      <c r="S18" s="206">
        <v>139</v>
      </c>
      <c r="T18" s="206">
        <v>139</v>
      </c>
      <c r="U18" s="206">
        <v>158</v>
      </c>
      <c r="V18" s="206">
        <v>146</v>
      </c>
      <c r="W18" s="206">
        <v>145</v>
      </c>
      <c r="X18" s="206">
        <v>148</v>
      </c>
      <c r="Y18" s="206">
        <v>169</v>
      </c>
      <c r="Z18" s="206">
        <v>153</v>
      </c>
      <c r="AA18" s="206">
        <v>162</v>
      </c>
      <c r="AB18" s="206">
        <v>168</v>
      </c>
      <c r="AC18" s="206">
        <v>177</v>
      </c>
      <c r="AD18" s="206">
        <v>152</v>
      </c>
      <c r="AE18" s="206">
        <v>180</v>
      </c>
      <c r="AF18" s="206">
        <v>169</v>
      </c>
      <c r="AG18" s="206">
        <v>200</v>
      </c>
      <c r="AH18" s="206">
        <v>240</v>
      </c>
      <c r="AI18" s="206">
        <v>263</v>
      </c>
      <c r="AJ18" s="206">
        <v>256</v>
      </c>
      <c r="AK18" s="206">
        <v>274</v>
      </c>
      <c r="AL18" s="206">
        <v>234</v>
      </c>
      <c r="AM18" s="206">
        <v>268</v>
      </c>
      <c r="AN18" s="206">
        <v>322</v>
      </c>
      <c r="AO18" s="206">
        <v>331</v>
      </c>
      <c r="AP18" s="206">
        <v>294</v>
      </c>
      <c r="AQ18" s="206">
        <v>312</v>
      </c>
      <c r="AR18" s="206">
        <v>315</v>
      </c>
      <c r="AS18" s="206">
        <v>355</v>
      </c>
      <c r="AT18" s="206">
        <v>290</v>
      </c>
      <c r="AU18" s="206">
        <v>307</v>
      </c>
      <c r="AV18" s="206">
        <v>299</v>
      </c>
      <c r="AW18" s="206">
        <v>309</v>
      </c>
      <c r="AX18" s="206">
        <v>307</v>
      </c>
      <c r="AY18" s="206">
        <v>319</v>
      </c>
      <c r="AZ18" s="206">
        <v>330</v>
      </c>
      <c r="BA18" s="206">
        <v>360</v>
      </c>
      <c r="BB18" s="206">
        <v>316</v>
      </c>
      <c r="BC18" s="206">
        <v>353</v>
      </c>
      <c r="BD18" s="206">
        <v>349</v>
      </c>
      <c r="BE18" s="206">
        <v>357</v>
      </c>
      <c r="BF18" s="206">
        <v>328</v>
      </c>
      <c r="BG18" s="206">
        <v>343</v>
      </c>
      <c r="BH18" s="206">
        <v>341</v>
      </c>
      <c r="BI18" s="206">
        <v>364</v>
      </c>
      <c r="BJ18" s="206">
        <v>355</v>
      </c>
      <c r="BK18" s="206">
        <v>350</v>
      </c>
      <c r="BL18" s="206">
        <v>377</v>
      </c>
      <c r="BM18" s="206">
        <v>378</v>
      </c>
      <c r="BN18" s="206">
        <v>346</v>
      </c>
      <c r="BO18" s="206">
        <v>365</v>
      </c>
      <c r="BP18" s="206">
        <v>379</v>
      </c>
      <c r="BQ18" s="206">
        <v>411</v>
      </c>
      <c r="BR18" s="206">
        <v>381</v>
      </c>
      <c r="BS18" s="206">
        <v>375</v>
      </c>
      <c r="BT18" s="206">
        <v>380</v>
      </c>
      <c r="BU18" s="628">
        <v>409</v>
      </c>
      <c r="BV18" s="320"/>
    </row>
    <row r="19" spans="1:146" s="121" customFormat="1" ht="15" customHeight="1">
      <c r="A19" s="102" t="s">
        <v>771</v>
      </c>
      <c r="B19" s="201">
        <v>47</v>
      </c>
      <c r="C19" s="201">
        <v>50</v>
      </c>
      <c r="D19" s="201">
        <v>54</v>
      </c>
      <c r="E19" s="201">
        <v>54</v>
      </c>
      <c r="F19" s="201">
        <v>48</v>
      </c>
      <c r="G19" s="201">
        <v>48</v>
      </c>
      <c r="H19" s="201">
        <v>54</v>
      </c>
      <c r="I19" s="201">
        <v>62</v>
      </c>
      <c r="J19" s="206">
        <v>53</v>
      </c>
      <c r="K19" s="206">
        <v>48</v>
      </c>
      <c r="L19" s="206">
        <v>60</v>
      </c>
      <c r="M19" s="206">
        <v>66</v>
      </c>
      <c r="N19" s="206">
        <v>63</v>
      </c>
      <c r="O19" s="206">
        <v>66</v>
      </c>
      <c r="P19" s="206">
        <v>75</v>
      </c>
      <c r="Q19" s="206">
        <v>92</v>
      </c>
      <c r="R19" s="206">
        <v>81</v>
      </c>
      <c r="S19" s="206">
        <v>95</v>
      </c>
      <c r="T19" s="206">
        <v>105</v>
      </c>
      <c r="U19" s="206">
        <v>98</v>
      </c>
      <c r="V19" s="206">
        <v>92</v>
      </c>
      <c r="W19" s="206">
        <v>77</v>
      </c>
      <c r="X19" s="206">
        <v>75</v>
      </c>
      <c r="Y19" s="206">
        <v>78</v>
      </c>
      <c r="Z19" s="206">
        <v>69</v>
      </c>
      <c r="AA19" s="206">
        <v>76</v>
      </c>
      <c r="AB19" s="206">
        <v>81</v>
      </c>
      <c r="AC19" s="206">
        <v>83</v>
      </c>
      <c r="AD19" s="206">
        <v>77</v>
      </c>
      <c r="AE19" s="206">
        <v>91</v>
      </c>
      <c r="AF19" s="206">
        <v>85</v>
      </c>
      <c r="AG19" s="206">
        <v>89</v>
      </c>
      <c r="AH19" s="206">
        <v>78</v>
      </c>
      <c r="AI19" s="206">
        <v>86</v>
      </c>
      <c r="AJ19" s="206">
        <v>86</v>
      </c>
      <c r="AK19" s="206">
        <v>86</v>
      </c>
      <c r="AL19" s="206">
        <v>79</v>
      </c>
      <c r="AM19" s="206">
        <v>75</v>
      </c>
      <c r="AN19" s="206">
        <v>98</v>
      </c>
      <c r="AO19" s="206">
        <v>84</v>
      </c>
      <c r="AP19" s="206">
        <v>77</v>
      </c>
      <c r="AQ19" s="206">
        <v>69</v>
      </c>
      <c r="AR19" s="206">
        <v>67</v>
      </c>
      <c r="AS19" s="206">
        <v>74</v>
      </c>
      <c r="AT19" s="206">
        <v>59</v>
      </c>
      <c r="AU19" s="206">
        <v>64</v>
      </c>
      <c r="AV19" s="206">
        <v>54</v>
      </c>
      <c r="AW19" s="206">
        <v>64</v>
      </c>
      <c r="AX19" s="206">
        <v>48</v>
      </c>
      <c r="AY19" s="206">
        <v>48</v>
      </c>
      <c r="AZ19" s="206">
        <v>53</v>
      </c>
      <c r="BA19" s="206">
        <v>55</v>
      </c>
      <c r="BB19" s="206">
        <v>40</v>
      </c>
      <c r="BC19" s="206">
        <v>37</v>
      </c>
      <c r="BD19" s="206">
        <v>34</v>
      </c>
      <c r="BE19" s="206">
        <v>42</v>
      </c>
      <c r="BF19" s="206">
        <v>25</v>
      </c>
      <c r="BG19" s="206">
        <v>30</v>
      </c>
      <c r="BH19" s="206">
        <v>31</v>
      </c>
      <c r="BI19" s="206">
        <v>37</v>
      </c>
      <c r="BJ19" s="206">
        <v>30</v>
      </c>
      <c r="BK19" s="206">
        <v>31</v>
      </c>
      <c r="BL19" s="206">
        <v>34</v>
      </c>
      <c r="BM19" s="206">
        <v>28</v>
      </c>
      <c r="BN19" s="206">
        <v>29</v>
      </c>
      <c r="BO19" s="206">
        <v>32</v>
      </c>
      <c r="BP19" s="206">
        <v>31</v>
      </c>
      <c r="BQ19" s="206">
        <v>36</v>
      </c>
      <c r="BR19" s="206">
        <v>34</v>
      </c>
      <c r="BS19" s="206">
        <v>37</v>
      </c>
      <c r="BT19" s="206">
        <v>30</v>
      </c>
      <c r="BU19" s="628">
        <v>45</v>
      </c>
      <c r="BV19" s="320"/>
    </row>
    <row r="20" spans="1:146" s="121" customFormat="1" ht="15" customHeight="1">
      <c r="A20" s="102" t="s">
        <v>772</v>
      </c>
      <c r="B20" s="201">
        <v>45</v>
      </c>
      <c r="C20" s="201">
        <v>48</v>
      </c>
      <c r="D20" s="201">
        <v>50</v>
      </c>
      <c r="E20" s="201">
        <v>50</v>
      </c>
      <c r="F20" s="201">
        <v>51</v>
      </c>
      <c r="G20" s="201">
        <v>52</v>
      </c>
      <c r="H20" s="201">
        <v>58</v>
      </c>
      <c r="I20" s="201">
        <v>57</v>
      </c>
      <c r="J20" s="206">
        <v>60</v>
      </c>
      <c r="K20" s="206">
        <v>60</v>
      </c>
      <c r="L20" s="206">
        <v>65</v>
      </c>
      <c r="M20" s="206">
        <v>64</v>
      </c>
      <c r="N20" s="206">
        <v>66</v>
      </c>
      <c r="O20" s="206">
        <v>66</v>
      </c>
      <c r="P20" s="206">
        <v>70</v>
      </c>
      <c r="Q20" s="206">
        <v>71</v>
      </c>
      <c r="R20" s="206">
        <v>76</v>
      </c>
      <c r="S20" s="206">
        <v>80</v>
      </c>
      <c r="T20" s="206">
        <v>84</v>
      </c>
      <c r="U20" s="206">
        <v>94</v>
      </c>
      <c r="V20" s="206">
        <v>100</v>
      </c>
      <c r="W20" s="206">
        <v>105</v>
      </c>
      <c r="X20" s="206">
        <v>112</v>
      </c>
      <c r="Y20" s="206">
        <v>111</v>
      </c>
      <c r="Z20" s="206">
        <v>116</v>
      </c>
      <c r="AA20" s="206">
        <v>124</v>
      </c>
      <c r="AB20" s="206">
        <v>124</v>
      </c>
      <c r="AC20" s="206">
        <v>131</v>
      </c>
      <c r="AD20" s="206">
        <v>138</v>
      </c>
      <c r="AE20" s="206">
        <v>139</v>
      </c>
      <c r="AF20" s="206">
        <v>140</v>
      </c>
      <c r="AG20" s="206">
        <v>141</v>
      </c>
      <c r="AH20" s="206">
        <v>149</v>
      </c>
      <c r="AI20" s="206">
        <v>150</v>
      </c>
      <c r="AJ20" s="206">
        <v>154</v>
      </c>
      <c r="AK20" s="206">
        <v>156</v>
      </c>
      <c r="AL20" s="206">
        <v>166</v>
      </c>
      <c r="AM20" s="206">
        <v>168</v>
      </c>
      <c r="AN20" s="206">
        <v>204</v>
      </c>
      <c r="AO20" s="206">
        <v>203</v>
      </c>
      <c r="AP20" s="206">
        <v>211</v>
      </c>
      <c r="AQ20" s="206">
        <v>208</v>
      </c>
      <c r="AR20" s="206">
        <v>205</v>
      </c>
      <c r="AS20" s="206">
        <v>198</v>
      </c>
      <c r="AT20" s="206">
        <v>195</v>
      </c>
      <c r="AU20" s="206">
        <v>190</v>
      </c>
      <c r="AV20" s="206">
        <v>187</v>
      </c>
      <c r="AW20" s="206">
        <v>179</v>
      </c>
      <c r="AX20" s="206">
        <v>184</v>
      </c>
      <c r="AY20" s="206">
        <v>186</v>
      </c>
      <c r="AZ20" s="206">
        <v>185</v>
      </c>
      <c r="BA20" s="206">
        <v>190</v>
      </c>
      <c r="BB20" s="206">
        <v>185</v>
      </c>
      <c r="BC20" s="206">
        <v>186</v>
      </c>
      <c r="BD20" s="206">
        <v>176</v>
      </c>
      <c r="BE20" s="206">
        <v>151</v>
      </c>
      <c r="BF20" s="206">
        <v>152</v>
      </c>
      <c r="BG20" s="206">
        <v>147</v>
      </c>
      <c r="BH20" s="206">
        <v>144</v>
      </c>
      <c r="BI20" s="206">
        <v>138</v>
      </c>
      <c r="BJ20" s="206">
        <v>147</v>
      </c>
      <c r="BK20" s="206">
        <v>146</v>
      </c>
      <c r="BL20" s="206">
        <v>147</v>
      </c>
      <c r="BM20" s="206">
        <v>144</v>
      </c>
      <c r="BN20" s="206">
        <v>151</v>
      </c>
      <c r="BO20" s="206">
        <v>148</v>
      </c>
      <c r="BP20" s="206">
        <v>147</v>
      </c>
      <c r="BQ20" s="206">
        <v>143</v>
      </c>
      <c r="BR20" s="206">
        <v>144</v>
      </c>
      <c r="BS20" s="206">
        <v>138</v>
      </c>
      <c r="BT20" s="206">
        <v>132</v>
      </c>
      <c r="BU20" s="628">
        <v>122</v>
      </c>
      <c r="BV20" s="320"/>
    </row>
    <row r="21" spans="1:146" s="121" customFormat="1" ht="15" customHeight="1">
      <c r="A21" s="102" t="s">
        <v>773</v>
      </c>
      <c r="B21" s="201">
        <v>45</v>
      </c>
      <c r="C21" s="201">
        <v>45</v>
      </c>
      <c r="D21" s="201">
        <v>39</v>
      </c>
      <c r="E21" s="201">
        <v>45</v>
      </c>
      <c r="F21" s="201">
        <v>47</v>
      </c>
      <c r="G21" s="201">
        <v>45</v>
      </c>
      <c r="H21" s="201">
        <v>43</v>
      </c>
      <c r="I21" s="201">
        <v>48</v>
      </c>
      <c r="J21" s="206">
        <v>50</v>
      </c>
      <c r="K21" s="206">
        <v>52</v>
      </c>
      <c r="L21" s="206">
        <v>44</v>
      </c>
      <c r="M21" s="206">
        <v>52</v>
      </c>
      <c r="N21" s="206">
        <v>55</v>
      </c>
      <c r="O21" s="206">
        <v>53</v>
      </c>
      <c r="P21" s="206">
        <v>48</v>
      </c>
      <c r="Q21" s="206">
        <v>54</v>
      </c>
      <c r="R21" s="206">
        <v>59</v>
      </c>
      <c r="S21" s="206">
        <v>57</v>
      </c>
      <c r="T21" s="206">
        <v>53</v>
      </c>
      <c r="U21" s="206">
        <v>59</v>
      </c>
      <c r="V21" s="206">
        <v>65</v>
      </c>
      <c r="W21" s="206">
        <v>65</v>
      </c>
      <c r="X21" s="206">
        <v>58</v>
      </c>
      <c r="Y21" s="206">
        <v>66</v>
      </c>
      <c r="Z21" s="206">
        <v>65</v>
      </c>
      <c r="AA21" s="206">
        <v>54</v>
      </c>
      <c r="AB21" s="206">
        <v>51</v>
      </c>
      <c r="AC21" s="206">
        <v>55</v>
      </c>
      <c r="AD21" s="206">
        <v>61</v>
      </c>
      <c r="AE21" s="206">
        <v>57</v>
      </c>
      <c r="AF21" s="206">
        <v>54</v>
      </c>
      <c r="AG21" s="206">
        <v>65</v>
      </c>
      <c r="AH21" s="206">
        <v>78</v>
      </c>
      <c r="AI21" s="206">
        <v>87</v>
      </c>
      <c r="AJ21" s="206">
        <v>84</v>
      </c>
      <c r="AK21" s="206">
        <v>96</v>
      </c>
      <c r="AL21" s="206">
        <v>103</v>
      </c>
      <c r="AM21" s="206">
        <v>93</v>
      </c>
      <c r="AN21" s="206">
        <v>94</v>
      </c>
      <c r="AO21" s="206">
        <v>100</v>
      </c>
      <c r="AP21" s="206">
        <v>114</v>
      </c>
      <c r="AQ21" s="206">
        <v>102</v>
      </c>
      <c r="AR21" s="206">
        <v>90</v>
      </c>
      <c r="AS21" s="206">
        <v>105</v>
      </c>
      <c r="AT21" s="206">
        <v>106</v>
      </c>
      <c r="AU21" s="206">
        <v>101</v>
      </c>
      <c r="AV21" s="206">
        <v>99</v>
      </c>
      <c r="AW21" s="206">
        <v>111</v>
      </c>
      <c r="AX21" s="206">
        <v>122</v>
      </c>
      <c r="AY21" s="206">
        <v>114</v>
      </c>
      <c r="AZ21" s="206">
        <v>97</v>
      </c>
      <c r="BA21" s="206">
        <v>112</v>
      </c>
      <c r="BB21" s="206">
        <v>112</v>
      </c>
      <c r="BC21" s="206">
        <v>91</v>
      </c>
      <c r="BD21" s="206">
        <v>80</v>
      </c>
      <c r="BE21" s="206">
        <v>91</v>
      </c>
      <c r="BF21" s="206">
        <v>93</v>
      </c>
      <c r="BG21" s="206">
        <v>87</v>
      </c>
      <c r="BH21" s="206">
        <v>80</v>
      </c>
      <c r="BI21" s="206">
        <v>96</v>
      </c>
      <c r="BJ21" s="206">
        <v>105</v>
      </c>
      <c r="BK21" s="206">
        <v>99</v>
      </c>
      <c r="BL21" s="206">
        <v>76</v>
      </c>
      <c r="BM21" s="206">
        <v>80</v>
      </c>
      <c r="BN21" s="206">
        <v>90</v>
      </c>
      <c r="BO21" s="206">
        <v>86</v>
      </c>
      <c r="BP21" s="206">
        <v>80</v>
      </c>
      <c r="BQ21" s="206">
        <v>88</v>
      </c>
      <c r="BR21" s="206">
        <v>98</v>
      </c>
      <c r="BS21" s="206">
        <v>95</v>
      </c>
      <c r="BT21" s="206">
        <v>77</v>
      </c>
      <c r="BU21" s="628">
        <v>83</v>
      </c>
      <c r="BV21" s="320"/>
    </row>
    <row r="22" spans="1:146" s="121" customFormat="1" ht="15" customHeight="1">
      <c r="A22" s="102" t="s">
        <v>774</v>
      </c>
      <c r="B22" s="201">
        <v>14</v>
      </c>
      <c r="C22" s="201">
        <v>17</v>
      </c>
      <c r="D22" s="201">
        <v>20</v>
      </c>
      <c r="E22" s="201">
        <v>21</v>
      </c>
      <c r="F22" s="201">
        <v>19</v>
      </c>
      <c r="G22" s="201">
        <v>23</v>
      </c>
      <c r="H22" s="201">
        <v>23</v>
      </c>
      <c r="I22" s="201">
        <v>22</v>
      </c>
      <c r="J22" s="206">
        <v>15</v>
      </c>
      <c r="K22" s="206">
        <v>19</v>
      </c>
      <c r="L22" s="206">
        <v>21</v>
      </c>
      <c r="M22" s="206">
        <v>22</v>
      </c>
      <c r="N22" s="206">
        <v>21</v>
      </c>
      <c r="O22" s="206">
        <v>29</v>
      </c>
      <c r="P22" s="206">
        <v>39</v>
      </c>
      <c r="Q22" s="206">
        <v>35</v>
      </c>
      <c r="R22" s="206">
        <v>35</v>
      </c>
      <c r="S22" s="206">
        <v>36</v>
      </c>
      <c r="T22" s="206">
        <v>42</v>
      </c>
      <c r="U22" s="206">
        <v>48</v>
      </c>
      <c r="V22" s="206">
        <v>33</v>
      </c>
      <c r="W22" s="206">
        <v>34</v>
      </c>
      <c r="X22" s="206">
        <v>34</v>
      </c>
      <c r="Y22" s="206">
        <v>38</v>
      </c>
      <c r="Z22" s="206">
        <v>27</v>
      </c>
      <c r="AA22" s="206">
        <v>33</v>
      </c>
      <c r="AB22" s="206">
        <v>38</v>
      </c>
      <c r="AC22" s="206">
        <v>39</v>
      </c>
      <c r="AD22" s="206">
        <v>30</v>
      </c>
      <c r="AE22" s="206">
        <v>34</v>
      </c>
      <c r="AF22" s="206">
        <v>37</v>
      </c>
      <c r="AG22" s="206">
        <v>54</v>
      </c>
      <c r="AH22" s="206">
        <v>29</v>
      </c>
      <c r="AI22" s="206">
        <v>43</v>
      </c>
      <c r="AJ22" s="206">
        <v>52</v>
      </c>
      <c r="AK22" s="206">
        <v>44</v>
      </c>
      <c r="AL22" s="206">
        <v>27</v>
      </c>
      <c r="AM22" s="206">
        <v>37</v>
      </c>
      <c r="AN22" s="206">
        <v>52</v>
      </c>
      <c r="AO22" s="206">
        <v>62</v>
      </c>
      <c r="AP22" s="206">
        <v>51</v>
      </c>
      <c r="AQ22" s="206">
        <v>70</v>
      </c>
      <c r="AR22" s="206">
        <v>57</v>
      </c>
      <c r="AS22" s="206">
        <v>92</v>
      </c>
      <c r="AT22" s="206">
        <v>54</v>
      </c>
      <c r="AU22" s="206">
        <v>75</v>
      </c>
      <c r="AV22" s="206">
        <v>64</v>
      </c>
      <c r="AW22" s="206">
        <v>81</v>
      </c>
      <c r="AX22" s="206">
        <v>68</v>
      </c>
      <c r="AY22" s="206">
        <v>63</v>
      </c>
      <c r="AZ22" s="206">
        <v>79</v>
      </c>
      <c r="BA22" s="206">
        <v>105</v>
      </c>
      <c r="BB22" s="206">
        <v>53</v>
      </c>
      <c r="BC22" s="206">
        <v>15</v>
      </c>
      <c r="BD22" s="206">
        <v>6</v>
      </c>
      <c r="BE22" s="206">
        <v>8</v>
      </c>
      <c r="BF22" s="206">
        <v>9</v>
      </c>
      <c r="BG22" s="206">
        <v>7</v>
      </c>
      <c r="BH22" s="206">
        <v>9</v>
      </c>
      <c r="BI22" s="206">
        <v>14</v>
      </c>
      <c r="BJ22" s="206">
        <v>9</v>
      </c>
      <c r="BK22" s="206">
        <v>21</v>
      </c>
      <c r="BL22" s="206">
        <v>29</v>
      </c>
      <c r="BM22" s="206">
        <v>40</v>
      </c>
      <c r="BN22" s="206">
        <v>30</v>
      </c>
      <c r="BO22" s="206">
        <v>46</v>
      </c>
      <c r="BP22" s="206">
        <v>35</v>
      </c>
      <c r="BQ22" s="206">
        <v>48</v>
      </c>
      <c r="BR22" s="206">
        <v>33</v>
      </c>
      <c r="BS22" s="206">
        <v>49</v>
      </c>
      <c r="BT22" s="206">
        <v>45</v>
      </c>
      <c r="BU22" s="628">
        <v>63</v>
      </c>
      <c r="BV22" s="320"/>
    </row>
    <row r="23" spans="1:146" s="121" customFormat="1" ht="15" customHeight="1">
      <c r="A23" s="102" t="s">
        <v>692</v>
      </c>
      <c r="B23" s="201">
        <v>138</v>
      </c>
      <c r="C23" s="201">
        <v>150</v>
      </c>
      <c r="D23" s="201">
        <v>148</v>
      </c>
      <c r="E23" s="201">
        <v>196</v>
      </c>
      <c r="F23" s="201">
        <v>253</v>
      </c>
      <c r="G23" s="201">
        <v>242</v>
      </c>
      <c r="H23" s="201">
        <v>207</v>
      </c>
      <c r="I23" s="201">
        <v>169</v>
      </c>
      <c r="J23" s="206">
        <v>188</v>
      </c>
      <c r="K23" s="206">
        <v>244</v>
      </c>
      <c r="L23" s="206">
        <v>209</v>
      </c>
      <c r="M23" s="206">
        <v>219</v>
      </c>
      <c r="N23" s="206">
        <v>242</v>
      </c>
      <c r="O23" s="206">
        <v>263</v>
      </c>
      <c r="P23" s="206">
        <v>246</v>
      </c>
      <c r="Q23" s="206">
        <v>285</v>
      </c>
      <c r="R23" s="206">
        <v>317</v>
      </c>
      <c r="S23" s="206">
        <v>277</v>
      </c>
      <c r="T23" s="206">
        <v>310</v>
      </c>
      <c r="U23" s="206">
        <v>363</v>
      </c>
      <c r="V23" s="206">
        <v>349</v>
      </c>
      <c r="W23" s="206">
        <v>360</v>
      </c>
      <c r="X23" s="206">
        <v>378</v>
      </c>
      <c r="Y23" s="206">
        <v>444</v>
      </c>
      <c r="Z23" s="206">
        <v>249</v>
      </c>
      <c r="AA23" s="206">
        <v>265</v>
      </c>
      <c r="AB23" s="206">
        <v>237</v>
      </c>
      <c r="AC23" s="206">
        <v>196</v>
      </c>
      <c r="AD23" s="206">
        <v>199</v>
      </c>
      <c r="AE23" s="206">
        <v>206</v>
      </c>
      <c r="AF23" s="206">
        <v>163</v>
      </c>
      <c r="AG23" s="206">
        <v>227</v>
      </c>
      <c r="AH23" s="206">
        <v>183</v>
      </c>
      <c r="AI23" s="206">
        <v>191</v>
      </c>
      <c r="AJ23" s="206">
        <v>212</v>
      </c>
      <c r="AK23" s="206">
        <v>281</v>
      </c>
      <c r="AL23" s="206">
        <v>227</v>
      </c>
      <c r="AM23" s="206">
        <v>244</v>
      </c>
      <c r="AN23" s="206">
        <v>260</v>
      </c>
      <c r="AO23" s="206">
        <v>328</v>
      </c>
      <c r="AP23" s="206">
        <v>261</v>
      </c>
      <c r="AQ23" s="206">
        <v>264</v>
      </c>
      <c r="AR23" s="206">
        <v>282</v>
      </c>
      <c r="AS23" s="206">
        <v>278</v>
      </c>
      <c r="AT23" s="206">
        <v>255</v>
      </c>
      <c r="AU23" s="206">
        <v>273</v>
      </c>
      <c r="AV23" s="206">
        <v>310</v>
      </c>
      <c r="AW23" s="206">
        <v>314</v>
      </c>
      <c r="AX23" s="206">
        <v>272</v>
      </c>
      <c r="AY23" s="206">
        <v>270</v>
      </c>
      <c r="AZ23" s="206">
        <v>336</v>
      </c>
      <c r="BA23" s="206">
        <v>290</v>
      </c>
      <c r="BB23" s="206">
        <v>275</v>
      </c>
      <c r="BC23" s="206">
        <v>287</v>
      </c>
      <c r="BD23" s="206">
        <v>239</v>
      </c>
      <c r="BE23" s="206">
        <v>259</v>
      </c>
      <c r="BF23" s="206">
        <v>241</v>
      </c>
      <c r="BG23" s="206">
        <v>262</v>
      </c>
      <c r="BH23" s="206">
        <v>271</v>
      </c>
      <c r="BI23" s="206">
        <v>268</v>
      </c>
      <c r="BJ23" s="206">
        <v>237</v>
      </c>
      <c r="BK23" s="206">
        <v>231</v>
      </c>
      <c r="BL23" s="206">
        <v>294</v>
      </c>
      <c r="BM23" s="206">
        <v>301</v>
      </c>
      <c r="BN23" s="206">
        <v>314</v>
      </c>
      <c r="BO23" s="206">
        <v>314</v>
      </c>
      <c r="BP23" s="206">
        <v>337</v>
      </c>
      <c r="BQ23" s="206">
        <v>305</v>
      </c>
      <c r="BR23" s="206">
        <v>305</v>
      </c>
      <c r="BS23" s="206">
        <v>332</v>
      </c>
      <c r="BT23" s="206">
        <v>305</v>
      </c>
      <c r="BU23" s="628">
        <v>345</v>
      </c>
      <c r="BV23" s="320"/>
    </row>
    <row r="24" spans="1:146" s="120" customFormat="1" ht="5.0999999999999996" customHeight="1">
      <c r="A24" s="102"/>
      <c r="B24" s="201"/>
      <c r="C24" s="201"/>
      <c r="D24" s="201"/>
      <c r="E24" s="201"/>
      <c r="F24" s="201"/>
      <c r="G24" s="201"/>
      <c r="H24" s="201"/>
      <c r="I24" s="201"/>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320"/>
    </row>
    <row r="25" spans="1:146" s="25" customFormat="1" ht="15" customHeight="1" thickBot="1">
      <c r="A25" s="87" t="s">
        <v>179</v>
      </c>
      <c r="B25" s="53">
        <v>1602</v>
      </c>
      <c r="C25" s="53">
        <v>1688</v>
      </c>
      <c r="D25" s="53">
        <v>1792</v>
      </c>
      <c r="E25" s="53">
        <v>2039</v>
      </c>
      <c r="F25" s="53">
        <v>1877</v>
      </c>
      <c r="G25" s="53">
        <v>2002</v>
      </c>
      <c r="H25" s="53">
        <v>2130</v>
      </c>
      <c r="I25" s="53">
        <v>2298</v>
      </c>
      <c r="J25" s="53">
        <v>2155</v>
      </c>
      <c r="K25" s="53">
        <v>2233</v>
      </c>
      <c r="L25" s="53">
        <v>2359</v>
      </c>
      <c r="M25" s="53">
        <v>2746</v>
      </c>
      <c r="N25" s="53">
        <v>2647</v>
      </c>
      <c r="O25" s="53">
        <v>2739</v>
      </c>
      <c r="P25" s="53">
        <v>2889</v>
      </c>
      <c r="Q25" s="53">
        <v>3258</v>
      </c>
      <c r="R25" s="53">
        <v>3140</v>
      </c>
      <c r="S25" s="53">
        <v>3179</v>
      </c>
      <c r="T25" s="53">
        <v>3405</v>
      </c>
      <c r="U25" s="53">
        <v>3682</v>
      </c>
      <c r="V25" s="53">
        <v>3401</v>
      </c>
      <c r="W25" s="53">
        <v>3441</v>
      </c>
      <c r="X25" s="53">
        <v>3565</v>
      </c>
      <c r="Y25" s="53">
        <v>3755</v>
      </c>
      <c r="Z25" s="53">
        <v>3455</v>
      </c>
      <c r="AA25" s="53">
        <v>3578</v>
      </c>
      <c r="AB25" s="53">
        <v>3631</v>
      </c>
      <c r="AC25" s="53">
        <v>3848</v>
      </c>
      <c r="AD25" s="53">
        <v>3486</v>
      </c>
      <c r="AE25" s="53">
        <v>3575</v>
      </c>
      <c r="AF25" s="53">
        <v>3628</v>
      </c>
      <c r="AG25" s="53">
        <v>4159</v>
      </c>
      <c r="AH25" s="53">
        <v>3639</v>
      </c>
      <c r="AI25" s="53">
        <v>3926</v>
      </c>
      <c r="AJ25" s="53">
        <v>4200</v>
      </c>
      <c r="AK25" s="53">
        <v>4574</v>
      </c>
      <c r="AL25" s="53">
        <v>4116</v>
      </c>
      <c r="AM25" s="53">
        <v>4270</v>
      </c>
      <c r="AN25" s="53">
        <v>5338</v>
      </c>
      <c r="AO25" s="53">
        <v>5410</v>
      </c>
      <c r="AP25" s="53">
        <v>4854</v>
      </c>
      <c r="AQ25" s="53">
        <v>4898</v>
      </c>
      <c r="AR25" s="53">
        <v>5030</v>
      </c>
      <c r="AS25" s="53">
        <v>5340</v>
      </c>
      <c r="AT25" s="53">
        <v>4810</v>
      </c>
      <c r="AU25" s="53">
        <v>4993</v>
      </c>
      <c r="AV25" s="53">
        <v>5093</v>
      </c>
      <c r="AW25" s="53">
        <v>5395</v>
      </c>
      <c r="AX25" s="53">
        <v>5026</v>
      </c>
      <c r="AY25" s="53">
        <v>5103</v>
      </c>
      <c r="AZ25" s="53">
        <v>5467</v>
      </c>
      <c r="BA25" s="53">
        <v>5811</v>
      </c>
      <c r="BB25" s="53">
        <v>5078</v>
      </c>
      <c r="BC25" s="53">
        <v>4970</v>
      </c>
      <c r="BD25" s="53">
        <v>5035</v>
      </c>
      <c r="BE25" s="53">
        <v>5364</v>
      </c>
      <c r="BF25" s="53">
        <v>4812</v>
      </c>
      <c r="BG25" s="53">
        <v>5012</v>
      </c>
      <c r="BH25" s="53">
        <v>5235</v>
      </c>
      <c r="BI25" s="53">
        <v>5663</v>
      </c>
      <c r="BJ25" s="53">
        <v>5083</v>
      </c>
      <c r="BK25" s="53">
        <v>5344</v>
      </c>
      <c r="BL25" s="53">
        <v>5573</v>
      </c>
      <c r="BM25" s="53">
        <v>6055</v>
      </c>
      <c r="BN25" s="53">
        <v>5418</v>
      </c>
      <c r="BO25" s="53">
        <v>5559</v>
      </c>
      <c r="BP25" s="53">
        <v>5651</v>
      </c>
      <c r="BQ25" s="53">
        <f>SUM(BQ10:BQ23)</f>
        <v>5972</v>
      </c>
      <c r="BR25" s="53">
        <f>SUM(BR10:BR23)</f>
        <v>5483</v>
      </c>
      <c r="BS25" s="53">
        <f>SUM(BS10:BS23)</f>
        <v>5729</v>
      </c>
      <c r="BT25" s="53">
        <f>SUM(BT10:BT23)</f>
        <v>5728</v>
      </c>
      <c r="BU25" s="53">
        <f>SUM(BU10:BU23)</f>
        <v>6315</v>
      </c>
      <c r="BV25" s="320"/>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row>
    <row r="26" spans="1:146" s="121" customFormat="1" ht="15" customHeight="1" thickTop="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row>
    <row r="27" spans="1:146" s="121" customFormat="1" ht="15" customHeight="1">
      <c r="A27" s="12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row>
    <row r="28" spans="1:146" s="121" customFormat="1" ht="15" customHeight="1">
      <c r="A28" s="12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row>
    <row r="29" spans="1:146" s="121" customFormat="1" ht="15" customHeight="1">
      <c r="A29" s="12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row>
    <row r="30" spans="1:146" s="121" customFormat="1" ht="15" customHeight="1">
      <c r="A30" s="12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row>
    <row r="31" spans="1:146" s="121" customFormat="1" ht="15" customHeight="1">
      <c r="A31" s="12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row>
    <row r="32" spans="1:146" s="121" customFormat="1" ht="15" customHeight="1">
      <c r="A32" s="120"/>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row>
    <row r="33" spans="1:73" s="121" customFormat="1" ht="15" customHeight="1">
      <c r="A33" s="12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row>
    <row r="34" spans="1:73" s="121" customFormat="1" ht="15" customHeight="1">
      <c r="A34" s="12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row>
    <row r="35" spans="1:73" s="121" customFormat="1" ht="15" customHeight="1">
      <c r="A35" s="120"/>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row>
    <row r="36" spans="1:73" s="121" customFormat="1" ht="15" customHeight="1">
      <c r="A36" s="12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row>
    <row r="37" spans="1:73" s="121" customFormat="1" ht="15" customHeight="1">
      <c r="A37" s="120"/>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row>
    <row r="38" spans="1:73" s="121" customFormat="1" ht="15" customHeight="1">
      <c r="A38" s="120"/>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row>
    <row r="39" spans="1:73" s="121" customFormat="1" ht="15" customHeight="1">
      <c r="A39" s="120"/>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row>
    <row r="40" spans="1:73" s="121" customFormat="1" ht="15" customHeight="1">
      <c r="A40" s="120"/>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row>
    <row r="41" spans="1:73" s="121" customFormat="1" ht="15" customHeight="1">
      <c r="A41" s="120"/>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row>
    <row r="42" spans="1:73" s="121" customFormat="1" ht="15" customHeight="1">
      <c r="A42" s="120"/>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row>
    <row r="43" spans="1:73" s="121" customFormat="1" ht="1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row>
    <row r="44" spans="1:73" s="121" customFormat="1" ht="1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210"/>
    </row>
    <row r="45" spans="1:73" s="121" customFormat="1" ht="1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row>
    <row r="46" spans="1:73" s="121" customFormat="1" ht="1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row>
    <row r="47" spans="1:73" s="121" customFormat="1" ht="1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row>
    <row r="48" spans="1:73" s="121" customFormat="1" ht="1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row>
    <row r="49" spans="1:73" s="121" customFormat="1" ht="1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row>
    <row r="50" spans="1:73" s="121" customFormat="1" ht="1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row>
    <row r="51" spans="1:73" s="121" customFormat="1" ht="1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row>
    <row r="52" spans="1:73" s="121" customFormat="1" ht="1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row>
    <row r="53" spans="1:73" s="121" customFormat="1" ht="1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row>
    <row r="54" spans="1:73" s="121" customFormat="1" ht="1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row>
    <row r="55" spans="1:73" s="121" customFormat="1" ht="1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row>
    <row r="56" spans="1:73" s="121" customFormat="1" ht="1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row>
    <row r="57" spans="1:73" s="121" customFormat="1" ht="1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row>
    <row r="58" spans="1:73" s="121" customFormat="1" ht="1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row>
    <row r="59" spans="1:73" s="121" customFormat="1" ht="1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row>
    <row r="60" spans="1:73" s="121" customFormat="1" ht="1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row>
    <row r="61" spans="1:73" s="121" customFormat="1" ht="1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row>
    <row r="62" spans="1:73" s="121" customFormat="1" ht="1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row>
    <row r="63" spans="1:73" s="121" customFormat="1" ht="1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row>
    <row r="64" spans="1:73" s="121" customFormat="1" ht="1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row>
    <row r="65" spans="1:73" s="121" customFormat="1" ht="1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row>
    <row r="66" spans="1:73" s="121" customFormat="1" ht="1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row>
    <row r="67" spans="1:73" s="121" customFormat="1" ht="1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row>
    <row r="68" spans="1:73" s="121" customFormat="1" ht="1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row>
    <row r="69" spans="1:73" s="121" customFormat="1" ht="1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row>
    <row r="70" spans="1:73" s="121" customFormat="1" ht="1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row>
    <row r="71" spans="1:73" s="121" customFormat="1" ht="1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row>
    <row r="72" spans="1:73" s="121" customFormat="1" ht="1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row>
    <row r="73" spans="1:73" s="121" customFormat="1" ht="1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row>
    <row r="74" spans="1:73" s="121" customFormat="1" ht="1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row>
    <row r="75" spans="1:73" s="121" customFormat="1" ht="1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row>
    <row r="76" spans="1:73" s="121" customFormat="1" ht="1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row>
    <row r="77" spans="1:73" s="121" customFormat="1" ht="1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row>
    <row r="78" spans="1:73" s="121" customFormat="1" ht="1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row>
    <row r="79" spans="1:73" s="121" customFormat="1" ht="1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row>
    <row r="80" spans="1:73" s="121" customFormat="1" ht="1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row>
    <row r="81" spans="1:73" s="121" customFormat="1" ht="1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row>
    <row r="82" spans="1:73" s="121" customFormat="1" ht="1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row>
    <row r="83" spans="1:73" s="121" customFormat="1" ht="1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row>
    <row r="84" spans="1:73" s="121" customFormat="1" ht="1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row>
    <row r="85" spans="1:73" s="121" customFormat="1" ht="1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row>
    <row r="86" spans="1:73" s="121" customFormat="1" ht="1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row>
    <row r="87" spans="1:73" s="121" customFormat="1" ht="1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row>
    <row r="88" spans="1:73" s="121" customFormat="1" ht="1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row>
    <row r="89" spans="1:73" s="121" customFormat="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row>
    <row r="90" spans="1:73" s="121" customFormat="1" ht="1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row>
    <row r="91" spans="1:73" s="121" customFormat="1" ht="1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row>
    <row r="92" spans="1:73" s="121" customFormat="1" ht="1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row>
    <row r="93" spans="1:73" s="121" customFormat="1" ht="1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row>
    <row r="94" spans="1:73" s="121" customFormat="1" ht="1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row>
    <row r="95" spans="1:73" s="121" customFormat="1" ht="1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row>
    <row r="96" spans="1:73" s="121" customFormat="1" ht="1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row>
    <row r="97" spans="1:73" s="121" customFormat="1" ht="1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row>
    <row r="98" spans="1:73" s="121" customFormat="1" ht="1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row>
    <row r="99" spans="1:73" s="121" customFormat="1" ht="1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row>
    <row r="100" spans="1:73" s="121" customFormat="1" ht="1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row>
    <row r="101" spans="1:73" s="121" customFormat="1" ht="1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row>
    <row r="102" spans="1:73" s="121" customFormat="1" ht="1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row>
    <row r="103" spans="1:73" s="121" customFormat="1" ht="1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row>
    <row r="104" spans="1:73" s="121" customFormat="1" ht="1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row>
    <row r="105" spans="1:73" s="121" customFormat="1" ht="1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0"/>
      <c r="BA105" s="120"/>
      <c r="BB105" s="120"/>
      <c r="BC105" s="120"/>
      <c r="BD105" s="120"/>
      <c r="BE105" s="120"/>
      <c r="BF105" s="120"/>
      <c r="BG105" s="120"/>
      <c r="BH105" s="120"/>
      <c r="BI105" s="120"/>
      <c r="BJ105" s="120"/>
      <c r="BK105" s="120"/>
      <c r="BL105" s="120"/>
      <c r="BM105" s="120"/>
      <c r="BN105" s="120"/>
      <c r="BO105" s="120"/>
      <c r="BP105" s="120"/>
      <c r="BQ105" s="120"/>
      <c r="BR105" s="120"/>
      <c r="BS105" s="120"/>
      <c r="BT105" s="120"/>
      <c r="BU105" s="120"/>
    </row>
    <row r="106" spans="1:73" s="121" customFormat="1" ht="1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A106" s="120"/>
      <c r="BB106" s="120"/>
      <c r="BC106" s="120"/>
      <c r="BD106" s="120"/>
      <c r="BE106" s="120"/>
      <c r="BF106" s="120"/>
      <c r="BG106" s="120"/>
      <c r="BH106" s="120"/>
      <c r="BI106" s="120"/>
      <c r="BJ106" s="120"/>
      <c r="BK106" s="120"/>
      <c r="BL106" s="120"/>
      <c r="BM106" s="120"/>
      <c r="BN106" s="120"/>
      <c r="BO106" s="120"/>
      <c r="BP106" s="120"/>
      <c r="BQ106" s="120"/>
      <c r="BR106" s="120"/>
      <c r="BS106" s="120"/>
      <c r="BT106" s="120"/>
      <c r="BU106" s="120"/>
    </row>
    <row r="107" spans="1:73" s="121" customFormat="1" ht="1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120"/>
      <c r="BB107" s="120"/>
      <c r="BC107" s="120"/>
      <c r="BD107" s="120"/>
      <c r="BE107" s="120"/>
      <c r="BF107" s="120"/>
      <c r="BG107" s="120"/>
      <c r="BH107" s="120"/>
      <c r="BI107" s="120"/>
      <c r="BJ107" s="120"/>
      <c r="BK107" s="120"/>
      <c r="BL107" s="120"/>
      <c r="BM107" s="120"/>
      <c r="BN107" s="120"/>
      <c r="BO107" s="120"/>
      <c r="BP107" s="120"/>
      <c r="BQ107" s="120"/>
      <c r="BR107" s="120"/>
      <c r="BS107" s="120"/>
      <c r="BT107" s="120"/>
      <c r="BU107" s="120"/>
    </row>
    <row r="108" spans="1:73" s="121" customFormat="1" ht="1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0"/>
      <c r="BB108" s="120"/>
      <c r="BC108" s="120"/>
      <c r="BD108" s="120"/>
      <c r="BE108" s="120"/>
      <c r="BF108" s="120"/>
      <c r="BG108" s="120"/>
      <c r="BH108" s="120"/>
      <c r="BI108" s="120"/>
      <c r="BJ108" s="120"/>
      <c r="BK108" s="120"/>
      <c r="BL108" s="120"/>
      <c r="BM108" s="120"/>
      <c r="BN108" s="120"/>
      <c r="BO108" s="120"/>
      <c r="BP108" s="120"/>
      <c r="BQ108" s="120"/>
      <c r="BR108" s="120"/>
      <c r="BS108" s="120"/>
      <c r="BT108" s="120"/>
      <c r="BU108" s="120"/>
    </row>
    <row r="109" spans="1:73" s="121" customFormat="1" ht="1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c r="BI109" s="120"/>
      <c r="BJ109" s="120"/>
      <c r="BK109" s="120"/>
      <c r="BL109" s="120"/>
      <c r="BM109" s="120"/>
      <c r="BN109" s="120"/>
      <c r="BO109" s="120"/>
      <c r="BP109" s="120"/>
      <c r="BQ109" s="120"/>
      <c r="BR109" s="120"/>
      <c r="BS109" s="120"/>
      <c r="BT109" s="120"/>
      <c r="BU109" s="120"/>
    </row>
    <row r="110" spans="1:73" s="121" customFormat="1" ht="1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row>
    <row r="111" spans="1:73" s="121" customFormat="1" ht="1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row>
    <row r="112" spans="1:73" s="121" customFormat="1" ht="1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0"/>
      <c r="BL112" s="120"/>
      <c r="BM112" s="120"/>
      <c r="BN112" s="120"/>
      <c r="BO112" s="120"/>
      <c r="BP112" s="120"/>
      <c r="BQ112" s="120"/>
      <c r="BR112" s="120"/>
      <c r="BS112" s="120"/>
      <c r="BT112" s="120"/>
      <c r="BU112" s="120"/>
    </row>
    <row r="113" spans="1:73" s="121" customFormat="1" ht="1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120"/>
      <c r="BB113" s="120"/>
      <c r="BC113" s="120"/>
      <c r="BD113" s="120"/>
      <c r="BE113" s="120"/>
      <c r="BF113" s="120"/>
      <c r="BG113" s="120"/>
      <c r="BH113" s="120"/>
      <c r="BI113" s="120"/>
      <c r="BJ113" s="120"/>
      <c r="BK113" s="120"/>
      <c r="BL113" s="120"/>
      <c r="BM113" s="120"/>
      <c r="BN113" s="120"/>
      <c r="BO113" s="120"/>
      <c r="BP113" s="120"/>
      <c r="BQ113" s="120"/>
      <c r="BR113" s="120"/>
      <c r="BS113" s="120"/>
      <c r="BT113" s="120"/>
      <c r="BU113" s="120"/>
    </row>
    <row r="114" spans="1:73" s="121" customFormat="1" ht="1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c r="AO114" s="120"/>
      <c r="AP114" s="120"/>
      <c r="AQ114" s="120"/>
      <c r="AR114" s="120"/>
      <c r="AS114" s="120"/>
      <c r="AT114" s="120"/>
      <c r="AU114" s="120"/>
      <c r="AV114" s="120"/>
      <c r="AW114" s="120"/>
      <c r="AX114" s="120"/>
      <c r="AY114" s="120"/>
      <c r="AZ114" s="120"/>
      <c r="BA114" s="120"/>
      <c r="BB114" s="120"/>
      <c r="BC114" s="120"/>
      <c r="BD114" s="120"/>
      <c r="BE114" s="120"/>
      <c r="BF114" s="120"/>
      <c r="BG114" s="120"/>
      <c r="BH114" s="120"/>
      <c r="BI114" s="120"/>
      <c r="BJ114" s="120"/>
      <c r="BK114" s="120"/>
      <c r="BL114" s="120"/>
      <c r="BM114" s="120"/>
      <c r="BN114" s="120"/>
      <c r="BO114" s="120"/>
      <c r="BP114" s="120"/>
      <c r="BQ114" s="120"/>
      <c r="BR114" s="120"/>
      <c r="BS114" s="120"/>
      <c r="BT114" s="120"/>
      <c r="BU114" s="120"/>
    </row>
    <row r="115" spans="1:73" s="121" customFormat="1" ht="1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120"/>
      <c r="BA115" s="120"/>
      <c r="BB115" s="120"/>
      <c r="BC115" s="120"/>
      <c r="BD115" s="120"/>
      <c r="BE115" s="120"/>
      <c r="BF115" s="120"/>
      <c r="BG115" s="120"/>
      <c r="BH115" s="120"/>
      <c r="BI115" s="120"/>
      <c r="BJ115" s="120"/>
      <c r="BK115" s="120"/>
      <c r="BL115" s="120"/>
      <c r="BM115" s="120"/>
      <c r="BN115" s="120"/>
      <c r="BO115" s="120"/>
      <c r="BP115" s="120"/>
      <c r="BQ115" s="120"/>
      <c r="BR115" s="120"/>
      <c r="BS115" s="120"/>
      <c r="BT115" s="120"/>
      <c r="BU115" s="120"/>
    </row>
    <row r="116" spans="1:73" s="121" customFormat="1" ht="1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120"/>
      <c r="BA116" s="120"/>
      <c r="BB116" s="120"/>
      <c r="BC116" s="120"/>
      <c r="BD116" s="120"/>
      <c r="BE116" s="120"/>
      <c r="BF116" s="120"/>
      <c r="BG116" s="120"/>
      <c r="BH116" s="120"/>
      <c r="BI116" s="120"/>
      <c r="BJ116" s="120"/>
      <c r="BK116" s="120"/>
      <c r="BL116" s="120"/>
      <c r="BM116" s="120"/>
      <c r="BN116" s="120"/>
      <c r="BO116" s="120"/>
      <c r="BP116" s="120"/>
      <c r="BQ116" s="120"/>
      <c r="BR116" s="120"/>
      <c r="BS116" s="120"/>
      <c r="BT116" s="120"/>
      <c r="BU116" s="120"/>
    </row>
  </sheetData>
  <hyperlinks>
    <hyperlink ref="BU6" location="'Index - Descontinued'!A1" display="Index" xr:uid="{E5EBD8F4-850A-47F4-91C3-696E75BA8501}"/>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3BAF-2CA5-4784-8249-7D2C8243FAA6}">
  <sheetPr>
    <tabColor rgb="FFC00000"/>
    <pageSetUpPr fitToPage="1"/>
  </sheetPr>
  <dimension ref="A1:IF153"/>
  <sheetViews>
    <sheetView showGridLines="0" zoomScaleNormal="100" workbookViewId="0">
      <pane xSplit="1" ySplit="8" topLeftCell="BO9" activePane="bottomRight" state="frozen"/>
      <selection pane="topRight"/>
      <selection pane="bottomLeft"/>
      <selection pane="bottomRight"/>
    </sheetView>
  </sheetViews>
  <sheetFormatPr defaultColWidth="9" defaultRowHeight="11.4"/>
  <cols>
    <col min="1" max="1" width="64.6640625" style="113" bestFit="1" customWidth="1"/>
    <col min="2" max="73" width="9.33203125" style="113" customWidth="1"/>
    <col min="74" max="16384" width="9" style="113"/>
  </cols>
  <sheetData>
    <row r="1" spans="1:240" s="55" customFormat="1" ht="15" customHeight="1">
      <c r="A1" s="18"/>
      <c r="B1" s="64"/>
      <c r="C1" s="64"/>
      <c r="D1" s="64"/>
      <c r="E1" s="64"/>
      <c r="F1" s="65"/>
      <c r="G1" s="19"/>
      <c r="H1" s="64"/>
      <c r="I1" s="6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279"/>
      <c r="BX1" s="19"/>
      <c r="BY1" s="279"/>
      <c r="BZ1" s="19"/>
      <c r="CA1" s="279"/>
      <c r="CB1" s="19"/>
      <c r="CC1" s="279"/>
      <c r="CD1" s="19"/>
      <c r="CE1" s="279"/>
      <c r="CF1" s="19"/>
      <c r="CG1" s="279"/>
      <c r="CH1" s="19"/>
      <c r="CI1" s="279"/>
      <c r="CJ1" s="19"/>
      <c r="CK1" s="279"/>
      <c r="CL1" s="19"/>
      <c r="CM1" s="279"/>
      <c r="CN1" s="19"/>
      <c r="CO1" s="279"/>
      <c r="CP1" s="19"/>
      <c r="CQ1" s="279"/>
      <c r="CR1" s="19"/>
      <c r="CS1" s="279"/>
      <c r="CT1" s="19"/>
      <c r="CU1" s="279"/>
      <c r="CV1" s="65"/>
      <c r="CW1" s="65"/>
      <c r="CX1" s="19"/>
      <c r="CY1" s="279"/>
      <c r="CZ1" s="64"/>
      <c r="DA1" s="64"/>
      <c r="DB1" s="64"/>
      <c r="DC1" s="64"/>
      <c r="DD1" s="64"/>
      <c r="DE1" s="279"/>
      <c r="DF1" s="64"/>
      <c r="DG1" s="279"/>
      <c r="DH1" s="64"/>
      <c r="DI1" s="64"/>
      <c r="DJ1" s="64"/>
      <c r="DK1" s="18"/>
      <c r="DL1" s="18"/>
      <c r="DM1" s="19"/>
      <c r="DN1" s="279"/>
      <c r="DO1" s="19"/>
      <c r="DP1" s="279"/>
      <c r="DQ1" s="19"/>
      <c r="DR1" s="279"/>
      <c r="DS1" s="19"/>
      <c r="DT1" s="279"/>
      <c r="DU1" s="19"/>
      <c r="DV1" s="279"/>
      <c r="DW1" s="19"/>
      <c r="DX1" s="279"/>
      <c r="DY1" s="19"/>
      <c r="DZ1" s="279"/>
      <c r="EA1" s="19"/>
      <c r="EB1" s="279"/>
      <c r="EC1" s="19"/>
      <c r="ED1" s="279"/>
      <c r="EE1" s="19"/>
      <c r="EF1" s="279"/>
      <c r="EG1" s="19"/>
      <c r="EH1" s="279"/>
      <c r="EI1" s="19"/>
      <c r="EJ1" s="279"/>
      <c r="EK1" s="19"/>
      <c r="EL1" s="279"/>
      <c r="EM1" s="19"/>
      <c r="EN1" s="279"/>
      <c r="EO1" s="19"/>
      <c r="EP1" s="279"/>
      <c r="EQ1" s="19"/>
      <c r="ER1" s="279"/>
      <c r="ES1" s="19"/>
      <c r="ET1" s="279"/>
      <c r="EU1" s="19"/>
      <c r="EV1" s="279"/>
      <c r="EW1" s="19"/>
      <c r="EX1" s="279"/>
      <c r="EY1" s="19"/>
      <c r="EZ1" s="279"/>
      <c r="FA1" s="65"/>
      <c r="FB1" s="65"/>
      <c r="FC1" s="19"/>
      <c r="FD1" s="279"/>
      <c r="FE1" s="64"/>
      <c r="FF1" s="64"/>
      <c r="FG1" s="64"/>
      <c r="FH1" s="64"/>
      <c r="FI1" s="64"/>
      <c r="FJ1" s="279"/>
      <c r="FK1" s="64"/>
      <c r="FL1" s="279"/>
      <c r="FM1" s="64"/>
      <c r="FN1" s="64"/>
      <c r="FO1" s="64"/>
      <c r="FP1" s="18"/>
      <c r="FQ1" s="18"/>
      <c r="FR1" s="19"/>
      <c r="FS1" s="279"/>
      <c r="FT1" s="19"/>
      <c r="FU1" s="279"/>
      <c r="FV1" s="19"/>
      <c r="FW1" s="279"/>
      <c r="FX1" s="19"/>
      <c r="FY1" s="279"/>
      <c r="FZ1" s="19"/>
      <c r="GA1" s="279"/>
      <c r="GB1" s="19"/>
      <c r="GC1" s="279"/>
      <c r="GD1" s="19"/>
      <c r="GE1" s="279"/>
      <c r="GF1" s="19"/>
      <c r="GG1" s="279"/>
      <c r="GH1" s="19"/>
      <c r="GI1" s="279"/>
      <c r="GJ1" s="19"/>
      <c r="GK1" s="279"/>
      <c r="GL1" s="19"/>
      <c r="GM1" s="279"/>
      <c r="GN1" s="19"/>
      <c r="GO1" s="279"/>
      <c r="GP1" s="19"/>
      <c r="GQ1" s="279"/>
      <c r="GR1" s="19"/>
      <c r="GS1" s="279"/>
      <c r="GT1" s="19"/>
      <c r="GU1" s="279"/>
      <c r="GV1" s="19"/>
      <c r="GW1" s="279"/>
      <c r="GX1" s="19"/>
      <c r="GY1" s="279"/>
      <c r="GZ1" s="19"/>
      <c r="HA1" s="279"/>
      <c r="HB1" s="19"/>
      <c r="HC1" s="279"/>
      <c r="HD1" s="19"/>
      <c r="HE1" s="279"/>
      <c r="HF1" s="65"/>
      <c r="HG1" s="65"/>
      <c r="HH1" s="19"/>
      <c r="HI1" s="279"/>
      <c r="HJ1" s="64"/>
      <c r="HK1" s="64"/>
      <c r="HL1" s="64"/>
      <c r="HM1" s="64"/>
      <c r="HN1" s="64"/>
      <c r="HO1" s="279"/>
      <c r="HP1" s="64"/>
      <c r="HQ1" s="279"/>
      <c r="HR1" s="64"/>
      <c r="HS1" s="64"/>
      <c r="HT1" s="64"/>
      <c r="HU1" s="18"/>
      <c r="HV1" s="18"/>
      <c r="HW1" s="19"/>
      <c r="HX1" s="279"/>
      <c r="HY1" s="19"/>
      <c r="HZ1" s="279"/>
      <c r="IA1" s="19"/>
      <c r="IB1" s="279"/>
      <c r="IC1" s="19"/>
      <c r="ID1" s="279"/>
      <c r="IE1" s="19"/>
      <c r="IF1" s="279"/>
    </row>
    <row r="2" spans="1:240" s="55" customFormat="1" ht="15" customHeight="1">
      <c r="A2" s="18"/>
      <c r="B2" s="64"/>
      <c r="C2" s="64"/>
      <c r="D2" s="64"/>
      <c r="E2" s="64"/>
      <c r="F2" s="65"/>
      <c r="G2" s="19"/>
      <c r="H2" s="64"/>
      <c r="I2" s="64"/>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279"/>
      <c r="BX2" s="19"/>
      <c r="BY2" s="279"/>
      <c r="BZ2" s="19"/>
      <c r="CA2" s="279"/>
      <c r="CB2" s="19"/>
      <c r="CC2" s="279"/>
      <c r="CD2" s="19"/>
      <c r="CE2" s="279"/>
      <c r="CF2" s="19"/>
      <c r="CG2" s="279"/>
      <c r="CH2" s="19"/>
      <c r="CI2" s="279"/>
      <c r="CJ2" s="19"/>
      <c r="CK2" s="279"/>
      <c r="CL2" s="19"/>
      <c r="CM2" s="279"/>
      <c r="CN2" s="19"/>
      <c r="CO2" s="279"/>
      <c r="CP2" s="19"/>
      <c r="CQ2" s="279"/>
      <c r="CR2" s="19"/>
      <c r="CS2" s="279"/>
      <c r="CT2" s="19"/>
      <c r="CU2" s="279"/>
      <c r="CV2" s="65"/>
      <c r="CW2" s="65"/>
      <c r="CX2" s="19"/>
      <c r="CY2" s="279"/>
      <c r="CZ2" s="64"/>
      <c r="DA2" s="64"/>
      <c r="DB2" s="64"/>
      <c r="DC2" s="64"/>
      <c r="DD2" s="64"/>
      <c r="DE2" s="279"/>
      <c r="DF2" s="64"/>
      <c r="DG2" s="279"/>
      <c r="DH2" s="64"/>
      <c r="DI2" s="64"/>
      <c r="DJ2" s="64"/>
      <c r="DK2" s="18"/>
      <c r="DL2" s="18"/>
      <c r="DM2" s="19"/>
      <c r="DN2" s="279"/>
      <c r="DO2" s="19"/>
      <c r="DP2" s="279"/>
      <c r="DQ2" s="19"/>
      <c r="DR2" s="279"/>
      <c r="DS2" s="19"/>
      <c r="DT2" s="279"/>
      <c r="DU2" s="19"/>
      <c r="DV2" s="279"/>
      <c r="DW2" s="19"/>
      <c r="DX2" s="279"/>
      <c r="DY2" s="19"/>
      <c r="DZ2" s="279"/>
      <c r="EA2" s="19"/>
      <c r="EB2" s="279"/>
      <c r="EC2" s="19"/>
      <c r="ED2" s="279"/>
      <c r="EE2" s="19"/>
      <c r="EF2" s="279"/>
      <c r="EG2" s="19"/>
      <c r="EH2" s="279"/>
      <c r="EI2" s="19"/>
      <c r="EJ2" s="279"/>
      <c r="EK2" s="19"/>
      <c r="EL2" s="279"/>
      <c r="EM2" s="19"/>
      <c r="EN2" s="279"/>
      <c r="EO2" s="19"/>
      <c r="EP2" s="279"/>
      <c r="EQ2" s="19"/>
      <c r="ER2" s="279"/>
      <c r="ES2" s="19"/>
      <c r="ET2" s="279"/>
      <c r="EU2" s="19"/>
      <c r="EV2" s="279"/>
      <c r="EW2" s="19"/>
      <c r="EX2" s="279"/>
      <c r="EY2" s="19"/>
      <c r="EZ2" s="279"/>
      <c r="FA2" s="65"/>
      <c r="FB2" s="65"/>
      <c r="FC2" s="19"/>
      <c r="FD2" s="279"/>
      <c r="FE2" s="64"/>
      <c r="FF2" s="64"/>
      <c r="FG2" s="64"/>
      <c r="FH2" s="64"/>
      <c r="FI2" s="64"/>
      <c r="FJ2" s="279"/>
      <c r="FK2" s="64"/>
      <c r="FL2" s="279"/>
      <c r="FM2" s="64"/>
      <c r="FN2" s="64"/>
      <c r="FO2" s="64"/>
      <c r="FP2" s="18"/>
      <c r="FQ2" s="18"/>
      <c r="FR2" s="19"/>
      <c r="FS2" s="279"/>
      <c r="FT2" s="19"/>
      <c r="FU2" s="279"/>
      <c r="FV2" s="19"/>
      <c r="FW2" s="279"/>
      <c r="FX2" s="19"/>
      <c r="FY2" s="279"/>
      <c r="FZ2" s="19"/>
      <c r="GA2" s="279"/>
      <c r="GB2" s="19"/>
      <c r="GC2" s="279"/>
      <c r="GD2" s="19"/>
      <c r="GE2" s="279"/>
      <c r="GF2" s="19"/>
      <c r="GG2" s="279"/>
      <c r="GH2" s="19"/>
      <c r="GI2" s="279"/>
      <c r="GJ2" s="19"/>
      <c r="GK2" s="279"/>
      <c r="GL2" s="19"/>
      <c r="GM2" s="279"/>
      <c r="GN2" s="19"/>
      <c r="GO2" s="279"/>
      <c r="GP2" s="19"/>
      <c r="GQ2" s="279"/>
      <c r="GR2" s="19"/>
      <c r="GS2" s="279"/>
      <c r="GT2" s="19"/>
      <c r="GU2" s="279"/>
      <c r="GV2" s="19"/>
      <c r="GW2" s="279"/>
      <c r="GX2" s="19"/>
      <c r="GY2" s="279"/>
      <c r="GZ2" s="19"/>
      <c r="HA2" s="279"/>
      <c r="HB2" s="19"/>
      <c r="HC2" s="279"/>
      <c r="HD2" s="19"/>
      <c r="HE2" s="279"/>
      <c r="HF2" s="65"/>
      <c r="HG2" s="65"/>
      <c r="HH2" s="19"/>
      <c r="HI2" s="279"/>
      <c r="HJ2" s="64"/>
      <c r="HK2" s="64"/>
      <c r="HL2" s="64"/>
      <c r="HM2" s="64"/>
      <c r="HN2" s="64"/>
      <c r="HO2" s="279"/>
      <c r="HP2" s="64"/>
      <c r="HQ2" s="279"/>
      <c r="HR2" s="64"/>
      <c r="HS2" s="64"/>
      <c r="HT2" s="64"/>
      <c r="HU2" s="18"/>
      <c r="HV2" s="18"/>
      <c r="HW2" s="19"/>
      <c r="HX2" s="279"/>
      <c r="HY2" s="19"/>
      <c r="HZ2" s="279"/>
      <c r="IA2" s="19"/>
      <c r="IB2" s="279"/>
      <c r="IC2" s="19"/>
      <c r="ID2" s="279"/>
      <c r="IE2" s="19"/>
      <c r="IF2" s="279"/>
    </row>
    <row r="3" spans="1:240" s="55" customFormat="1" ht="15" customHeight="1">
      <c r="A3" s="18"/>
      <c r="B3" s="64"/>
      <c r="C3" s="64"/>
      <c r="D3" s="64"/>
      <c r="E3" s="64"/>
      <c r="F3" s="65"/>
      <c r="G3" s="19"/>
      <c r="H3" s="64"/>
      <c r="I3" s="64"/>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279"/>
      <c r="BX3" s="19"/>
      <c r="BY3" s="279"/>
      <c r="BZ3" s="19"/>
      <c r="CA3" s="279"/>
      <c r="CB3" s="19"/>
      <c r="CC3" s="279"/>
      <c r="CD3" s="19"/>
      <c r="CE3" s="279"/>
      <c r="CF3" s="19"/>
      <c r="CG3" s="279"/>
      <c r="CH3" s="19"/>
      <c r="CI3" s="279"/>
      <c r="CJ3" s="19"/>
      <c r="CK3" s="279"/>
      <c r="CL3" s="19"/>
      <c r="CM3" s="279"/>
      <c r="CN3" s="19"/>
      <c r="CO3" s="279"/>
      <c r="CP3" s="19"/>
      <c r="CQ3" s="279"/>
      <c r="CR3" s="19"/>
      <c r="CS3" s="279"/>
      <c r="CT3" s="19"/>
      <c r="CU3" s="279"/>
      <c r="CV3" s="65"/>
      <c r="CW3" s="65"/>
      <c r="CX3" s="19"/>
      <c r="CY3" s="279"/>
      <c r="CZ3" s="64"/>
      <c r="DA3" s="64"/>
      <c r="DB3" s="64"/>
      <c r="DC3" s="64"/>
      <c r="DD3" s="64"/>
      <c r="DE3" s="279"/>
      <c r="DF3" s="64"/>
      <c r="DG3" s="279"/>
      <c r="DH3" s="64"/>
      <c r="DI3" s="64"/>
      <c r="DJ3" s="64"/>
      <c r="DK3" s="18"/>
      <c r="DL3" s="18"/>
      <c r="DM3" s="19"/>
      <c r="DN3" s="279"/>
      <c r="DO3" s="19"/>
      <c r="DP3" s="279"/>
      <c r="DQ3" s="19"/>
      <c r="DR3" s="279"/>
      <c r="DS3" s="19"/>
      <c r="DT3" s="279"/>
      <c r="DU3" s="19"/>
      <c r="DV3" s="279"/>
      <c r="DW3" s="19"/>
      <c r="DX3" s="279"/>
      <c r="DY3" s="19"/>
      <c r="DZ3" s="279"/>
      <c r="EA3" s="19"/>
      <c r="EB3" s="279"/>
      <c r="EC3" s="19"/>
      <c r="ED3" s="279"/>
      <c r="EE3" s="19"/>
      <c r="EF3" s="279"/>
      <c r="EG3" s="19"/>
      <c r="EH3" s="279"/>
      <c r="EI3" s="19"/>
      <c r="EJ3" s="279"/>
      <c r="EK3" s="19"/>
      <c r="EL3" s="279"/>
      <c r="EM3" s="19"/>
      <c r="EN3" s="279"/>
      <c r="EO3" s="19"/>
      <c r="EP3" s="279"/>
      <c r="EQ3" s="19"/>
      <c r="ER3" s="279"/>
      <c r="ES3" s="19"/>
      <c r="ET3" s="279"/>
      <c r="EU3" s="19"/>
      <c r="EV3" s="279"/>
      <c r="EW3" s="19"/>
      <c r="EX3" s="279"/>
      <c r="EY3" s="19"/>
      <c r="EZ3" s="279"/>
      <c r="FA3" s="65"/>
      <c r="FB3" s="65"/>
      <c r="FC3" s="19"/>
      <c r="FD3" s="279"/>
      <c r="FE3" s="64"/>
      <c r="FF3" s="64"/>
      <c r="FG3" s="64"/>
      <c r="FH3" s="64"/>
      <c r="FI3" s="64"/>
      <c r="FJ3" s="279"/>
      <c r="FK3" s="64"/>
      <c r="FL3" s="279"/>
      <c r="FM3" s="64"/>
      <c r="FN3" s="64"/>
      <c r="FO3" s="64"/>
      <c r="FP3" s="18"/>
      <c r="FQ3" s="18"/>
      <c r="FR3" s="19"/>
      <c r="FS3" s="279"/>
      <c r="FT3" s="19"/>
      <c r="FU3" s="279"/>
      <c r="FV3" s="19"/>
      <c r="FW3" s="279"/>
      <c r="FX3" s="19"/>
      <c r="FY3" s="279"/>
      <c r="FZ3" s="19"/>
      <c r="GA3" s="279"/>
      <c r="GB3" s="19"/>
      <c r="GC3" s="279"/>
      <c r="GD3" s="19"/>
      <c r="GE3" s="279"/>
      <c r="GF3" s="19"/>
      <c r="GG3" s="279"/>
      <c r="GH3" s="19"/>
      <c r="GI3" s="279"/>
      <c r="GJ3" s="19"/>
      <c r="GK3" s="279"/>
      <c r="GL3" s="19"/>
      <c r="GM3" s="279"/>
      <c r="GN3" s="19"/>
      <c r="GO3" s="279"/>
      <c r="GP3" s="19"/>
      <c r="GQ3" s="279"/>
      <c r="GR3" s="19"/>
      <c r="GS3" s="279"/>
      <c r="GT3" s="19"/>
      <c r="GU3" s="279"/>
      <c r="GV3" s="19"/>
      <c r="GW3" s="279"/>
      <c r="GX3" s="19"/>
      <c r="GY3" s="279"/>
      <c r="GZ3" s="19"/>
      <c r="HA3" s="279"/>
      <c r="HB3" s="19"/>
      <c r="HC3" s="279"/>
      <c r="HD3" s="19"/>
      <c r="HE3" s="279"/>
      <c r="HF3" s="65"/>
      <c r="HG3" s="65"/>
      <c r="HH3" s="19"/>
      <c r="HI3" s="279"/>
      <c r="HJ3" s="64"/>
      <c r="HK3" s="64"/>
      <c r="HL3" s="64"/>
      <c r="HM3" s="64"/>
      <c r="HN3" s="64"/>
      <c r="HO3" s="279"/>
      <c r="HP3" s="64"/>
      <c r="HQ3" s="279"/>
      <c r="HR3" s="64"/>
      <c r="HS3" s="64"/>
      <c r="HT3" s="64"/>
      <c r="HU3" s="18"/>
      <c r="HV3" s="18"/>
      <c r="HW3" s="19"/>
      <c r="HX3" s="279"/>
      <c r="HY3" s="19"/>
      <c r="HZ3" s="279"/>
      <c r="IA3" s="19"/>
      <c r="IB3" s="279"/>
      <c r="IC3" s="19"/>
      <c r="ID3" s="279"/>
      <c r="IE3" s="19"/>
      <c r="IF3" s="279"/>
    </row>
    <row r="4" spans="1:240" s="55" customFormat="1" ht="15" customHeight="1">
      <c r="A4" s="26"/>
      <c r="B4" s="64"/>
      <c r="C4" s="64"/>
      <c r="D4" s="64"/>
      <c r="E4" s="64"/>
      <c r="F4" s="65"/>
      <c r="G4" s="66"/>
      <c r="H4" s="64"/>
      <c r="I4" s="64"/>
      <c r="J4" s="66"/>
      <c r="K4" s="66"/>
      <c r="L4" s="66"/>
      <c r="M4" s="66"/>
      <c r="N4" s="66"/>
      <c r="O4" s="66"/>
      <c r="P4" s="66"/>
      <c r="Q4" s="66"/>
      <c r="R4" s="66"/>
      <c r="S4" s="66"/>
      <c r="T4" s="66"/>
      <c r="U4" s="66"/>
      <c r="V4" s="66"/>
      <c r="W4" s="66"/>
      <c r="X4" s="66"/>
      <c r="Y4" s="66"/>
      <c r="Z4" s="66"/>
      <c r="AA4" s="66"/>
      <c r="AB4" s="66"/>
      <c r="AC4" s="66"/>
      <c r="AD4" s="66"/>
      <c r="AE4" s="66"/>
      <c r="AF4" s="66"/>
      <c r="AG4" s="66"/>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row>
    <row r="5" spans="1:240" s="280" customFormat="1" ht="15" customHeight="1" thickBot="1">
      <c r="A5" s="28" t="s">
        <v>775</v>
      </c>
      <c r="B5" s="91"/>
      <c r="C5" s="133"/>
      <c r="D5" s="91"/>
      <c r="E5" s="133"/>
      <c r="F5" s="134"/>
      <c r="G5" s="133"/>
      <c r="H5" s="135"/>
      <c r="I5" s="133"/>
      <c r="J5" s="133"/>
      <c r="K5" s="133"/>
      <c r="L5" s="133"/>
      <c r="M5" s="133"/>
      <c r="N5" s="133"/>
      <c r="O5" s="133"/>
      <c r="P5" s="133"/>
      <c r="Q5" s="133"/>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133"/>
      <c r="CN5" s="133"/>
      <c r="CO5" s="133"/>
      <c r="CP5" s="133"/>
      <c r="CQ5" s="133"/>
      <c r="CS5" s="134"/>
      <c r="CW5" s="134"/>
      <c r="CY5" s="472"/>
      <c r="DB5" s="281"/>
      <c r="DC5" s="91"/>
      <c r="DD5" s="91"/>
      <c r="DE5" s="91"/>
      <c r="DF5" s="282"/>
      <c r="DG5" s="91"/>
      <c r="DH5" s="91"/>
      <c r="DI5" s="91"/>
      <c r="DJ5" s="91"/>
    </row>
    <row r="6" spans="1:240" s="137" customFormat="1" ht="15" customHeight="1" thickTop="1">
      <c r="A6" s="124"/>
      <c r="B6" s="124"/>
      <c r="C6" s="136"/>
      <c r="D6" s="136"/>
      <c r="E6" s="136"/>
      <c r="AL6" s="138"/>
      <c r="AN6" s="138"/>
      <c r="AO6" s="138"/>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t="s">
        <v>59</v>
      </c>
    </row>
    <row r="7" spans="1:240" s="287" customFormat="1" ht="15" customHeight="1">
      <c r="A7" s="34"/>
      <c r="B7" s="35" t="s">
        <v>87</v>
      </c>
      <c r="C7" s="35" t="s">
        <v>88</v>
      </c>
      <c r="D7" s="35" t="s">
        <v>89</v>
      </c>
      <c r="E7" s="35" t="s">
        <v>90</v>
      </c>
      <c r="F7" s="35" t="s">
        <v>91</v>
      </c>
      <c r="G7" s="35" t="s">
        <v>92</v>
      </c>
      <c r="H7" s="35" t="s">
        <v>93</v>
      </c>
      <c r="I7" s="35" t="s">
        <v>94</v>
      </c>
      <c r="J7" s="35" t="s">
        <v>95</v>
      </c>
      <c r="K7" s="35" t="s">
        <v>96</v>
      </c>
      <c r="L7" s="35" t="s">
        <v>97</v>
      </c>
      <c r="M7" s="35" t="s">
        <v>98</v>
      </c>
      <c r="N7" s="35" t="s">
        <v>99</v>
      </c>
      <c r="O7" s="35" t="s">
        <v>100</v>
      </c>
      <c r="P7" s="35" t="s">
        <v>101</v>
      </c>
      <c r="Q7" s="35" t="s">
        <v>102</v>
      </c>
      <c r="R7" s="35" t="s">
        <v>103</v>
      </c>
      <c r="S7" s="35" t="s">
        <v>104</v>
      </c>
      <c r="T7" s="35" t="s">
        <v>105</v>
      </c>
      <c r="U7" s="35" t="s">
        <v>106</v>
      </c>
      <c r="V7" s="35" t="s">
        <v>107</v>
      </c>
      <c r="W7" s="35" t="s">
        <v>108</v>
      </c>
      <c r="X7" s="35" t="s">
        <v>109</v>
      </c>
      <c r="Y7" s="35" t="s">
        <v>110</v>
      </c>
      <c r="Z7" s="35" t="s">
        <v>111</v>
      </c>
      <c r="AA7" s="35" t="s">
        <v>112</v>
      </c>
      <c r="AB7" s="35" t="s">
        <v>113</v>
      </c>
      <c r="AC7" s="35" t="s">
        <v>114</v>
      </c>
      <c r="AD7" s="35" t="s">
        <v>115</v>
      </c>
      <c r="AE7" s="35" t="s">
        <v>116</v>
      </c>
      <c r="AF7" s="35" t="s">
        <v>117</v>
      </c>
      <c r="AG7" s="35" t="s">
        <v>118</v>
      </c>
      <c r="AH7" s="35" t="s">
        <v>119</v>
      </c>
      <c r="AI7" s="35" t="s">
        <v>120</v>
      </c>
      <c r="AJ7" s="35" t="s">
        <v>121</v>
      </c>
      <c r="AK7" s="35" t="s">
        <v>122</v>
      </c>
      <c r="AL7" s="35" t="s">
        <v>123</v>
      </c>
      <c r="AM7" s="35" t="s">
        <v>124</v>
      </c>
      <c r="AN7" s="35" t="s">
        <v>125</v>
      </c>
      <c r="AO7" s="35" t="s">
        <v>126</v>
      </c>
      <c r="AP7" s="35" t="s">
        <v>127</v>
      </c>
      <c r="AQ7" s="35" t="s">
        <v>128</v>
      </c>
      <c r="AR7" s="35" t="s">
        <v>129</v>
      </c>
      <c r="AS7" s="35" t="s">
        <v>130</v>
      </c>
      <c r="AT7" s="35" t="s">
        <v>131</v>
      </c>
      <c r="AU7" s="35" t="s">
        <v>132</v>
      </c>
      <c r="AV7" s="35" t="s">
        <v>133</v>
      </c>
      <c r="AW7" s="35" t="s">
        <v>134</v>
      </c>
      <c r="AX7" s="35" t="s">
        <v>135</v>
      </c>
      <c r="AY7" s="35" t="s">
        <v>136</v>
      </c>
      <c r="AZ7" s="35" t="s">
        <v>137</v>
      </c>
      <c r="BA7" s="35" t="s">
        <v>138</v>
      </c>
      <c r="BB7" s="35" t="s">
        <v>139</v>
      </c>
      <c r="BC7" s="35" t="s">
        <v>140</v>
      </c>
      <c r="BD7" s="35" t="s">
        <v>141</v>
      </c>
      <c r="BE7" s="35" t="s">
        <v>142</v>
      </c>
      <c r="BF7" s="35" t="s">
        <v>143</v>
      </c>
      <c r="BG7" s="35" t="s">
        <v>144</v>
      </c>
      <c r="BH7" s="35" t="s">
        <v>145</v>
      </c>
      <c r="BI7" s="35" t="s">
        <v>146</v>
      </c>
      <c r="BJ7" s="35" t="s">
        <v>147</v>
      </c>
      <c r="BK7" s="35" t="s">
        <v>148</v>
      </c>
      <c r="BL7" s="35" t="s">
        <v>149</v>
      </c>
      <c r="BM7" s="35" t="s">
        <v>150</v>
      </c>
      <c r="BN7" s="35" t="s">
        <v>151</v>
      </c>
      <c r="BO7" s="35" t="s">
        <v>152</v>
      </c>
      <c r="BP7" s="35" t="s">
        <v>153</v>
      </c>
      <c r="BQ7" s="35" t="s">
        <v>154</v>
      </c>
      <c r="BR7" s="35" t="s">
        <v>155</v>
      </c>
      <c r="BS7" s="35" t="s">
        <v>156</v>
      </c>
      <c r="BT7" s="35" t="s">
        <v>157</v>
      </c>
      <c r="BU7" s="35" t="s">
        <v>158</v>
      </c>
    </row>
    <row r="8" spans="1:240" s="55" customFormat="1" ht="10.199999999999999"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413"/>
      <c r="BW8" s="413"/>
      <c r="BX8" s="413"/>
      <c r="BY8" s="413"/>
      <c r="BZ8" s="413"/>
      <c r="CA8" s="413"/>
      <c r="CB8" s="413"/>
      <c r="CC8" s="413"/>
      <c r="CD8" s="413"/>
      <c r="CE8" s="413"/>
      <c r="CF8" s="413"/>
      <c r="CG8" s="413"/>
      <c r="CH8" s="413"/>
      <c r="CI8" s="413"/>
      <c r="CJ8" s="413"/>
      <c r="CK8" s="413"/>
      <c r="CL8" s="413"/>
      <c r="CM8" s="413"/>
      <c r="CN8" s="413"/>
      <c r="CO8" s="413"/>
      <c r="CP8" s="413"/>
      <c r="CQ8" s="413"/>
      <c r="CR8" s="413"/>
      <c r="CS8" s="413"/>
      <c r="CT8" s="413"/>
      <c r="CU8" s="413"/>
      <c r="CV8" s="413"/>
      <c r="CW8" s="413"/>
      <c r="CX8" s="413"/>
      <c r="CY8" s="413"/>
      <c r="CZ8" s="413"/>
    </row>
    <row r="9" spans="1:240" s="166" customFormat="1" ht="5.0999999999999996" customHeight="1">
      <c r="A9" s="172"/>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row>
    <row r="10" spans="1:240" s="632" customFormat="1" ht="15" customHeight="1">
      <c r="A10" s="108" t="s">
        <v>776</v>
      </c>
      <c r="B10" s="629">
        <v>101473</v>
      </c>
      <c r="C10" s="629">
        <v>108191</v>
      </c>
      <c r="D10" s="629">
        <v>116357</v>
      </c>
      <c r="E10" s="629">
        <v>131307</v>
      </c>
      <c r="F10" s="629">
        <v>139019</v>
      </c>
      <c r="G10" s="629">
        <v>154017</v>
      </c>
      <c r="H10" s="629">
        <v>166406</v>
      </c>
      <c r="I10" s="629">
        <v>179955</v>
      </c>
      <c r="J10" s="629">
        <v>180048</v>
      </c>
      <c r="K10" s="629">
        <v>179377</v>
      </c>
      <c r="L10" s="629">
        <v>180969</v>
      </c>
      <c r="M10" s="629">
        <v>190989</v>
      </c>
      <c r="N10" s="629">
        <v>198107</v>
      </c>
      <c r="O10" s="629">
        <v>208588</v>
      </c>
      <c r="P10" s="629">
        <v>217274</v>
      </c>
      <c r="Q10" s="629">
        <v>230614</v>
      </c>
      <c r="R10" s="629">
        <v>239912</v>
      </c>
      <c r="S10" s="629">
        <v>250834</v>
      </c>
      <c r="T10" s="629">
        <v>260471</v>
      </c>
      <c r="U10" s="629">
        <v>268668</v>
      </c>
      <c r="V10" s="629">
        <v>269748</v>
      </c>
      <c r="W10" s="629">
        <v>279167</v>
      </c>
      <c r="X10" s="629">
        <v>284366</v>
      </c>
      <c r="Y10" s="629">
        <v>290960</v>
      </c>
      <c r="Z10" s="629">
        <v>297883</v>
      </c>
      <c r="AA10" s="629">
        <v>305573</v>
      </c>
      <c r="AB10" s="629">
        <v>311655</v>
      </c>
      <c r="AC10" s="629">
        <v>323061</v>
      </c>
      <c r="AD10" s="629">
        <v>328257</v>
      </c>
      <c r="AE10" s="629">
        <v>328668</v>
      </c>
      <c r="AF10" s="629">
        <v>335904</v>
      </c>
      <c r="AG10" s="629">
        <v>346644</v>
      </c>
      <c r="AH10" s="629">
        <v>352424</v>
      </c>
      <c r="AI10" s="629">
        <v>355024</v>
      </c>
      <c r="AJ10" s="629">
        <v>366055</v>
      </c>
      <c r="AK10" s="629">
        <v>366995</v>
      </c>
      <c r="AL10" s="629">
        <v>353723</v>
      </c>
      <c r="AM10" s="629">
        <v>341821</v>
      </c>
      <c r="AN10" s="629">
        <v>399409</v>
      </c>
      <c r="AO10" s="629">
        <v>392150.73494931532</v>
      </c>
      <c r="AP10" s="629">
        <v>381950</v>
      </c>
      <c r="AQ10" s="629">
        <v>375653.13393570989</v>
      </c>
      <c r="AR10" s="629">
        <v>368899</v>
      </c>
      <c r="AS10" s="629">
        <v>370079</v>
      </c>
      <c r="AT10" s="629">
        <v>371399</v>
      </c>
      <c r="AU10" s="629">
        <v>390805</v>
      </c>
      <c r="AV10" s="629">
        <v>399004</v>
      </c>
      <c r="AW10" s="629">
        <v>407685</v>
      </c>
      <c r="AX10" s="629">
        <v>420214</v>
      </c>
      <c r="AY10" s="629">
        <v>427533.60578308417</v>
      </c>
      <c r="AZ10" s="629">
        <v>442159.8</v>
      </c>
      <c r="BA10" s="629">
        <v>453973</v>
      </c>
      <c r="BB10" s="629">
        <v>477576.8</v>
      </c>
      <c r="BC10" s="629">
        <v>479324.93760065502</v>
      </c>
      <c r="BD10" s="629">
        <v>490043.07504285593</v>
      </c>
      <c r="BE10" s="629">
        <v>510311</v>
      </c>
      <c r="BF10" s="629">
        <v>528579.9</v>
      </c>
      <c r="BG10" s="629">
        <v>546521</v>
      </c>
      <c r="BH10" s="629">
        <v>581348</v>
      </c>
      <c r="BI10" s="629">
        <v>609928</v>
      </c>
      <c r="BJ10" s="629">
        <v>618824</v>
      </c>
      <c r="BK10" s="629">
        <v>632779</v>
      </c>
      <c r="BL10" s="629">
        <v>644746</v>
      </c>
      <c r="BM10" s="629">
        <v>656431</v>
      </c>
      <c r="BN10" s="629">
        <v>642274</v>
      </c>
      <c r="BO10" s="629">
        <v>626572</v>
      </c>
      <c r="BP10" s="629">
        <v>626529</v>
      </c>
      <c r="BQ10" s="629">
        <v>627240.4</v>
      </c>
      <c r="BR10" s="629">
        <v>636247</v>
      </c>
      <c r="BS10" s="629">
        <v>658082</v>
      </c>
      <c r="BT10" s="629">
        <v>688436</v>
      </c>
      <c r="BU10" s="630">
        <f>SUM(BU11:BU12)</f>
        <v>718080</v>
      </c>
      <c r="BV10" s="631"/>
    </row>
    <row r="11" spans="1:240" ht="15" customHeight="1">
      <c r="A11" s="102" t="s">
        <v>777</v>
      </c>
      <c r="B11" s="633">
        <v>41628</v>
      </c>
      <c r="C11" s="633">
        <v>44694</v>
      </c>
      <c r="D11" s="633">
        <v>49285</v>
      </c>
      <c r="E11" s="633">
        <v>53474</v>
      </c>
      <c r="F11" s="633">
        <v>56969</v>
      </c>
      <c r="G11" s="633">
        <v>64888</v>
      </c>
      <c r="H11" s="633">
        <v>68788</v>
      </c>
      <c r="I11" s="633">
        <v>72603</v>
      </c>
      <c r="J11" s="633">
        <v>72507</v>
      </c>
      <c r="K11" s="633">
        <v>73193</v>
      </c>
      <c r="L11" s="633">
        <v>74228</v>
      </c>
      <c r="M11" s="633">
        <v>80922</v>
      </c>
      <c r="N11" s="633">
        <v>84729</v>
      </c>
      <c r="O11" s="633">
        <v>88322</v>
      </c>
      <c r="P11" s="633">
        <v>91654</v>
      </c>
      <c r="Q11" s="633">
        <v>96884</v>
      </c>
      <c r="R11" s="633">
        <v>98738</v>
      </c>
      <c r="S11" s="633">
        <v>101462</v>
      </c>
      <c r="T11" s="633">
        <v>103901</v>
      </c>
      <c r="U11" s="633">
        <v>106972</v>
      </c>
      <c r="V11" s="633">
        <v>108321</v>
      </c>
      <c r="W11" s="633">
        <v>110952</v>
      </c>
      <c r="X11" s="633">
        <v>113308</v>
      </c>
      <c r="Y11" s="633">
        <v>116404</v>
      </c>
      <c r="Z11" s="633">
        <v>118263</v>
      </c>
      <c r="AA11" s="633">
        <v>122571</v>
      </c>
      <c r="AB11" s="633">
        <v>126116</v>
      </c>
      <c r="AC11" s="633">
        <v>129680</v>
      </c>
      <c r="AD11" s="633">
        <v>131553</v>
      </c>
      <c r="AE11" s="633">
        <v>133959</v>
      </c>
      <c r="AF11" s="633">
        <v>136946</v>
      </c>
      <c r="AG11" s="633">
        <v>140309</v>
      </c>
      <c r="AH11" s="633">
        <v>140859</v>
      </c>
      <c r="AI11" s="633">
        <v>142232</v>
      </c>
      <c r="AJ11" s="633">
        <v>143941</v>
      </c>
      <c r="AK11" s="633">
        <v>146540</v>
      </c>
      <c r="AL11" s="633">
        <v>146658</v>
      </c>
      <c r="AM11" s="633">
        <v>147911</v>
      </c>
      <c r="AN11" s="633">
        <v>169571</v>
      </c>
      <c r="AO11" s="633">
        <v>170994.265872249</v>
      </c>
      <c r="AP11" s="633">
        <v>170726</v>
      </c>
      <c r="AQ11" s="633">
        <v>170876.44648365615</v>
      </c>
      <c r="AR11" s="633">
        <v>171008</v>
      </c>
      <c r="AS11" s="633">
        <v>174537</v>
      </c>
      <c r="AT11" s="633">
        <v>176879</v>
      </c>
      <c r="AU11" s="633">
        <v>181751</v>
      </c>
      <c r="AV11" s="633">
        <v>185249</v>
      </c>
      <c r="AW11" s="633">
        <v>193732.36228089881</v>
      </c>
      <c r="AX11" s="633">
        <v>199480</v>
      </c>
      <c r="AY11" s="633">
        <v>209126.36019196757</v>
      </c>
      <c r="AZ11" s="633">
        <v>220615.4</v>
      </c>
      <c r="BA11" s="633">
        <v>231468</v>
      </c>
      <c r="BB11" s="633">
        <v>237261.4</v>
      </c>
      <c r="BC11" s="633">
        <v>233734.41646556649</v>
      </c>
      <c r="BD11" s="633">
        <v>240921.07504285593</v>
      </c>
      <c r="BE11" s="633">
        <v>257405.5</v>
      </c>
      <c r="BF11" s="633">
        <v>266968.5</v>
      </c>
      <c r="BG11" s="633">
        <v>282192</v>
      </c>
      <c r="BH11" s="633">
        <v>300033</v>
      </c>
      <c r="BI11" s="633">
        <v>317297</v>
      </c>
      <c r="BJ11" s="633">
        <v>327961</v>
      </c>
      <c r="BK11" s="633">
        <v>337916</v>
      </c>
      <c r="BL11" s="633">
        <v>349133.5</v>
      </c>
      <c r="BM11" s="633">
        <v>357614</v>
      </c>
      <c r="BN11" s="633">
        <v>361838</v>
      </c>
      <c r="BO11" s="633">
        <v>357105</v>
      </c>
      <c r="BP11" s="633">
        <v>356443</v>
      </c>
      <c r="BQ11" s="633">
        <v>360268</v>
      </c>
      <c r="BR11" s="633">
        <v>366987</v>
      </c>
      <c r="BS11" s="633">
        <v>374809</v>
      </c>
      <c r="BT11" s="633">
        <v>388134</v>
      </c>
      <c r="BU11" s="634">
        <v>403307</v>
      </c>
      <c r="BV11" s="631"/>
    </row>
    <row r="12" spans="1:240" ht="15" customHeight="1">
      <c r="A12" s="635" t="s">
        <v>778</v>
      </c>
      <c r="B12" s="636">
        <v>59845</v>
      </c>
      <c r="C12" s="636">
        <v>63497</v>
      </c>
      <c r="D12" s="636">
        <v>67072</v>
      </c>
      <c r="E12" s="636">
        <v>77833</v>
      </c>
      <c r="F12" s="636">
        <v>82050</v>
      </c>
      <c r="G12" s="636">
        <v>89129</v>
      </c>
      <c r="H12" s="636">
        <v>97618</v>
      </c>
      <c r="I12" s="636">
        <v>107352</v>
      </c>
      <c r="J12" s="636">
        <v>107541</v>
      </c>
      <c r="K12" s="636">
        <v>106184</v>
      </c>
      <c r="L12" s="636">
        <v>106741</v>
      </c>
      <c r="M12" s="636">
        <v>110067</v>
      </c>
      <c r="N12" s="636">
        <v>113378</v>
      </c>
      <c r="O12" s="636">
        <v>120266</v>
      </c>
      <c r="P12" s="636">
        <v>125620</v>
      </c>
      <c r="Q12" s="636">
        <v>133730</v>
      </c>
      <c r="R12" s="636">
        <v>141174</v>
      </c>
      <c r="S12" s="636">
        <v>149372</v>
      </c>
      <c r="T12" s="636">
        <v>156570</v>
      </c>
      <c r="U12" s="636">
        <v>161696</v>
      </c>
      <c r="V12" s="636">
        <v>161427</v>
      </c>
      <c r="W12" s="636">
        <v>168215</v>
      </c>
      <c r="X12" s="636">
        <v>171058</v>
      </c>
      <c r="Y12" s="636">
        <v>174556</v>
      </c>
      <c r="Z12" s="636">
        <v>179620</v>
      </c>
      <c r="AA12" s="636">
        <v>183002</v>
      </c>
      <c r="AB12" s="636">
        <v>185539</v>
      </c>
      <c r="AC12" s="636">
        <v>193381</v>
      </c>
      <c r="AD12" s="636">
        <v>196704</v>
      </c>
      <c r="AE12" s="636">
        <v>194709</v>
      </c>
      <c r="AF12" s="636">
        <v>198958</v>
      </c>
      <c r="AG12" s="636">
        <v>206335</v>
      </c>
      <c r="AH12" s="636">
        <v>211565</v>
      </c>
      <c r="AI12" s="636">
        <v>212792</v>
      </c>
      <c r="AJ12" s="636">
        <v>222114</v>
      </c>
      <c r="AK12" s="636">
        <v>220454</v>
      </c>
      <c r="AL12" s="636">
        <v>207065</v>
      </c>
      <c r="AM12" s="636">
        <v>193910</v>
      </c>
      <c r="AN12" s="636">
        <v>229838</v>
      </c>
      <c r="AO12" s="636">
        <v>221156.46907706631</v>
      </c>
      <c r="AP12" s="636">
        <v>211225</v>
      </c>
      <c r="AQ12" s="636">
        <v>204776.68745205374</v>
      </c>
      <c r="AR12" s="636">
        <v>197891</v>
      </c>
      <c r="AS12" s="636">
        <v>195542</v>
      </c>
      <c r="AT12" s="636">
        <v>194520</v>
      </c>
      <c r="AU12" s="636">
        <v>209054</v>
      </c>
      <c r="AV12" s="636">
        <v>213755</v>
      </c>
      <c r="AW12" s="636">
        <v>213953</v>
      </c>
      <c r="AX12" s="636">
        <v>220734</v>
      </c>
      <c r="AY12" s="636">
        <v>218407.2455911166</v>
      </c>
      <c r="AZ12" s="636">
        <v>221544.4</v>
      </c>
      <c r="BA12" s="636">
        <v>222505</v>
      </c>
      <c r="BB12" s="636">
        <v>240315.4</v>
      </c>
      <c r="BC12" s="636">
        <v>245590.52113508852</v>
      </c>
      <c r="BD12" s="636">
        <v>249122</v>
      </c>
      <c r="BE12" s="636">
        <v>252905.5</v>
      </c>
      <c r="BF12" s="636">
        <v>261611.4</v>
      </c>
      <c r="BG12" s="636">
        <v>264329</v>
      </c>
      <c r="BH12" s="636">
        <v>281315</v>
      </c>
      <c r="BI12" s="636">
        <v>292631</v>
      </c>
      <c r="BJ12" s="636">
        <v>290863</v>
      </c>
      <c r="BK12" s="636">
        <v>294863</v>
      </c>
      <c r="BL12" s="636">
        <v>295611.43</v>
      </c>
      <c r="BM12" s="636">
        <v>298818</v>
      </c>
      <c r="BN12" s="636">
        <v>280436</v>
      </c>
      <c r="BO12" s="636">
        <v>269467</v>
      </c>
      <c r="BP12" s="636">
        <v>270085</v>
      </c>
      <c r="BQ12" s="636">
        <v>266973</v>
      </c>
      <c r="BR12" s="636">
        <v>269260</v>
      </c>
      <c r="BS12" s="636">
        <v>283273</v>
      </c>
      <c r="BT12" s="636">
        <v>300302</v>
      </c>
      <c r="BU12" s="637">
        <v>314773</v>
      </c>
      <c r="BV12" s="631"/>
    </row>
    <row r="13" spans="1:240" s="632" customFormat="1" ht="15" customHeight="1">
      <c r="A13" s="108" t="s">
        <v>779</v>
      </c>
      <c r="B13" s="629">
        <v>6775</v>
      </c>
      <c r="C13" s="629">
        <v>7033</v>
      </c>
      <c r="D13" s="629">
        <v>7428</v>
      </c>
      <c r="E13" s="629">
        <v>7826</v>
      </c>
      <c r="F13" s="629">
        <v>8104</v>
      </c>
      <c r="G13" s="629">
        <v>8652</v>
      </c>
      <c r="H13" s="629">
        <v>9136</v>
      </c>
      <c r="I13" s="629">
        <v>10263</v>
      </c>
      <c r="J13" s="629">
        <v>11424</v>
      </c>
      <c r="K13" s="629">
        <v>13871</v>
      </c>
      <c r="L13" s="629">
        <v>14953</v>
      </c>
      <c r="M13" s="629">
        <v>16313</v>
      </c>
      <c r="N13" s="629">
        <v>15836</v>
      </c>
      <c r="O13" s="629">
        <v>15782</v>
      </c>
      <c r="P13" s="629">
        <v>16019</v>
      </c>
      <c r="Q13" s="629">
        <v>16290</v>
      </c>
      <c r="R13" s="629">
        <v>16740</v>
      </c>
      <c r="S13" s="629">
        <v>17364</v>
      </c>
      <c r="T13" s="629">
        <v>19091</v>
      </c>
      <c r="U13" s="629">
        <v>19540</v>
      </c>
      <c r="V13" s="629">
        <v>20118</v>
      </c>
      <c r="W13" s="629">
        <v>20681</v>
      </c>
      <c r="X13" s="629">
        <v>20915</v>
      </c>
      <c r="Y13" s="629">
        <v>21298</v>
      </c>
      <c r="Z13" s="629">
        <v>21358</v>
      </c>
      <c r="AA13" s="629">
        <v>21455</v>
      </c>
      <c r="AB13" s="629">
        <v>21477</v>
      </c>
      <c r="AC13" s="629">
        <v>21687</v>
      </c>
      <c r="AD13" s="629">
        <v>21407</v>
      </c>
      <c r="AE13" s="629">
        <v>21791</v>
      </c>
      <c r="AF13" s="629">
        <v>22623</v>
      </c>
      <c r="AG13" s="629">
        <v>23146</v>
      </c>
      <c r="AH13" s="629">
        <v>23618</v>
      </c>
      <c r="AI13" s="629">
        <v>23801</v>
      </c>
      <c r="AJ13" s="629">
        <v>28670</v>
      </c>
      <c r="AK13" s="629">
        <v>29499</v>
      </c>
      <c r="AL13" s="629">
        <v>30497</v>
      </c>
      <c r="AM13" s="629">
        <v>31875</v>
      </c>
      <c r="AN13" s="629">
        <v>40416</v>
      </c>
      <c r="AO13" s="629">
        <v>40713.936989771028</v>
      </c>
      <c r="AP13" s="629">
        <v>39180.663685587911</v>
      </c>
      <c r="AQ13" s="629">
        <v>37535.963459334431</v>
      </c>
      <c r="AR13" s="629">
        <v>36556.712333651252</v>
      </c>
      <c r="AS13" s="629">
        <v>36526.800000000003</v>
      </c>
      <c r="AT13" s="629">
        <v>35763</v>
      </c>
      <c r="AU13" s="629">
        <v>35240</v>
      </c>
      <c r="AV13" s="629">
        <v>35237</v>
      </c>
      <c r="AW13" s="629">
        <v>35084</v>
      </c>
      <c r="AX13" s="629">
        <v>36987</v>
      </c>
      <c r="AY13" s="629">
        <v>36860.297092884648</v>
      </c>
      <c r="AZ13" s="629">
        <v>36141.800000000003</v>
      </c>
      <c r="BA13" s="629">
        <v>36796</v>
      </c>
      <c r="BB13" s="629">
        <v>40466.137405365102</v>
      </c>
      <c r="BC13" s="629">
        <v>43208.778336096468</v>
      </c>
      <c r="BD13" s="629">
        <v>44893.665214716348</v>
      </c>
      <c r="BE13" s="629">
        <v>45338.8</v>
      </c>
      <c r="BF13" s="629">
        <v>46029.5</v>
      </c>
      <c r="BG13" s="629">
        <v>44401.462175172986</v>
      </c>
      <c r="BH13" s="629">
        <v>44624</v>
      </c>
      <c r="BI13" s="629">
        <v>45236</v>
      </c>
      <c r="BJ13" s="629">
        <v>47149</v>
      </c>
      <c r="BK13" s="629">
        <v>48790</v>
      </c>
      <c r="BL13" s="629">
        <v>50334</v>
      </c>
      <c r="BM13" s="629">
        <v>57741</v>
      </c>
      <c r="BN13" s="629">
        <v>60032</v>
      </c>
      <c r="BO13" s="629">
        <v>60196</v>
      </c>
      <c r="BP13" s="629">
        <v>59137</v>
      </c>
      <c r="BQ13" s="629">
        <v>53901</v>
      </c>
      <c r="BR13" s="629">
        <v>51643</v>
      </c>
      <c r="BS13" s="629">
        <v>48508</v>
      </c>
      <c r="BT13" s="629">
        <v>48485.8</v>
      </c>
      <c r="BU13" s="630">
        <f>SUM(BU14:BU16)</f>
        <v>48275</v>
      </c>
      <c r="BV13" s="631"/>
    </row>
    <row r="14" spans="1:240" ht="15" customHeight="1">
      <c r="A14" s="102" t="s">
        <v>780</v>
      </c>
      <c r="B14" s="633">
        <v>3772</v>
      </c>
      <c r="C14" s="633">
        <v>3856</v>
      </c>
      <c r="D14" s="633">
        <v>4196</v>
      </c>
      <c r="E14" s="633">
        <v>4413</v>
      </c>
      <c r="F14" s="633">
        <v>4598</v>
      </c>
      <c r="G14" s="633">
        <v>4807</v>
      </c>
      <c r="H14" s="633">
        <v>5274</v>
      </c>
      <c r="I14" s="633">
        <v>5928</v>
      </c>
      <c r="J14" s="633">
        <v>6794</v>
      </c>
      <c r="K14" s="633">
        <v>7480</v>
      </c>
      <c r="L14" s="633">
        <v>8422</v>
      </c>
      <c r="M14" s="633">
        <v>8886</v>
      </c>
      <c r="N14" s="633">
        <v>8230</v>
      </c>
      <c r="O14" s="633">
        <v>7885</v>
      </c>
      <c r="P14" s="633">
        <v>7895</v>
      </c>
      <c r="Q14" s="633">
        <v>7898</v>
      </c>
      <c r="R14" s="633">
        <v>8298</v>
      </c>
      <c r="S14" s="633">
        <v>8669</v>
      </c>
      <c r="T14" s="633">
        <v>9173</v>
      </c>
      <c r="U14" s="633">
        <v>9875</v>
      </c>
      <c r="V14" s="633">
        <v>10576</v>
      </c>
      <c r="W14" s="633">
        <v>10809</v>
      </c>
      <c r="X14" s="633">
        <v>10897</v>
      </c>
      <c r="Y14" s="633">
        <v>11182</v>
      </c>
      <c r="Z14" s="633">
        <v>11268</v>
      </c>
      <c r="AA14" s="633">
        <v>10879</v>
      </c>
      <c r="AB14" s="633">
        <v>10790</v>
      </c>
      <c r="AC14" s="633">
        <v>10851</v>
      </c>
      <c r="AD14" s="633">
        <v>10778</v>
      </c>
      <c r="AE14" s="633">
        <v>11097</v>
      </c>
      <c r="AF14" s="633">
        <v>11590</v>
      </c>
      <c r="AG14" s="633">
        <v>12004</v>
      </c>
      <c r="AH14" s="633">
        <v>12325</v>
      </c>
      <c r="AI14" s="633">
        <v>12699</v>
      </c>
      <c r="AJ14" s="633">
        <v>13619</v>
      </c>
      <c r="AK14" s="633">
        <v>14274</v>
      </c>
      <c r="AL14" s="633">
        <v>14365</v>
      </c>
      <c r="AM14" s="633">
        <v>16373</v>
      </c>
      <c r="AN14" s="633">
        <v>21254</v>
      </c>
      <c r="AO14" s="633">
        <v>22468.965009539552</v>
      </c>
      <c r="AP14" s="633">
        <v>21574.663685587911</v>
      </c>
      <c r="AQ14" s="633">
        <v>18766.721023953971</v>
      </c>
      <c r="AR14" s="633">
        <v>17346.267225981195</v>
      </c>
      <c r="AS14" s="633">
        <v>16887.400000000001</v>
      </c>
      <c r="AT14" s="633">
        <v>16499</v>
      </c>
      <c r="AU14" s="633">
        <v>15432</v>
      </c>
      <c r="AV14" s="633">
        <v>14799</v>
      </c>
      <c r="AW14" s="633">
        <v>14100</v>
      </c>
      <c r="AX14" s="633">
        <v>13660.5</v>
      </c>
      <c r="AY14" s="633">
        <v>13912.2625107478</v>
      </c>
      <c r="AZ14" s="633">
        <v>14835.4</v>
      </c>
      <c r="BA14" s="633">
        <v>14491</v>
      </c>
      <c r="BB14" s="633">
        <v>16560.168875809402</v>
      </c>
      <c r="BC14" s="633">
        <v>12904.970360401763</v>
      </c>
      <c r="BD14" s="633">
        <v>11145.089736625603</v>
      </c>
      <c r="BE14" s="633">
        <v>12044</v>
      </c>
      <c r="BF14" s="633">
        <v>13071.4</v>
      </c>
      <c r="BG14" s="633">
        <v>11840.193846977389</v>
      </c>
      <c r="BH14" s="633">
        <v>13669</v>
      </c>
      <c r="BI14" s="633">
        <v>15030</v>
      </c>
      <c r="BJ14" s="633">
        <v>17386</v>
      </c>
      <c r="BK14" s="633">
        <v>18732</v>
      </c>
      <c r="BL14" s="633">
        <v>20792</v>
      </c>
      <c r="BM14" s="633">
        <v>23850</v>
      </c>
      <c r="BN14" s="633">
        <v>28756</v>
      </c>
      <c r="BO14" s="633">
        <v>32455</v>
      </c>
      <c r="BP14" s="633">
        <v>34179</v>
      </c>
      <c r="BQ14" s="633">
        <v>30387</v>
      </c>
      <c r="BR14" s="633">
        <v>29097</v>
      </c>
      <c r="BS14" s="633">
        <v>25319</v>
      </c>
      <c r="BT14" s="633">
        <v>25518</v>
      </c>
      <c r="BU14" s="634">
        <v>25477</v>
      </c>
      <c r="BV14" s="631"/>
    </row>
    <row r="15" spans="1:240" s="219" customFormat="1" ht="15" customHeight="1">
      <c r="A15" s="102" t="s">
        <v>781</v>
      </c>
      <c r="B15" s="633">
        <v>1900</v>
      </c>
      <c r="C15" s="633">
        <v>2067</v>
      </c>
      <c r="D15" s="633">
        <v>2120</v>
      </c>
      <c r="E15" s="633">
        <v>2285</v>
      </c>
      <c r="F15" s="633">
        <v>2352</v>
      </c>
      <c r="G15" s="633">
        <v>2662</v>
      </c>
      <c r="H15" s="633">
        <v>2670</v>
      </c>
      <c r="I15" s="633">
        <v>2714</v>
      </c>
      <c r="J15" s="633">
        <v>2941</v>
      </c>
      <c r="K15" s="633">
        <v>3399</v>
      </c>
      <c r="L15" s="633">
        <v>3540</v>
      </c>
      <c r="M15" s="633">
        <v>4424</v>
      </c>
      <c r="N15" s="633">
        <v>4601</v>
      </c>
      <c r="O15" s="633">
        <v>4889</v>
      </c>
      <c r="P15" s="633">
        <v>5122</v>
      </c>
      <c r="Q15" s="633">
        <v>5390</v>
      </c>
      <c r="R15" s="633">
        <v>5439</v>
      </c>
      <c r="S15" s="633">
        <v>5692</v>
      </c>
      <c r="T15" s="633">
        <v>5909</v>
      </c>
      <c r="U15" s="633">
        <v>5654</v>
      </c>
      <c r="V15" s="633">
        <v>5530</v>
      </c>
      <c r="W15" s="633">
        <v>5862</v>
      </c>
      <c r="X15" s="633">
        <v>6007</v>
      </c>
      <c r="Y15" s="633">
        <v>6106</v>
      </c>
      <c r="Z15" s="633">
        <v>6080</v>
      </c>
      <c r="AA15" s="633">
        <v>6568</v>
      </c>
      <c r="AB15" s="633">
        <v>6678</v>
      </c>
      <c r="AC15" s="633">
        <v>6800</v>
      </c>
      <c r="AD15" s="633">
        <v>6621</v>
      </c>
      <c r="AE15" s="633">
        <v>6685</v>
      </c>
      <c r="AF15" s="633">
        <v>7025</v>
      </c>
      <c r="AG15" s="633">
        <v>7135</v>
      </c>
      <c r="AH15" s="633">
        <v>7285</v>
      </c>
      <c r="AI15" s="633">
        <v>7098</v>
      </c>
      <c r="AJ15" s="633">
        <v>8641</v>
      </c>
      <c r="AK15" s="633">
        <v>8815</v>
      </c>
      <c r="AL15" s="633">
        <v>9725</v>
      </c>
      <c r="AM15" s="633">
        <v>9091</v>
      </c>
      <c r="AN15" s="633">
        <v>11672</v>
      </c>
      <c r="AO15" s="633">
        <v>10754.620649944725</v>
      </c>
      <c r="AP15" s="633">
        <v>10699</v>
      </c>
      <c r="AQ15" s="633">
        <v>11855.268957987259</v>
      </c>
      <c r="AR15" s="633">
        <v>12299.532649207755</v>
      </c>
      <c r="AS15" s="633">
        <v>12721.4</v>
      </c>
      <c r="AT15" s="633">
        <v>12365</v>
      </c>
      <c r="AU15" s="633">
        <v>12905</v>
      </c>
      <c r="AV15" s="633">
        <v>13528</v>
      </c>
      <c r="AW15" s="633">
        <v>14081</v>
      </c>
      <c r="AX15" s="633">
        <v>16427.5</v>
      </c>
      <c r="AY15" s="633">
        <v>16049.01188330595</v>
      </c>
      <c r="AZ15" s="633">
        <v>14407.4</v>
      </c>
      <c r="BA15" s="633">
        <v>15404</v>
      </c>
      <c r="BB15" s="633">
        <v>14540.854064338198</v>
      </c>
      <c r="BC15" s="633">
        <v>18289.968271201909</v>
      </c>
      <c r="BD15" s="633">
        <v>23378.347582402086</v>
      </c>
      <c r="BE15" s="633">
        <v>22775.4</v>
      </c>
      <c r="BF15" s="633">
        <v>21389</v>
      </c>
      <c r="BG15" s="633">
        <v>21318.590859436699</v>
      </c>
      <c r="BH15" s="633">
        <v>20987</v>
      </c>
      <c r="BI15" s="633">
        <v>20966</v>
      </c>
      <c r="BJ15" s="633">
        <v>20373</v>
      </c>
      <c r="BK15" s="633">
        <v>21309</v>
      </c>
      <c r="BL15" s="633">
        <v>19799</v>
      </c>
      <c r="BM15" s="633">
        <v>22809</v>
      </c>
      <c r="BN15" s="633">
        <v>21879</v>
      </c>
      <c r="BO15" s="633">
        <v>20728</v>
      </c>
      <c r="BP15" s="633">
        <v>19275</v>
      </c>
      <c r="BQ15" s="633">
        <v>17740</v>
      </c>
      <c r="BR15" s="633">
        <v>16372</v>
      </c>
      <c r="BS15" s="633">
        <v>17106</v>
      </c>
      <c r="BT15" s="633">
        <v>16826.400000000001</v>
      </c>
      <c r="BU15" s="634">
        <v>16256</v>
      </c>
      <c r="BV15" s="631"/>
    </row>
    <row r="16" spans="1:240" s="219" customFormat="1" ht="15" customHeight="1">
      <c r="A16" s="635" t="s">
        <v>782</v>
      </c>
      <c r="B16" s="636">
        <v>1103</v>
      </c>
      <c r="C16" s="636">
        <v>1110</v>
      </c>
      <c r="D16" s="636">
        <v>1112</v>
      </c>
      <c r="E16" s="636">
        <v>1128</v>
      </c>
      <c r="F16" s="636">
        <v>1154</v>
      </c>
      <c r="G16" s="636">
        <v>1183</v>
      </c>
      <c r="H16" s="636">
        <v>1192</v>
      </c>
      <c r="I16" s="636">
        <v>1621</v>
      </c>
      <c r="J16" s="636">
        <v>1689</v>
      </c>
      <c r="K16" s="636">
        <v>2992</v>
      </c>
      <c r="L16" s="636">
        <v>2991</v>
      </c>
      <c r="M16" s="636">
        <v>3003</v>
      </c>
      <c r="N16" s="636">
        <v>3005</v>
      </c>
      <c r="O16" s="636">
        <v>3008</v>
      </c>
      <c r="P16" s="636">
        <v>3002</v>
      </c>
      <c r="Q16" s="636">
        <v>3002</v>
      </c>
      <c r="R16" s="636">
        <v>3003</v>
      </c>
      <c r="S16" s="636">
        <v>3003</v>
      </c>
      <c r="T16" s="636">
        <v>4009</v>
      </c>
      <c r="U16" s="636">
        <v>4011</v>
      </c>
      <c r="V16" s="636">
        <v>4012</v>
      </c>
      <c r="W16" s="636">
        <v>4010</v>
      </c>
      <c r="X16" s="636">
        <v>4011</v>
      </c>
      <c r="Y16" s="636">
        <v>4010</v>
      </c>
      <c r="Z16" s="636">
        <v>4010</v>
      </c>
      <c r="AA16" s="636">
        <v>4008</v>
      </c>
      <c r="AB16" s="636">
        <v>4009</v>
      </c>
      <c r="AC16" s="636">
        <v>4036</v>
      </c>
      <c r="AD16" s="636">
        <v>4008</v>
      </c>
      <c r="AE16" s="636">
        <v>4009</v>
      </c>
      <c r="AF16" s="636">
        <v>4008</v>
      </c>
      <c r="AG16" s="636">
        <v>4007</v>
      </c>
      <c r="AH16" s="636">
        <v>4008</v>
      </c>
      <c r="AI16" s="636">
        <v>4004</v>
      </c>
      <c r="AJ16" s="636">
        <v>6409</v>
      </c>
      <c r="AK16" s="636">
        <v>6410</v>
      </c>
      <c r="AL16" s="636">
        <v>6407</v>
      </c>
      <c r="AM16" s="636">
        <v>6410</v>
      </c>
      <c r="AN16" s="636">
        <v>7491</v>
      </c>
      <c r="AO16" s="636">
        <v>7490.3513302867477</v>
      </c>
      <c r="AP16" s="636">
        <v>6907</v>
      </c>
      <c r="AQ16" s="636">
        <v>6913.9734773931996</v>
      </c>
      <c r="AR16" s="636">
        <v>6910.9124584623014</v>
      </c>
      <c r="AS16" s="636">
        <v>6918</v>
      </c>
      <c r="AT16" s="636">
        <v>6899</v>
      </c>
      <c r="AU16" s="636">
        <v>6903</v>
      </c>
      <c r="AV16" s="636">
        <v>6910</v>
      </c>
      <c r="AW16" s="636">
        <v>6903</v>
      </c>
      <c r="AX16" s="636">
        <v>6899</v>
      </c>
      <c r="AY16" s="636">
        <v>6899.0226988308996</v>
      </c>
      <c r="AZ16" s="636">
        <v>6899</v>
      </c>
      <c r="BA16" s="636">
        <v>6901</v>
      </c>
      <c r="BB16" s="636">
        <v>9365.1144652175008</v>
      </c>
      <c r="BC16" s="636">
        <v>12013.839704492797</v>
      </c>
      <c r="BD16" s="636">
        <v>10370.22789568866</v>
      </c>
      <c r="BE16" s="636">
        <v>10519.4</v>
      </c>
      <c r="BF16" s="636">
        <v>11569.1</v>
      </c>
      <c r="BG16" s="636">
        <v>11242.677468758902</v>
      </c>
      <c r="BH16" s="636">
        <v>9968</v>
      </c>
      <c r="BI16" s="636">
        <v>9240</v>
      </c>
      <c r="BJ16" s="636">
        <v>9390</v>
      </c>
      <c r="BK16" s="636">
        <v>8749</v>
      </c>
      <c r="BL16" s="636">
        <v>9743</v>
      </c>
      <c r="BM16" s="636">
        <v>11081</v>
      </c>
      <c r="BN16" s="636">
        <v>9397</v>
      </c>
      <c r="BO16" s="636">
        <v>7013</v>
      </c>
      <c r="BP16" s="636">
        <v>5683</v>
      </c>
      <c r="BQ16" s="636">
        <v>5774</v>
      </c>
      <c r="BR16" s="636">
        <v>6175</v>
      </c>
      <c r="BS16" s="636">
        <v>6083</v>
      </c>
      <c r="BT16" s="636">
        <v>6141.4</v>
      </c>
      <c r="BU16" s="637">
        <v>6542</v>
      </c>
      <c r="BV16" s="631"/>
    </row>
    <row r="17" spans="1:74" s="120" customFormat="1" ht="15" customHeight="1">
      <c r="A17" s="102" t="s">
        <v>783</v>
      </c>
      <c r="B17" s="638">
        <v>55.7</v>
      </c>
      <c r="C17" s="638">
        <v>54.8</v>
      </c>
      <c r="D17" s="638">
        <v>56.5</v>
      </c>
      <c r="E17" s="638">
        <v>56.4</v>
      </c>
      <c r="F17" s="638">
        <v>56.7</v>
      </c>
      <c r="G17" s="638">
        <v>55.6</v>
      </c>
      <c r="H17" s="638">
        <v>57.7</v>
      </c>
      <c r="I17" s="638">
        <v>57.8</v>
      </c>
      <c r="J17" s="638">
        <v>59.5</v>
      </c>
      <c r="K17" s="638">
        <v>53.9</v>
      </c>
      <c r="L17" s="638">
        <v>56.3</v>
      </c>
      <c r="M17" s="638">
        <v>54.5</v>
      </c>
      <c r="N17" s="638">
        <v>52</v>
      </c>
      <c r="O17" s="638">
        <v>50</v>
      </c>
      <c r="P17" s="638">
        <v>49.3</v>
      </c>
      <c r="Q17" s="638">
        <v>48.5</v>
      </c>
      <c r="R17" s="638">
        <v>49.6</v>
      </c>
      <c r="S17" s="638">
        <v>49.9</v>
      </c>
      <c r="T17" s="638">
        <v>48.1</v>
      </c>
      <c r="U17" s="638">
        <v>50.5</v>
      </c>
      <c r="V17" s="638">
        <v>52.6</v>
      </c>
      <c r="W17" s="638">
        <v>52.3</v>
      </c>
      <c r="X17" s="638">
        <v>52.1</v>
      </c>
      <c r="Y17" s="638">
        <v>52.5</v>
      </c>
      <c r="Z17" s="638">
        <v>52.8</v>
      </c>
      <c r="AA17" s="638">
        <v>50.7</v>
      </c>
      <c r="AB17" s="638">
        <v>50.2</v>
      </c>
      <c r="AC17" s="638">
        <v>50</v>
      </c>
      <c r="AD17" s="638">
        <v>50.3</v>
      </c>
      <c r="AE17" s="638">
        <v>50.9</v>
      </c>
      <c r="AF17" s="638">
        <v>51.2</v>
      </c>
      <c r="AG17" s="638">
        <v>51.9</v>
      </c>
      <c r="AH17" s="638">
        <v>52.2</v>
      </c>
      <c r="AI17" s="638">
        <v>53.4</v>
      </c>
      <c r="AJ17" s="638">
        <v>47.5</v>
      </c>
      <c r="AK17" s="638">
        <v>48.4</v>
      </c>
      <c r="AL17" s="638">
        <v>47.1</v>
      </c>
      <c r="AM17" s="638">
        <v>51.4</v>
      </c>
      <c r="AN17" s="638">
        <v>52.6</v>
      </c>
      <c r="AO17" s="638">
        <v>55.187404291519769</v>
      </c>
      <c r="AP17" s="638">
        <v>55.064101845888388</v>
      </c>
      <c r="AQ17" s="638">
        <v>50</v>
      </c>
      <c r="AR17" s="638">
        <v>47.4</v>
      </c>
      <c r="AS17" s="638">
        <v>46.2</v>
      </c>
      <c r="AT17" s="638">
        <v>46.1</v>
      </c>
      <c r="AU17" s="638">
        <v>43.8</v>
      </c>
      <c r="AV17" s="638">
        <v>41.998467519936426</v>
      </c>
      <c r="AW17" s="638">
        <v>40.189260061566529</v>
      </c>
      <c r="AX17" s="638">
        <v>36.9</v>
      </c>
      <c r="AY17" s="638">
        <v>37.700000000000003</v>
      </c>
      <c r="AZ17" s="638">
        <v>41.047563708807175</v>
      </c>
      <c r="BA17" s="638">
        <v>39.4</v>
      </c>
      <c r="BB17" s="638">
        <v>40.923244205011613</v>
      </c>
      <c r="BC17" s="638">
        <v>29.9</v>
      </c>
      <c r="BD17" s="638">
        <v>24.8</v>
      </c>
      <c r="BE17" s="638">
        <v>26.6</v>
      </c>
      <c r="BF17" s="638">
        <v>28.4</v>
      </c>
      <c r="BG17" s="638">
        <v>26.7</v>
      </c>
      <c r="BH17" s="638">
        <v>30.6</v>
      </c>
      <c r="BI17" s="638">
        <v>33.200000000000003</v>
      </c>
      <c r="BJ17" s="638">
        <v>36.9</v>
      </c>
      <c r="BK17" s="638">
        <v>38.4</v>
      </c>
      <c r="BL17" s="638">
        <v>41.3</v>
      </c>
      <c r="BM17" s="638">
        <v>41.305138463137112</v>
      </c>
      <c r="BN17" s="638">
        <v>47.9</v>
      </c>
      <c r="BO17" s="638">
        <v>53.9</v>
      </c>
      <c r="BP17" s="638">
        <v>57.8</v>
      </c>
      <c r="BQ17" s="638">
        <v>56.4</v>
      </c>
      <c r="BR17" s="638">
        <v>56.3</v>
      </c>
      <c r="BS17" s="638">
        <v>52.2</v>
      </c>
      <c r="BT17" s="638">
        <v>52.6</v>
      </c>
      <c r="BU17" s="639">
        <f>BU14/BU13*100</f>
        <v>52.774728120144999</v>
      </c>
      <c r="BV17" s="631"/>
    </row>
    <row r="18" spans="1:74" s="219" customFormat="1" ht="15" customHeight="1">
      <c r="A18" s="635" t="s">
        <v>784</v>
      </c>
      <c r="B18" s="640">
        <v>6.7</v>
      </c>
      <c r="C18" s="640">
        <v>6.5</v>
      </c>
      <c r="D18" s="640">
        <v>6.4</v>
      </c>
      <c r="E18" s="640">
        <v>6</v>
      </c>
      <c r="F18" s="640">
        <v>5.8</v>
      </c>
      <c r="G18" s="640">
        <v>5.6</v>
      </c>
      <c r="H18" s="640">
        <v>5.5</v>
      </c>
      <c r="I18" s="640">
        <v>5.7</v>
      </c>
      <c r="J18" s="640">
        <v>6.3</v>
      </c>
      <c r="K18" s="640">
        <v>7.7</v>
      </c>
      <c r="L18" s="640">
        <v>8.3000000000000007</v>
      </c>
      <c r="M18" s="640">
        <v>8.5</v>
      </c>
      <c r="N18" s="640">
        <v>8</v>
      </c>
      <c r="O18" s="640">
        <v>7.6</v>
      </c>
      <c r="P18" s="640">
        <v>7.4</v>
      </c>
      <c r="Q18" s="640">
        <v>7.1</v>
      </c>
      <c r="R18" s="640">
        <v>7</v>
      </c>
      <c r="S18" s="640">
        <v>6.9</v>
      </c>
      <c r="T18" s="640">
        <v>7.3</v>
      </c>
      <c r="U18" s="640">
        <v>7.3</v>
      </c>
      <c r="V18" s="640">
        <v>7.5</v>
      </c>
      <c r="W18" s="640">
        <v>7.4</v>
      </c>
      <c r="X18" s="640">
        <v>7.4</v>
      </c>
      <c r="Y18" s="640">
        <v>7.3</v>
      </c>
      <c r="Z18" s="640">
        <v>7.2</v>
      </c>
      <c r="AA18" s="640">
        <v>7</v>
      </c>
      <c r="AB18" s="640">
        <v>6.9</v>
      </c>
      <c r="AC18" s="640">
        <v>6.7</v>
      </c>
      <c r="AD18" s="640">
        <v>6.5</v>
      </c>
      <c r="AE18" s="640">
        <v>6.6</v>
      </c>
      <c r="AF18" s="640">
        <v>6.7</v>
      </c>
      <c r="AG18" s="640">
        <v>6.7</v>
      </c>
      <c r="AH18" s="640">
        <v>6.7</v>
      </c>
      <c r="AI18" s="640">
        <v>6.7</v>
      </c>
      <c r="AJ18" s="640">
        <v>7.8</v>
      </c>
      <c r="AK18" s="640">
        <v>8</v>
      </c>
      <c r="AL18" s="640">
        <v>8.6</v>
      </c>
      <c r="AM18" s="640">
        <v>9.32505609661197</v>
      </c>
      <c r="AN18" s="640">
        <v>10.118950749732731</v>
      </c>
      <c r="AO18" s="640">
        <v>10.382216163647691</v>
      </c>
      <c r="AP18" s="640">
        <v>10.258135747617166</v>
      </c>
      <c r="AQ18" s="640">
        <v>10</v>
      </c>
      <c r="AR18" s="640">
        <v>9.9096779788120308</v>
      </c>
      <c r="AS18" s="640">
        <v>9.9096779788120308</v>
      </c>
      <c r="AT18" s="640">
        <v>9.6</v>
      </c>
      <c r="AU18" s="640">
        <v>9</v>
      </c>
      <c r="AV18" s="640">
        <v>8.8312397870698049</v>
      </c>
      <c r="AW18" s="640">
        <v>8.6056636864245686</v>
      </c>
      <c r="AX18" s="640">
        <v>8.8000000000000007</v>
      </c>
      <c r="AY18" s="640">
        <v>8.6</v>
      </c>
      <c r="AZ18" s="640">
        <v>8.1737564993588272</v>
      </c>
      <c r="BA18" s="640">
        <v>8.1</v>
      </c>
      <c r="BB18" s="640">
        <v>8.5</v>
      </c>
      <c r="BC18" s="640">
        <v>9</v>
      </c>
      <c r="BD18" s="640">
        <v>9.1999999999999993</v>
      </c>
      <c r="BE18" s="640">
        <v>8.9</v>
      </c>
      <c r="BF18" s="640">
        <v>8.6999999999999993</v>
      </c>
      <c r="BG18" s="640">
        <v>8.1</v>
      </c>
      <c r="BH18" s="640">
        <v>7.7</v>
      </c>
      <c r="BI18" s="640">
        <v>7.4</v>
      </c>
      <c r="BJ18" s="640">
        <v>7.6</v>
      </c>
      <c r="BK18" s="640">
        <v>7.7</v>
      </c>
      <c r="BL18" s="640">
        <v>7.8</v>
      </c>
      <c r="BM18" s="640">
        <v>8.7962024950070905</v>
      </c>
      <c r="BN18" s="640">
        <v>9.3000000000000007</v>
      </c>
      <c r="BO18" s="640">
        <v>9.6</v>
      </c>
      <c r="BP18" s="640">
        <v>9.4</v>
      </c>
      <c r="BQ18" s="640">
        <v>8.6</v>
      </c>
      <c r="BR18" s="640">
        <v>8.1</v>
      </c>
      <c r="BS18" s="640">
        <v>7.4</v>
      </c>
      <c r="BT18" s="640">
        <v>7</v>
      </c>
      <c r="BU18" s="641">
        <f>BU13/BU10*100</f>
        <v>6.7227885472370765</v>
      </c>
      <c r="BV18" s="631"/>
    </row>
    <row r="19" spans="1:74" ht="15" customHeight="1">
      <c r="A19" s="102" t="s">
        <v>785</v>
      </c>
      <c r="B19" s="638">
        <v>92.2</v>
      </c>
      <c r="C19" s="638">
        <v>92.4</v>
      </c>
      <c r="D19" s="638">
        <v>92.8</v>
      </c>
      <c r="E19" s="638">
        <v>93.3</v>
      </c>
      <c r="F19" s="638">
        <v>93.4</v>
      </c>
      <c r="G19" s="638">
        <v>93.6</v>
      </c>
      <c r="H19" s="638">
        <v>93.8</v>
      </c>
      <c r="I19" s="638">
        <v>93.6</v>
      </c>
      <c r="J19" s="638">
        <v>92.4</v>
      </c>
      <c r="K19" s="638">
        <v>91.3</v>
      </c>
      <c r="L19" s="638">
        <v>90.9</v>
      </c>
      <c r="M19" s="638">
        <v>90.8</v>
      </c>
      <c r="N19" s="638">
        <v>91.4</v>
      </c>
      <c r="O19" s="638">
        <v>91.8</v>
      </c>
      <c r="P19" s="638">
        <v>92.1</v>
      </c>
      <c r="Q19" s="638">
        <v>92.4</v>
      </c>
      <c r="R19" s="638">
        <v>92.4</v>
      </c>
      <c r="S19" s="638">
        <v>92.3</v>
      </c>
      <c r="T19" s="638">
        <v>92.2</v>
      </c>
      <c r="U19" s="638">
        <v>91.9</v>
      </c>
      <c r="V19" s="638">
        <v>91.5</v>
      </c>
      <c r="W19" s="638">
        <v>91.4</v>
      </c>
      <c r="X19" s="638">
        <v>91.5</v>
      </c>
      <c r="Y19" s="638">
        <v>91.5</v>
      </c>
      <c r="Z19" s="638">
        <v>91.6</v>
      </c>
      <c r="AA19" s="638">
        <v>91.3</v>
      </c>
      <c r="AB19" s="638">
        <v>91.3</v>
      </c>
      <c r="AC19" s="638">
        <v>92.1</v>
      </c>
      <c r="AD19" s="638">
        <v>92.2</v>
      </c>
      <c r="AE19" s="638">
        <v>92.2</v>
      </c>
      <c r="AF19" s="638">
        <v>92.3</v>
      </c>
      <c r="AG19" s="638">
        <v>92.2</v>
      </c>
      <c r="AH19" s="638">
        <v>92.1</v>
      </c>
      <c r="AI19" s="638">
        <v>91.9</v>
      </c>
      <c r="AJ19" s="638">
        <v>90.9</v>
      </c>
      <c r="AK19" s="638">
        <v>90.6</v>
      </c>
      <c r="AL19" s="638">
        <v>90</v>
      </c>
      <c r="AM19" s="638">
        <v>88.7</v>
      </c>
      <c r="AN19" s="638">
        <v>87.9</v>
      </c>
      <c r="AO19" s="638">
        <v>87.239327902713796</v>
      </c>
      <c r="AP19" s="638">
        <v>86.9</v>
      </c>
      <c r="AQ19" s="638">
        <v>87.380577875931024</v>
      </c>
      <c r="AR19" s="638">
        <v>87.424200132443474</v>
      </c>
      <c r="AS19" s="638">
        <v>87.2</v>
      </c>
      <c r="AT19" s="638">
        <v>87.6</v>
      </c>
      <c r="AU19" s="638">
        <v>88.5</v>
      </c>
      <c r="AV19" s="638">
        <v>89.1</v>
      </c>
      <c r="AW19" s="638">
        <v>89.5</v>
      </c>
      <c r="AX19" s="638">
        <v>89.4</v>
      </c>
      <c r="AY19" s="638">
        <v>89.6</v>
      </c>
      <c r="AZ19" s="638">
        <v>90.1</v>
      </c>
      <c r="BA19" s="638">
        <v>90.4</v>
      </c>
      <c r="BB19" s="638">
        <v>90.3</v>
      </c>
      <c r="BC19" s="638">
        <v>89.7</v>
      </c>
      <c r="BD19" s="638">
        <v>87.9</v>
      </c>
      <c r="BE19" s="638">
        <v>88.7</v>
      </c>
      <c r="BF19" s="638">
        <v>89.2</v>
      </c>
      <c r="BG19" s="638">
        <v>89.2</v>
      </c>
      <c r="BH19" s="638">
        <v>89.6</v>
      </c>
      <c r="BI19" s="638">
        <v>89.9</v>
      </c>
      <c r="BJ19" s="638">
        <v>89.4</v>
      </c>
      <c r="BK19" s="638">
        <v>88.9</v>
      </c>
      <c r="BL19" s="638">
        <v>88.7</v>
      </c>
      <c r="BM19" s="638">
        <v>87.4</v>
      </c>
      <c r="BN19" s="638">
        <v>86.3</v>
      </c>
      <c r="BO19" s="638">
        <v>85.8</v>
      </c>
      <c r="BP19" s="638">
        <v>86.4</v>
      </c>
      <c r="BQ19" s="638">
        <v>87.2</v>
      </c>
      <c r="BR19" s="638">
        <v>87.9</v>
      </c>
      <c r="BS19" s="638">
        <v>89.2</v>
      </c>
      <c r="BT19" s="638">
        <v>89.9</v>
      </c>
      <c r="BU19" s="642">
        <v>90.4</v>
      </c>
      <c r="BV19" s="631"/>
    </row>
    <row r="20" spans="1:74" ht="15" customHeight="1">
      <c r="A20" s="102" t="s">
        <v>786</v>
      </c>
      <c r="B20" s="638">
        <v>2</v>
      </c>
      <c r="C20" s="638">
        <v>1.9</v>
      </c>
      <c r="D20" s="638">
        <v>1.7</v>
      </c>
      <c r="E20" s="638">
        <v>1.6</v>
      </c>
      <c r="F20" s="638">
        <v>1.6</v>
      </c>
      <c r="G20" s="638">
        <v>1.4</v>
      </c>
      <c r="H20" s="638">
        <v>1.4</v>
      </c>
      <c r="I20" s="638">
        <v>1.6</v>
      </c>
      <c r="J20" s="638">
        <v>2</v>
      </c>
      <c r="K20" s="638">
        <v>2.2999999999999998</v>
      </c>
      <c r="L20" s="638">
        <v>2.2000000000000002</v>
      </c>
      <c r="M20" s="638">
        <v>2</v>
      </c>
      <c r="N20" s="638">
        <v>2</v>
      </c>
      <c r="O20" s="638">
        <v>2</v>
      </c>
      <c r="P20" s="638">
        <v>1.9</v>
      </c>
      <c r="Q20" s="638">
        <v>1.9</v>
      </c>
      <c r="R20" s="638">
        <v>1.9</v>
      </c>
      <c r="S20" s="638">
        <v>2</v>
      </c>
      <c r="T20" s="638">
        <v>2</v>
      </c>
      <c r="U20" s="638">
        <v>2.2000000000000002</v>
      </c>
      <c r="V20" s="638">
        <v>2.5</v>
      </c>
      <c r="W20" s="638">
        <v>2.2999999999999998</v>
      </c>
      <c r="X20" s="638">
        <v>2.5</v>
      </c>
      <c r="Y20" s="638">
        <v>2.5</v>
      </c>
      <c r="Z20" s="638">
        <v>2.6</v>
      </c>
      <c r="AA20" s="638">
        <v>3</v>
      </c>
      <c r="AB20" s="638">
        <v>3.1</v>
      </c>
      <c r="AC20" s="638">
        <v>2.1</v>
      </c>
      <c r="AD20" s="638">
        <v>2.1</v>
      </c>
      <c r="AE20" s="638">
        <v>1.9</v>
      </c>
      <c r="AF20" s="638">
        <v>1.7</v>
      </c>
      <c r="AG20" s="638">
        <v>1.8</v>
      </c>
      <c r="AH20" s="638">
        <v>1.9</v>
      </c>
      <c r="AI20" s="638">
        <v>2</v>
      </c>
      <c r="AJ20" s="638">
        <v>2.7</v>
      </c>
      <c r="AK20" s="638">
        <v>2.7</v>
      </c>
      <c r="AL20" s="638">
        <v>2.4</v>
      </c>
      <c r="AM20" s="638">
        <v>3</v>
      </c>
      <c r="AN20" s="638">
        <v>3.1</v>
      </c>
      <c r="AO20" s="638">
        <v>3.3583036116933833</v>
      </c>
      <c r="AP20" s="638">
        <v>3.4</v>
      </c>
      <c r="AQ20" s="638">
        <v>3.3</v>
      </c>
      <c r="AR20" s="638">
        <v>3.3343016460737429</v>
      </c>
      <c r="AS20" s="638">
        <v>3.5</v>
      </c>
      <c r="AT20" s="638">
        <v>3</v>
      </c>
      <c r="AU20" s="638">
        <v>2.9</v>
      </c>
      <c r="AV20" s="638">
        <v>2.5</v>
      </c>
      <c r="AW20" s="638">
        <v>2.2999999999999998</v>
      </c>
      <c r="AX20" s="638">
        <v>2.2000000000000002</v>
      </c>
      <c r="AY20" s="638">
        <v>2.2000000000000002</v>
      </c>
      <c r="AZ20" s="638">
        <v>2</v>
      </c>
      <c r="BA20" s="638">
        <v>1.8</v>
      </c>
      <c r="BB20" s="638">
        <v>1.8</v>
      </c>
      <c r="BC20" s="638">
        <v>2.5</v>
      </c>
      <c r="BD20" s="638">
        <v>4.2</v>
      </c>
      <c r="BE20" s="638">
        <v>3.6</v>
      </c>
      <c r="BF20" s="638">
        <v>3.3</v>
      </c>
      <c r="BG20" s="638">
        <v>3.8</v>
      </c>
      <c r="BH20" s="638">
        <v>3.6</v>
      </c>
      <c r="BI20" s="638">
        <v>3.2</v>
      </c>
      <c r="BJ20" s="638">
        <v>3.2</v>
      </c>
      <c r="BK20" s="638">
        <v>3.1</v>
      </c>
      <c r="BL20" s="638">
        <v>3.1</v>
      </c>
      <c r="BM20" s="638">
        <v>3.3</v>
      </c>
      <c r="BN20" s="638">
        <v>3.3</v>
      </c>
      <c r="BO20" s="638">
        <v>3.2</v>
      </c>
      <c r="BP20" s="638">
        <v>2.6</v>
      </c>
      <c r="BQ20" s="638">
        <v>2.9</v>
      </c>
      <c r="BR20" s="638">
        <v>2.9</v>
      </c>
      <c r="BS20" s="638">
        <v>2.1</v>
      </c>
      <c r="BT20" s="638">
        <v>1.9</v>
      </c>
      <c r="BU20" s="643">
        <v>1.9</v>
      </c>
      <c r="BV20" s="631"/>
    </row>
    <row r="21" spans="1:74" s="219" customFormat="1" ht="15" customHeight="1">
      <c r="A21" s="635" t="s">
        <v>787</v>
      </c>
      <c r="B21" s="640">
        <v>5.8</v>
      </c>
      <c r="C21" s="640">
        <v>5.7</v>
      </c>
      <c r="D21" s="640">
        <v>5.5</v>
      </c>
      <c r="E21" s="640">
        <v>5.0999999999999996</v>
      </c>
      <c r="F21" s="640">
        <v>5</v>
      </c>
      <c r="G21" s="640">
        <v>4.9000000000000004</v>
      </c>
      <c r="H21" s="640">
        <v>4.8</v>
      </c>
      <c r="I21" s="640">
        <v>4.8</v>
      </c>
      <c r="J21" s="640">
        <v>5.6</v>
      </c>
      <c r="K21" s="640">
        <v>6.4</v>
      </c>
      <c r="L21" s="640">
        <v>6.9</v>
      </c>
      <c r="M21" s="640">
        <v>7.2</v>
      </c>
      <c r="N21" s="640">
        <v>6.6</v>
      </c>
      <c r="O21" s="640">
        <v>6.2</v>
      </c>
      <c r="P21" s="640">
        <v>6</v>
      </c>
      <c r="Q21" s="640">
        <v>5.7</v>
      </c>
      <c r="R21" s="640">
        <v>5.7</v>
      </c>
      <c r="S21" s="640">
        <v>5.7</v>
      </c>
      <c r="T21" s="640">
        <v>5.8</v>
      </c>
      <c r="U21" s="640">
        <v>5.9</v>
      </c>
      <c r="V21" s="640">
        <v>6</v>
      </c>
      <c r="W21" s="640">
        <v>6.3</v>
      </c>
      <c r="X21" s="640">
        <v>6</v>
      </c>
      <c r="Y21" s="640">
        <v>6</v>
      </c>
      <c r="Z21" s="640">
        <v>5.9</v>
      </c>
      <c r="AA21" s="640">
        <v>5.8</v>
      </c>
      <c r="AB21" s="640">
        <v>5.6</v>
      </c>
      <c r="AC21" s="640">
        <v>5.8</v>
      </c>
      <c r="AD21" s="640">
        <v>5.7</v>
      </c>
      <c r="AE21" s="640">
        <v>5.9</v>
      </c>
      <c r="AF21" s="640">
        <v>6</v>
      </c>
      <c r="AG21" s="640">
        <v>6</v>
      </c>
      <c r="AH21" s="640">
        <v>6.1</v>
      </c>
      <c r="AI21" s="640">
        <v>6.1</v>
      </c>
      <c r="AJ21" s="640">
        <v>6.4</v>
      </c>
      <c r="AK21" s="640">
        <v>6.6</v>
      </c>
      <c r="AL21" s="640">
        <v>7.6</v>
      </c>
      <c r="AM21" s="640">
        <v>8.3000000000000007</v>
      </c>
      <c r="AN21" s="640">
        <v>9.1</v>
      </c>
      <c r="AO21" s="640">
        <v>9.4023684855928096</v>
      </c>
      <c r="AP21" s="640">
        <v>9.6999999999999993</v>
      </c>
      <c r="AQ21" s="640">
        <v>9.3000000000000007</v>
      </c>
      <c r="AR21" s="640">
        <v>9.241498221482777</v>
      </c>
      <c r="AS21" s="640">
        <v>9.3000000000000007</v>
      </c>
      <c r="AT21" s="640">
        <v>9.4</v>
      </c>
      <c r="AU21" s="640">
        <v>8.6</v>
      </c>
      <c r="AV21" s="640">
        <v>8.4</v>
      </c>
      <c r="AW21" s="640">
        <v>8.1999999999999993</v>
      </c>
      <c r="AX21" s="640">
        <v>8.4</v>
      </c>
      <c r="AY21" s="640">
        <v>8.1999999999999993</v>
      </c>
      <c r="AZ21" s="640">
        <v>7.9</v>
      </c>
      <c r="BA21" s="640">
        <v>7.8</v>
      </c>
      <c r="BB21" s="640">
        <v>7.8</v>
      </c>
      <c r="BC21" s="640">
        <v>7.8</v>
      </c>
      <c r="BD21" s="640">
        <v>7.9</v>
      </c>
      <c r="BE21" s="640">
        <v>7.7</v>
      </c>
      <c r="BF21" s="640">
        <v>7.5</v>
      </c>
      <c r="BG21" s="640">
        <v>6.9</v>
      </c>
      <c r="BH21" s="640">
        <v>6.8</v>
      </c>
      <c r="BI21" s="640">
        <v>6.9</v>
      </c>
      <c r="BJ21" s="640">
        <v>7.4</v>
      </c>
      <c r="BK21" s="640">
        <v>7.9</v>
      </c>
      <c r="BL21" s="640">
        <v>8.1999999999999993</v>
      </c>
      <c r="BM21" s="640">
        <v>9.3000000000000007</v>
      </c>
      <c r="BN21" s="640">
        <v>10.4</v>
      </c>
      <c r="BO21" s="640">
        <v>11</v>
      </c>
      <c r="BP21" s="640">
        <v>11</v>
      </c>
      <c r="BQ21" s="640">
        <v>10</v>
      </c>
      <c r="BR21" s="640">
        <v>9.1999999999999993</v>
      </c>
      <c r="BS21" s="640">
        <v>8.8000000000000007</v>
      </c>
      <c r="BT21" s="640">
        <v>8.1999999999999993</v>
      </c>
      <c r="BU21" s="641">
        <v>7.7</v>
      </c>
      <c r="BV21" s="631"/>
    </row>
    <row r="22" spans="1:74" s="219" customFormat="1" ht="15" customHeight="1">
      <c r="A22" s="102" t="s">
        <v>788</v>
      </c>
      <c r="B22" s="633">
        <v>1998</v>
      </c>
      <c r="C22" s="633">
        <v>2011</v>
      </c>
      <c r="D22" s="633">
        <v>1981</v>
      </c>
      <c r="E22" s="633">
        <v>2060</v>
      </c>
      <c r="F22" s="633">
        <v>2194</v>
      </c>
      <c r="G22" s="633">
        <v>2175</v>
      </c>
      <c r="H22" s="633">
        <v>2327</v>
      </c>
      <c r="I22" s="633">
        <v>2800</v>
      </c>
      <c r="J22" s="633">
        <v>3521</v>
      </c>
      <c r="K22" s="633">
        <v>4078</v>
      </c>
      <c r="L22" s="633">
        <v>3925</v>
      </c>
      <c r="M22" s="633">
        <v>3777</v>
      </c>
      <c r="N22" s="633">
        <v>3961</v>
      </c>
      <c r="O22" s="633">
        <v>4267</v>
      </c>
      <c r="P22" s="633">
        <v>4125</v>
      </c>
      <c r="Q22" s="633">
        <v>4285</v>
      </c>
      <c r="R22" s="633">
        <v>4751</v>
      </c>
      <c r="S22" s="633">
        <v>5095</v>
      </c>
      <c r="T22" s="633">
        <v>5268</v>
      </c>
      <c r="U22" s="633">
        <v>5847</v>
      </c>
      <c r="V22" s="633">
        <v>6807</v>
      </c>
      <c r="W22" s="633">
        <v>6356</v>
      </c>
      <c r="X22" s="633">
        <v>7192</v>
      </c>
      <c r="Y22" s="633">
        <v>7427</v>
      </c>
      <c r="Z22" s="633">
        <v>7608</v>
      </c>
      <c r="AA22" s="633">
        <v>9070</v>
      </c>
      <c r="AB22" s="633">
        <v>9590</v>
      </c>
      <c r="AC22" s="633">
        <v>6668</v>
      </c>
      <c r="AD22" s="633">
        <v>7013</v>
      </c>
      <c r="AE22" s="633">
        <v>6224</v>
      </c>
      <c r="AF22" s="633">
        <v>5734</v>
      </c>
      <c r="AG22" s="633">
        <v>6077</v>
      </c>
      <c r="AH22" s="633">
        <v>6655</v>
      </c>
      <c r="AI22" s="633">
        <v>7167</v>
      </c>
      <c r="AJ22" s="633">
        <v>9881</v>
      </c>
      <c r="AK22" s="633">
        <v>10027</v>
      </c>
      <c r="AL22" s="633">
        <v>8587</v>
      </c>
      <c r="AM22" s="633">
        <v>10282</v>
      </c>
      <c r="AN22" s="633">
        <v>12228</v>
      </c>
      <c r="AO22" s="633">
        <v>13169.612295085</v>
      </c>
      <c r="AP22" s="633">
        <v>13131</v>
      </c>
      <c r="AQ22" s="633">
        <v>12331</v>
      </c>
      <c r="AR22" s="633">
        <v>12300.208580919998</v>
      </c>
      <c r="AS22" s="633">
        <v>12933</v>
      </c>
      <c r="AT22" s="633">
        <v>11137</v>
      </c>
      <c r="AU22" s="633">
        <v>11175</v>
      </c>
      <c r="AV22" s="633">
        <v>9829</v>
      </c>
      <c r="AW22" s="633">
        <v>9413</v>
      </c>
      <c r="AX22" s="633">
        <v>9169</v>
      </c>
      <c r="AY22" s="633">
        <v>9239</v>
      </c>
      <c r="AZ22" s="633">
        <v>8841</v>
      </c>
      <c r="BA22" s="633">
        <v>7997</v>
      </c>
      <c r="BB22" s="633">
        <v>8817</v>
      </c>
      <c r="BC22" s="633">
        <v>11745</v>
      </c>
      <c r="BD22" s="633">
        <v>20361</v>
      </c>
      <c r="BE22" s="633">
        <v>18434</v>
      </c>
      <c r="BF22" s="633">
        <v>17540</v>
      </c>
      <c r="BG22" s="633">
        <v>20769</v>
      </c>
      <c r="BH22" s="633">
        <v>20696</v>
      </c>
      <c r="BI22" s="633">
        <v>19346</v>
      </c>
      <c r="BJ22" s="633">
        <v>19816</v>
      </c>
      <c r="BK22" s="633">
        <v>19927</v>
      </c>
      <c r="BL22" s="633">
        <v>19975</v>
      </c>
      <c r="BM22" s="633">
        <v>21685</v>
      </c>
      <c r="BN22" s="633">
        <v>21222</v>
      </c>
      <c r="BO22" s="633">
        <v>19962</v>
      </c>
      <c r="BP22" s="633">
        <v>16063</v>
      </c>
      <c r="BQ22" s="633">
        <v>17984</v>
      </c>
      <c r="BR22" s="633">
        <v>18620</v>
      </c>
      <c r="BS22" s="633">
        <v>13606</v>
      </c>
      <c r="BT22" s="633">
        <v>12825</v>
      </c>
      <c r="BU22" s="634">
        <v>13444</v>
      </c>
      <c r="BV22" s="631"/>
    </row>
    <row r="23" spans="1:74" s="219" customFormat="1" ht="15" customHeight="1">
      <c r="A23" s="102" t="s">
        <v>789</v>
      </c>
      <c r="B23" s="633">
        <v>532</v>
      </c>
      <c r="C23" s="633">
        <v>534</v>
      </c>
      <c r="D23" s="633">
        <v>526</v>
      </c>
      <c r="E23" s="633">
        <v>544</v>
      </c>
      <c r="F23" s="633">
        <v>587</v>
      </c>
      <c r="G23" s="633">
        <v>584</v>
      </c>
      <c r="H23" s="633">
        <v>624</v>
      </c>
      <c r="I23" s="633">
        <v>757</v>
      </c>
      <c r="J23" s="633">
        <v>923</v>
      </c>
      <c r="K23" s="633">
        <v>1091</v>
      </c>
      <c r="L23" s="633">
        <v>1035</v>
      </c>
      <c r="M23" s="633">
        <v>996</v>
      </c>
      <c r="N23" s="633">
        <v>1046</v>
      </c>
      <c r="O23" s="633">
        <v>1101</v>
      </c>
      <c r="P23" s="633">
        <v>1066</v>
      </c>
      <c r="Q23" s="633">
        <v>1121</v>
      </c>
      <c r="R23" s="633">
        <v>1258</v>
      </c>
      <c r="S23" s="633">
        <v>1379</v>
      </c>
      <c r="T23" s="633">
        <v>1419</v>
      </c>
      <c r="U23" s="633">
        <v>1572</v>
      </c>
      <c r="V23" s="633">
        <v>1871</v>
      </c>
      <c r="W23" s="633">
        <v>1738</v>
      </c>
      <c r="X23" s="633">
        <v>1982</v>
      </c>
      <c r="Y23" s="633">
        <v>2039</v>
      </c>
      <c r="Z23" s="633">
        <v>2079</v>
      </c>
      <c r="AA23" s="633">
        <v>2356</v>
      </c>
      <c r="AB23" s="633">
        <v>2467</v>
      </c>
      <c r="AC23" s="633">
        <v>1821</v>
      </c>
      <c r="AD23" s="633">
        <v>1910</v>
      </c>
      <c r="AE23" s="633">
        <v>1717</v>
      </c>
      <c r="AF23" s="633">
        <v>1591</v>
      </c>
      <c r="AG23" s="633">
        <v>1709</v>
      </c>
      <c r="AH23" s="633">
        <v>1872</v>
      </c>
      <c r="AI23" s="633">
        <v>2017</v>
      </c>
      <c r="AJ23" s="633">
        <v>2383</v>
      </c>
      <c r="AK23" s="633">
        <v>2432</v>
      </c>
      <c r="AL23" s="633">
        <v>2311</v>
      </c>
      <c r="AM23" s="633">
        <v>2652</v>
      </c>
      <c r="AN23" s="633">
        <v>3191</v>
      </c>
      <c r="AO23" s="633">
        <v>2510.7182890300001</v>
      </c>
      <c r="AP23" s="633">
        <v>2022</v>
      </c>
      <c r="AQ23" s="633">
        <v>1894</v>
      </c>
      <c r="AR23" s="633">
        <v>1935.138595591</v>
      </c>
      <c r="AS23" s="633">
        <v>1904</v>
      </c>
      <c r="AT23" s="633">
        <v>1710</v>
      </c>
      <c r="AU23" s="633">
        <v>1675</v>
      </c>
      <c r="AV23" s="633">
        <v>1514</v>
      </c>
      <c r="AW23" s="633">
        <v>1468</v>
      </c>
      <c r="AX23" s="633">
        <v>1414</v>
      </c>
      <c r="AY23" s="633">
        <v>1426</v>
      </c>
      <c r="AZ23" s="633">
        <v>1978</v>
      </c>
      <c r="BA23" s="633">
        <v>1947</v>
      </c>
      <c r="BB23" s="633">
        <v>2194</v>
      </c>
      <c r="BC23" s="633">
        <v>2812</v>
      </c>
      <c r="BD23" s="633">
        <v>5386</v>
      </c>
      <c r="BE23" s="633">
        <v>4901</v>
      </c>
      <c r="BF23" s="633">
        <v>4749</v>
      </c>
      <c r="BG23" s="633">
        <v>5834</v>
      </c>
      <c r="BH23" s="633">
        <v>5852</v>
      </c>
      <c r="BI23" s="633">
        <v>5461</v>
      </c>
      <c r="BJ23" s="633">
        <v>5614</v>
      </c>
      <c r="BK23" s="633">
        <v>4163</v>
      </c>
      <c r="BL23" s="633">
        <v>4339</v>
      </c>
      <c r="BM23" s="633">
        <v>4539</v>
      </c>
      <c r="BN23" s="633">
        <v>3903</v>
      </c>
      <c r="BO23" s="633">
        <v>3324</v>
      </c>
      <c r="BP23" s="633">
        <v>2360</v>
      </c>
      <c r="BQ23" s="633">
        <v>3021</v>
      </c>
      <c r="BR23" s="633">
        <v>3664</v>
      </c>
      <c r="BS23" s="633">
        <v>2995</v>
      </c>
      <c r="BT23" s="633">
        <v>2883</v>
      </c>
      <c r="BU23" s="634">
        <v>3088</v>
      </c>
      <c r="BV23" s="631"/>
    </row>
    <row r="24" spans="1:74" s="219" customFormat="1" ht="15" customHeight="1">
      <c r="A24" s="635" t="s">
        <v>790</v>
      </c>
      <c r="B24" s="640">
        <v>26.6</v>
      </c>
      <c r="C24" s="640">
        <v>26.6</v>
      </c>
      <c r="D24" s="640">
        <v>26.5</v>
      </c>
      <c r="E24" s="640">
        <v>26.4</v>
      </c>
      <c r="F24" s="640">
        <v>26.8</v>
      </c>
      <c r="G24" s="640">
        <v>26.8</v>
      </c>
      <c r="H24" s="640">
        <v>26.8</v>
      </c>
      <c r="I24" s="640">
        <v>27</v>
      </c>
      <c r="J24" s="640">
        <v>26.2</v>
      </c>
      <c r="K24" s="640">
        <v>26.7</v>
      </c>
      <c r="L24" s="640">
        <v>26.4</v>
      </c>
      <c r="M24" s="640">
        <v>26.4</v>
      </c>
      <c r="N24" s="640">
        <v>26.4</v>
      </c>
      <c r="O24" s="640">
        <v>25.8</v>
      </c>
      <c r="P24" s="640">
        <v>25.9</v>
      </c>
      <c r="Q24" s="640">
        <v>26.2</v>
      </c>
      <c r="R24" s="640">
        <v>26.5</v>
      </c>
      <c r="S24" s="640">
        <v>27.1</v>
      </c>
      <c r="T24" s="640">
        <v>26.9</v>
      </c>
      <c r="U24" s="640">
        <v>26.9</v>
      </c>
      <c r="V24" s="640">
        <v>27.5</v>
      </c>
      <c r="W24" s="640">
        <v>27.3</v>
      </c>
      <c r="X24" s="640">
        <v>27.6</v>
      </c>
      <c r="Y24" s="640">
        <v>27.5</v>
      </c>
      <c r="Z24" s="640">
        <v>27.3</v>
      </c>
      <c r="AA24" s="640">
        <v>26</v>
      </c>
      <c r="AB24" s="640">
        <v>25.7</v>
      </c>
      <c r="AC24" s="640">
        <v>27.3</v>
      </c>
      <c r="AD24" s="640">
        <v>27.2</v>
      </c>
      <c r="AE24" s="640">
        <v>27.6</v>
      </c>
      <c r="AF24" s="640">
        <v>27.8</v>
      </c>
      <c r="AG24" s="640">
        <v>28.1</v>
      </c>
      <c r="AH24" s="640">
        <v>28.1</v>
      </c>
      <c r="AI24" s="640">
        <v>28.1</v>
      </c>
      <c r="AJ24" s="640">
        <v>24.1</v>
      </c>
      <c r="AK24" s="640">
        <v>24.3</v>
      </c>
      <c r="AL24" s="640">
        <v>26.9</v>
      </c>
      <c r="AM24" s="640">
        <v>25.8</v>
      </c>
      <c r="AN24" s="640">
        <v>26.1</v>
      </c>
      <c r="AO24" s="640">
        <v>19.064481419601236</v>
      </c>
      <c r="AP24" s="640">
        <v>15.4</v>
      </c>
      <c r="AQ24" s="640">
        <v>15.4</v>
      </c>
      <c r="AR24" s="640">
        <v>15.732567320791407</v>
      </c>
      <c r="AS24" s="640">
        <v>14.7</v>
      </c>
      <c r="AT24" s="640">
        <v>15.4</v>
      </c>
      <c r="AU24" s="640">
        <v>15</v>
      </c>
      <c r="AV24" s="640">
        <v>15.4</v>
      </c>
      <c r="AW24" s="640">
        <v>15.6</v>
      </c>
      <c r="AX24" s="640">
        <v>15.4</v>
      </c>
      <c r="AY24" s="640">
        <v>15.4</v>
      </c>
      <c r="AZ24" s="640">
        <v>22.4</v>
      </c>
      <c r="BA24" s="640">
        <v>24.3</v>
      </c>
      <c r="BB24" s="640">
        <v>24.9</v>
      </c>
      <c r="BC24" s="640">
        <v>23.9</v>
      </c>
      <c r="BD24" s="640">
        <v>26.5</v>
      </c>
      <c r="BE24" s="640">
        <v>26.6</v>
      </c>
      <c r="BF24" s="640">
        <v>27.1</v>
      </c>
      <c r="BG24" s="640">
        <v>28.1</v>
      </c>
      <c r="BH24" s="640">
        <v>28.3</v>
      </c>
      <c r="BI24" s="640">
        <v>28.22805747958234</v>
      </c>
      <c r="BJ24" s="640">
        <v>28.330641905530886</v>
      </c>
      <c r="BK24" s="640">
        <v>20.891253073719074</v>
      </c>
      <c r="BL24" s="640">
        <v>21.722152690863581</v>
      </c>
      <c r="BM24" s="640">
        <v>20.931519483513949</v>
      </c>
      <c r="BN24" s="640">
        <v>18.391292055414194</v>
      </c>
      <c r="BO24" s="640">
        <v>16.646628594329226</v>
      </c>
      <c r="BP24" s="640">
        <v>14.692149660710951</v>
      </c>
      <c r="BQ24" s="640">
        <v>16.8</v>
      </c>
      <c r="BR24" s="640">
        <v>19.7</v>
      </c>
      <c r="BS24" s="640">
        <v>22</v>
      </c>
      <c r="BT24" s="640">
        <v>22.479532163742689</v>
      </c>
      <c r="BU24" s="644">
        <f>BU23/BU22*100</f>
        <v>22.969354358821779</v>
      </c>
      <c r="BV24" s="631"/>
    </row>
    <row r="25" spans="1:74" ht="15" customHeight="1">
      <c r="A25" s="102" t="s">
        <v>791</v>
      </c>
      <c r="B25" s="633">
        <v>5492</v>
      </c>
      <c r="C25" s="633">
        <v>5599</v>
      </c>
      <c r="D25" s="633">
        <v>5900</v>
      </c>
      <c r="E25" s="633">
        <v>6227</v>
      </c>
      <c r="F25" s="633">
        <v>6635</v>
      </c>
      <c r="G25" s="633">
        <v>6978</v>
      </c>
      <c r="H25" s="633">
        <v>7515</v>
      </c>
      <c r="I25" s="633">
        <v>8752</v>
      </c>
      <c r="J25" s="633">
        <v>10342</v>
      </c>
      <c r="K25" s="633">
        <v>11355</v>
      </c>
      <c r="L25" s="633">
        <v>12066</v>
      </c>
      <c r="M25" s="633">
        <v>12299</v>
      </c>
      <c r="N25" s="633">
        <v>11651</v>
      </c>
      <c r="O25" s="633">
        <v>11350</v>
      </c>
      <c r="P25" s="633">
        <v>11099</v>
      </c>
      <c r="Q25" s="633">
        <v>11172</v>
      </c>
      <c r="R25" s="633">
        <v>11858</v>
      </c>
      <c r="S25" s="633">
        <v>12639</v>
      </c>
      <c r="T25" s="633">
        <v>13381</v>
      </c>
      <c r="U25" s="633">
        <v>14592</v>
      </c>
      <c r="V25" s="633">
        <v>15400</v>
      </c>
      <c r="W25" s="633">
        <v>16105</v>
      </c>
      <c r="X25" s="633">
        <v>16262</v>
      </c>
      <c r="Y25" s="633">
        <v>16414</v>
      </c>
      <c r="Z25" s="633">
        <v>16616</v>
      </c>
      <c r="AA25" s="633">
        <v>16015</v>
      </c>
      <c r="AB25" s="633">
        <v>15664</v>
      </c>
      <c r="AC25" s="633">
        <v>15617</v>
      </c>
      <c r="AD25" s="633">
        <v>16293</v>
      </c>
      <c r="AE25" s="633">
        <v>16551</v>
      </c>
      <c r="AF25" s="633">
        <v>16601</v>
      </c>
      <c r="AG25" s="633">
        <v>17184</v>
      </c>
      <c r="AH25" s="633">
        <v>17926</v>
      </c>
      <c r="AI25" s="633">
        <v>18773</v>
      </c>
      <c r="AJ25" s="633">
        <v>19944</v>
      </c>
      <c r="AK25" s="633">
        <v>20775</v>
      </c>
      <c r="AL25" s="633">
        <v>21495</v>
      </c>
      <c r="AM25" s="633">
        <v>24209</v>
      </c>
      <c r="AN25" s="633">
        <v>29242</v>
      </c>
      <c r="AO25" s="633">
        <v>30789.761380324999</v>
      </c>
      <c r="AP25" s="633">
        <v>29089.897849710003</v>
      </c>
      <c r="AQ25" s="633">
        <v>25894</v>
      </c>
      <c r="AR25" s="633">
        <v>24187.513308424997</v>
      </c>
      <c r="AS25" s="633">
        <v>23597</v>
      </c>
      <c r="AT25" s="633">
        <v>23205</v>
      </c>
      <c r="AU25" s="633">
        <v>22113</v>
      </c>
      <c r="AV25" s="633">
        <v>20458</v>
      </c>
      <c r="AW25" s="633">
        <v>19815</v>
      </c>
      <c r="AX25" s="633">
        <v>19535</v>
      </c>
      <c r="AY25" s="633">
        <v>19711</v>
      </c>
      <c r="AZ25" s="633">
        <v>20946</v>
      </c>
      <c r="BA25" s="633">
        <v>20337</v>
      </c>
      <c r="BB25" s="633">
        <v>23845</v>
      </c>
      <c r="BC25" s="633">
        <v>18394</v>
      </c>
      <c r="BD25" s="633">
        <v>15716</v>
      </c>
      <c r="BE25" s="633">
        <v>17355</v>
      </c>
      <c r="BF25" s="633">
        <v>20155</v>
      </c>
      <c r="BG25" s="633">
        <v>19000</v>
      </c>
      <c r="BH25" s="633">
        <v>21308</v>
      </c>
      <c r="BI25" s="633">
        <v>23382</v>
      </c>
      <c r="BJ25" s="633">
        <v>27958</v>
      </c>
      <c r="BK25" s="633">
        <v>30361</v>
      </c>
      <c r="BL25" s="633">
        <v>33744</v>
      </c>
      <c r="BM25" s="633">
        <v>38726</v>
      </c>
      <c r="BN25" s="633">
        <v>45441</v>
      </c>
      <c r="BO25" s="633">
        <v>47865</v>
      </c>
      <c r="BP25" s="633">
        <v>48115</v>
      </c>
      <c r="BQ25" s="633">
        <v>43017</v>
      </c>
      <c r="BR25" s="633">
        <v>42244</v>
      </c>
      <c r="BS25" s="633">
        <v>37406</v>
      </c>
      <c r="BT25" s="633">
        <v>36936</v>
      </c>
      <c r="BU25" s="634">
        <v>37519</v>
      </c>
      <c r="BV25" s="631"/>
    </row>
    <row r="26" spans="1:74" s="120" customFormat="1" ht="15" customHeight="1">
      <c r="A26" s="635" t="s">
        <v>792</v>
      </c>
      <c r="B26" s="640">
        <v>123.3</v>
      </c>
      <c r="C26" s="640">
        <v>125.6</v>
      </c>
      <c r="D26" s="640">
        <v>125.9</v>
      </c>
      <c r="E26" s="640">
        <v>125.7</v>
      </c>
      <c r="F26" s="640">
        <v>122.1</v>
      </c>
      <c r="G26" s="640">
        <v>124</v>
      </c>
      <c r="H26" s="640">
        <v>121.6</v>
      </c>
      <c r="I26" s="640">
        <v>117.3</v>
      </c>
      <c r="J26" s="640">
        <v>110.5</v>
      </c>
      <c r="K26" s="640">
        <v>122.2</v>
      </c>
      <c r="L26" s="640">
        <v>123.9</v>
      </c>
      <c r="M26" s="640">
        <v>132.6</v>
      </c>
      <c r="N26" s="640">
        <v>135.9</v>
      </c>
      <c r="O26" s="640">
        <v>139</v>
      </c>
      <c r="P26" s="640">
        <v>144.30000000000001</v>
      </c>
      <c r="Q26" s="640">
        <v>145.80000000000001</v>
      </c>
      <c r="R26" s="640">
        <v>141.19999999999999</v>
      </c>
      <c r="S26" s="640">
        <v>137.4</v>
      </c>
      <c r="T26" s="640">
        <v>142.69999999999999</v>
      </c>
      <c r="U26" s="640">
        <v>133.9</v>
      </c>
      <c r="V26" s="640">
        <v>130.6</v>
      </c>
      <c r="W26" s="640">
        <v>128.4</v>
      </c>
      <c r="X26" s="640">
        <v>128.6</v>
      </c>
      <c r="Y26" s="640">
        <v>129.80000000000001</v>
      </c>
      <c r="Z26" s="640">
        <v>128.5</v>
      </c>
      <c r="AA26" s="640">
        <v>134</v>
      </c>
      <c r="AB26" s="640">
        <v>137.1</v>
      </c>
      <c r="AC26" s="640">
        <v>138.9</v>
      </c>
      <c r="AD26" s="640">
        <v>131.4</v>
      </c>
      <c r="AE26" s="640">
        <v>131.69999999999999</v>
      </c>
      <c r="AF26" s="640">
        <v>136.30000000000001</v>
      </c>
      <c r="AG26" s="640">
        <v>134.69999999999999</v>
      </c>
      <c r="AH26" s="640">
        <v>131.69999999999999</v>
      </c>
      <c r="AI26" s="640">
        <v>126.8</v>
      </c>
      <c r="AJ26" s="640">
        <v>143.80000000000001</v>
      </c>
      <c r="AK26" s="640">
        <v>142</v>
      </c>
      <c r="AL26" s="640">
        <v>141.9</v>
      </c>
      <c r="AM26" s="640">
        <v>131.66774912767053</v>
      </c>
      <c r="AN26" s="640">
        <v>138.19999999999999</v>
      </c>
      <c r="AO26" s="640">
        <v>132.22886493625089</v>
      </c>
      <c r="AP26" s="640">
        <v>134.68935664120468</v>
      </c>
      <c r="AQ26" s="640">
        <v>145</v>
      </c>
      <c r="AR26" s="640">
        <v>151.13877920190254</v>
      </c>
      <c r="AS26" s="640">
        <v>154.80000000000001</v>
      </c>
      <c r="AT26" s="640">
        <v>154.1</v>
      </c>
      <c r="AU26" s="640">
        <v>159.4</v>
      </c>
      <c r="AV26" s="640">
        <v>172.2</v>
      </c>
      <c r="AW26" s="640">
        <v>177.1</v>
      </c>
      <c r="AX26" s="640">
        <v>189.3</v>
      </c>
      <c r="AY26" s="640">
        <v>187</v>
      </c>
      <c r="AZ26" s="640">
        <v>172.5</v>
      </c>
      <c r="BA26" s="640">
        <v>180.9</v>
      </c>
      <c r="BB26" s="640">
        <v>169.7</v>
      </c>
      <c r="BC26" s="640">
        <v>234.9</v>
      </c>
      <c r="BD26" s="640">
        <v>285.7</v>
      </c>
      <c r="BE26" s="640">
        <v>261.24459809853067</v>
      </c>
      <c r="BF26" s="640">
        <v>228.4</v>
      </c>
      <c r="BG26" s="640">
        <v>233.68947368421053</v>
      </c>
      <c r="BH26" s="640">
        <v>209.4</v>
      </c>
      <c r="BI26" s="640">
        <v>193.46505859207937</v>
      </c>
      <c r="BJ26" s="640">
        <v>168.64224908791758</v>
      </c>
      <c r="BK26" s="640">
        <v>160.69999999999999</v>
      </c>
      <c r="BL26" s="640">
        <v>149.16429587482219</v>
      </c>
      <c r="BM26" s="640">
        <v>149.10137891855601</v>
      </c>
      <c r="BN26" s="640">
        <v>132.1097687110759</v>
      </c>
      <c r="BO26" s="640">
        <v>125.8</v>
      </c>
      <c r="BP26" s="640">
        <v>122.90761716720357</v>
      </c>
      <c r="BQ26" s="640">
        <v>125.3</v>
      </c>
      <c r="BR26" s="640">
        <v>122.2</v>
      </c>
      <c r="BS26" s="640">
        <v>129.69999999999999</v>
      </c>
      <c r="BT26" s="640">
        <v>131.26976391596276</v>
      </c>
      <c r="BU26" s="641">
        <f>BU13/BU25*100</f>
        <v>128.66814147498599</v>
      </c>
      <c r="BV26" s="631"/>
    </row>
    <row r="27" spans="1:74" s="120" customFormat="1" ht="15" customHeight="1">
      <c r="A27" s="102" t="s">
        <v>793</v>
      </c>
      <c r="B27" s="633">
        <v>5869</v>
      </c>
      <c r="C27" s="633">
        <v>6173</v>
      </c>
      <c r="D27" s="633">
        <v>6434</v>
      </c>
      <c r="E27" s="633">
        <v>6693</v>
      </c>
      <c r="F27" s="633">
        <v>6934</v>
      </c>
      <c r="G27" s="633">
        <v>7570</v>
      </c>
      <c r="H27" s="633">
        <v>7927</v>
      </c>
      <c r="I27" s="633">
        <v>8661</v>
      </c>
      <c r="J27" s="633">
        <v>10040</v>
      </c>
      <c r="K27" s="633">
        <v>11504</v>
      </c>
      <c r="L27" s="633">
        <v>12484</v>
      </c>
      <c r="M27" s="633">
        <v>13845</v>
      </c>
      <c r="N27" s="633">
        <v>13161</v>
      </c>
      <c r="O27" s="633">
        <v>12967</v>
      </c>
      <c r="P27" s="633">
        <v>13062</v>
      </c>
      <c r="Q27" s="633">
        <v>13100</v>
      </c>
      <c r="R27" s="633">
        <v>13491</v>
      </c>
      <c r="S27" s="633">
        <v>14253</v>
      </c>
      <c r="T27" s="633">
        <v>14967</v>
      </c>
      <c r="U27" s="633">
        <v>15796</v>
      </c>
      <c r="V27" s="633">
        <v>16188</v>
      </c>
      <c r="W27" s="633">
        <v>17519</v>
      </c>
      <c r="X27" s="633">
        <v>17032</v>
      </c>
      <c r="Y27" s="633">
        <v>17382</v>
      </c>
      <c r="Z27" s="633">
        <v>17456</v>
      </c>
      <c r="AA27" s="633">
        <v>17577</v>
      </c>
      <c r="AB27" s="633">
        <v>17369</v>
      </c>
      <c r="AC27" s="633">
        <v>18691</v>
      </c>
      <c r="AD27" s="633">
        <v>18714</v>
      </c>
      <c r="AE27" s="633">
        <v>19388</v>
      </c>
      <c r="AF27" s="633">
        <v>20267</v>
      </c>
      <c r="AG27" s="633">
        <v>20954</v>
      </c>
      <c r="AH27" s="633">
        <v>21356</v>
      </c>
      <c r="AI27" s="633">
        <v>21497</v>
      </c>
      <c r="AJ27" s="633">
        <v>23424</v>
      </c>
      <c r="AK27" s="633">
        <v>24383</v>
      </c>
      <c r="AL27" s="633">
        <v>26842</v>
      </c>
      <c r="AM27" s="633">
        <v>28263.774421815015</v>
      </c>
      <c r="AN27" s="633">
        <v>36243</v>
      </c>
      <c r="AO27" s="633">
        <v>36871.457118894999</v>
      </c>
      <c r="AP27" s="633">
        <v>37062</v>
      </c>
      <c r="AQ27" s="633">
        <v>35104</v>
      </c>
      <c r="AR27" s="633">
        <v>34091.803259100008</v>
      </c>
      <c r="AS27" s="633">
        <v>34527</v>
      </c>
      <c r="AT27" s="633">
        <v>34901</v>
      </c>
      <c r="AU27" s="633">
        <v>33828</v>
      </c>
      <c r="AV27" s="633">
        <v>33728</v>
      </c>
      <c r="AW27" s="633">
        <v>33636</v>
      </c>
      <c r="AX27" s="633">
        <v>35589</v>
      </c>
      <c r="AY27" s="633">
        <v>35455</v>
      </c>
      <c r="AZ27" s="633">
        <v>34900</v>
      </c>
      <c r="BA27" s="633">
        <v>35318</v>
      </c>
      <c r="BB27" s="633">
        <v>37387</v>
      </c>
      <c r="BC27" s="633">
        <v>37410</v>
      </c>
      <c r="BD27" s="633">
        <v>38926</v>
      </c>
      <c r="BE27" s="633">
        <v>39336</v>
      </c>
      <c r="BF27" s="633">
        <v>39563</v>
      </c>
      <c r="BG27" s="633">
        <v>37983</v>
      </c>
      <c r="BH27" s="633">
        <v>39602</v>
      </c>
      <c r="BI27" s="633">
        <v>42247</v>
      </c>
      <c r="BJ27" s="633">
        <v>45654</v>
      </c>
      <c r="BK27" s="633">
        <v>50162</v>
      </c>
      <c r="BL27" s="633">
        <v>53028</v>
      </c>
      <c r="BM27" s="633">
        <v>61107</v>
      </c>
      <c r="BN27" s="633">
        <v>66969</v>
      </c>
      <c r="BO27" s="633">
        <v>68888</v>
      </c>
      <c r="BP27" s="633">
        <v>69154</v>
      </c>
      <c r="BQ27" s="633">
        <v>62588</v>
      </c>
      <c r="BR27" s="633">
        <v>58443</v>
      </c>
      <c r="BS27" s="633">
        <v>57751</v>
      </c>
      <c r="BT27" s="633">
        <v>56686</v>
      </c>
      <c r="BU27" s="634">
        <v>55215</v>
      </c>
      <c r="BV27" s="631"/>
    </row>
    <row r="28" spans="1:74" s="120" customFormat="1" ht="15" customHeight="1">
      <c r="A28" s="102" t="s">
        <v>794</v>
      </c>
      <c r="B28" s="633">
        <v>5111</v>
      </c>
      <c r="C28" s="633">
        <v>5346</v>
      </c>
      <c r="D28" s="633">
        <v>5619</v>
      </c>
      <c r="E28" s="633">
        <v>5848</v>
      </c>
      <c r="F28" s="633">
        <v>6027</v>
      </c>
      <c r="G28" s="633">
        <v>6535</v>
      </c>
      <c r="H28" s="633">
        <v>6916</v>
      </c>
      <c r="I28" s="633">
        <v>7543</v>
      </c>
      <c r="J28" s="633">
        <v>8595</v>
      </c>
      <c r="K28" s="633">
        <v>9868</v>
      </c>
      <c r="L28" s="633">
        <v>10947</v>
      </c>
      <c r="M28" s="633">
        <v>12226</v>
      </c>
      <c r="N28" s="633">
        <v>11622</v>
      </c>
      <c r="O28" s="633">
        <v>11412</v>
      </c>
      <c r="P28" s="633">
        <v>11510</v>
      </c>
      <c r="Q28" s="633">
        <v>11579</v>
      </c>
      <c r="R28" s="633">
        <v>11899</v>
      </c>
      <c r="S28" s="633">
        <v>12509</v>
      </c>
      <c r="T28" s="633">
        <v>13142</v>
      </c>
      <c r="U28" s="633">
        <v>13859</v>
      </c>
      <c r="V28" s="633">
        <v>14305</v>
      </c>
      <c r="W28" s="633">
        <v>15084</v>
      </c>
      <c r="X28" s="633">
        <v>14999</v>
      </c>
      <c r="Y28" s="633">
        <v>15296</v>
      </c>
      <c r="Z28" s="633">
        <v>15305</v>
      </c>
      <c r="AA28" s="633">
        <v>15380</v>
      </c>
      <c r="AB28" s="633">
        <v>15215</v>
      </c>
      <c r="AC28" s="633">
        <v>15796</v>
      </c>
      <c r="AD28" s="633">
        <v>15560</v>
      </c>
      <c r="AE28" s="633">
        <v>16190</v>
      </c>
      <c r="AF28" s="633">
        <v>17044</v>
      </c>
      <c r="AG28" s="633">
        <v>17546</v>
      </c>
      <c r="AH28" s="633">
        <v>17965</v>
      </c>
      <c r="AI28" s="633">
        <v>18181</v>
      </c>
      <c r="AJ28" s="633">
        <v>20478</v>
      </c>
      <c r="AK28" s="633">
        <v>21327</v>
      </c>
      <c r="AL28" s="633">
        <v>22928</v>
      </c>
      <c r="AM28" s="633">
        <v>24381.517139455751</v>
      </c>
      <c r="AN28" s="633">
        <v>32087</v>
      </c>
      <c r="AO28" s="633">
        <v>32430.603334792944</v>
      </c>
      <c r="AP28" s="633">
        <v>34557</v>
      </c>
      <c r="AQ28" s="633">
        <v>32957</v>
      </c>
      <c r="AR28" s="633">
        <v>32057.186980423303</v>
      </c>
      <c r="AS28" s="633">
        <v>32113</v>
      </c>
      <c r="AT28" s="633">
        <v>31478</v>
      </c>
      <c r="AU28" s="633">
        <v>30836</v>
      </c>
      <c r="AV28" s="633">
        <v>30902</v>
      </c>
      <c r="AW28" s="633">
        <v>30894</v>
      </c>
      <c r="AX28" s="633">
        <v>32759</v>
      </c>
      <c r="AY28" s="633">
        <v>32547</v>
      </c>
      <c r="AZ28" s="633">
        <v>28983</v>
      </c>
      <c r="BA28" s="633">
        <v>29133</v>
      </c>
      <c r="BB28" s="633">
        <v>30419</v>
      </c>
      <c r="BC28" s="633">
        <v>32533</v>
      </c>
      <c r="BD28" s="633">
        <v>32211</v>
      </c>
      <c r="BE28" s="633">
        <v>32492</v>
      </c>
      <c r="BF28" s="633">
        <v>32212</v>
      </c>
      <c r="BG28" s="633">
        <v>30683</v>
      </c>
      <c r="BH28" s="633">
        <v>32153</v>
      </c>
      <c r="BI28" s="633">
        <v>33759</v>
      </c>
      <c r="BJ28" s="633">
        <v>35995</v>
      </c>
      <c r="BK28" s="633">
        <v>39063</v>
      </c>
      <c r="BL28" s="633">
        <v>40630</v>
      </c>
      <c r="BM28" s="633">
        <v>47997</v>
      </c>
      <c r="BN28" s="633">
        <v>51549</v>
      </c>
      <c r="BO28" s="633">
        <v>52779</v>
      </c>
      <c r="BP28" s="633">
        <v>53193</v>
      </c>
      <c r="BQ28" s="633">
        <v>47616</v>
      </c>
      <c r="BR28" s="633">
        <v>44728</v>
      </c>
      <c r="BS28" s="633">
        <v>42097</v>
      </c>
      <c r="BT28" s="633">
        <v>41896</v>
      </c>
      <c r="BU28" s="634">
        <v>41299</v>
      </c>
      <c r="BV28" s="631"/>
    </row>
    <row r="29" spans="1:74" s="120" customFormat="1" ht="15" customHeight="1">
      <c r="A29" s="635" t="s">
        <v>795</v>
      </c>
      <c r="B29" s="640">
        <v>87.1</v>
      </c>
      <c r="C29" s="640">
        <v>86.6</v>
      </c>
      <c r="D29" s="640">
        <v>87.3</v>
      </c>
      <c r="E29" s="640">
        <v>87.4</v>
      </c>
      <c r="F29" s="640">
        <v>86.9</v>
      </c>
      <c r="G29" s="640">
        <v>86.3</v>
      </c>
      <c r="H29" s="640">
        <v>87.3</v>
      </c>
      <c r="I29" s="640">
        <v>87.1</v>
      </c>
      <c r="J29" s="640">
        <v>85.6</v>
      </c>
      <c r="K29" s="640">
        <v>85.8</v>
      </c>
      <c r="L29" s="640">
        <v>87.7</v>
      </c>
      <c r="M29" s="640">
        <v>88.3</v>
      </c>
      <c r="N29" s="640">
        <v>88.3</v>
      </c>
      <c r="O29" s="640">
        <v>88</v>
      </c>
      <c r="P29" s="640">
        <v>88.1</v>
      </c>
      <c r="Q29" s="640">
        <v>88.4</v>
      </c>
      <c r="R29" s="640">
        <v>88.2</v>
      </c>
      <c r="S29" s="640">
        <v>87.8</v>
      </c>
      <c r="T29" s="640">
        <v>87.8</v>
      </c>
      <c r="U29" s="640">
        <v>87.7</v>
      </c>
      <c r="V29" s="640">
        <v>88.4</v>
      </c>
      <c r="W29" s="640">
        <v>86.1</v>
      </c>
      <c r="X29" s="640">
        <v>88.1</v>
      </c>
      <c r="Y29" s="640">
        <v>88</v>
      </c>
      <c r="Z29" s="640">
        <v>87.7</v>
      </c>
      <c r="AA29" s="640">
        <v>87.5</v>
      </c>
      <c r="AB29" s="640">
        <v>87.6</v>
      </c>
      <c r="AC29" s="640">
        <v>84.5</v>
      </c>
      <c r="AD29" s="640">
        <v>83.1</v>
      </c>
      <c r="AE29" s="640">
        <v>83.5</v>
      </c>
      <c r="AF29" s="640">
        <v>84.1</v>
      </c>
      <c r="AG29" s="640">
        <v>83.7</v>
      </c>
      <c r="AH29" s="640">
        <v>84.1</v>
      </c>
      <c r="AI29" s="640">
        <v>84.6</v>
      </c>
      <c r="AJ29" s="640">
        <v>87.4</v>
      </c>
      <c r="AK29" s="640">
        <v>87.5</v>
      </c>
      <c r="AL29" s="640">
        <v>85.4</v>
      </c>
      <c r="AM29" s="640">
        <v>86.264193789479165</v>
      </c>
      <c r="AN29" s="640">
        <v>88.5</v>
      </c>
      <c r="AO29" s="640">
        <v>87.955849507704116</v>
      </c>
      <c r="AP29" s="640">
        <v>93.2</v>
      </c>
      <c r="AQ29" s="640">
        <v>93.9</v>
      </c>
      <c r="AR29" s="640">
        <v>94.031948784834043</v>
      </c>
      <c r="AS29" s="640">
        <v>93</v>
      </c>
      <c r="AT29" s="640">
        <v>90.2</v>
      </c>
      <c r="AU29" s="640">
        <v>91.2</v>
      </c>
      <c r="AV29" s="640">
        <v>91.6</v>
      </c>
      <c r="AW29" s="640">
        <v>91.8</v>
      </c>
      <c r="AX29" s="640">
        <v>92</v>
      </c>
      <c r="AY29" s="640">
        <v>91.8</v>
      </c>
      <c r="AZ29" s="640">
        <v>83</v>
      </c>
      <c r="BA29" s="640">
        <v>82.5</v>
      </c>
      <c r="BB29" s="640">
        <v>81.400000000000006</v>
      </c>
      <c r="BC29" s="640">
        <v>87</v>
      </c>
      <c r="BD29" s="640">
        <v>82.8</v>
      </c>
      <c r="BE29" s="640">
        <v>82.6</v>
      </c>
      <c r="BF29" s="640">
        <v>81.400000000000006</v>
      </c>
      <c r="BG29" s="640">
        <v>80.780875654898239</v>
      </c>
      <c r="BH29" s="640">
        <v>81.2</v>
      </c>
      <c r="BI29" s="640">
        <v>79.908632565625965</v>
      </c>
      <c r="BJ29" s="640">
        <v>78.843036754720288</v>
      </c>
      <c r="BK29" s="640">
        <v>77.873689246840243</v>
      </c>
      <c r="BL29" s="640">
        <v>76.619898921324577</v>
      </c>
      <c r="BM29" s="640">
        <v>78.54582944670824</v>
      </c>
      <c r="BN29" s="640">
        <v>76.974421000761552</v>
      </c>
      <c r="BO29" s="640">
        <v>76.614214376959694</v>
      </c>
      <c r="BP29" s="640">
        <v>76.919628654886196</v>
      </c>
      <c r="BQ29" s="640">
        <v>76.099999999999994</v>
      </c>
      <c r="BR29" s="640">
        <v>76.5</v>
      </c>
      <c r="BS29" s="640">
        <v>72.900000000000006</v>
      </c>
      <c r="BT29" s="640">
        <v>73.900000000000006</v>
      </c>
      <c r="BU29" s="641">
        <f>BU28/BU27*100</f>
        <v>74.796703794258818</v>
      </c>
      <c r="BV29" s="631"/>
    </row>
    <row r="30" spans="1:74" s="120" customFormat="1" ht="15" customHeight="1">
      <c r="A30" s="102" t="s">
        <v>796</v>
      </c>
      <c r="B30" s="633">
        <v>4569</v>
      </c>
      <c r="C30" s="633">
        <v>4740</v>
      </c>
      <c r="D30" s="633">
        <v>5034</v>
      </c>
      <c r="E30" s="633">
        <v>5227</v>
      </c>
      <c r="F30" s="633">
        <v>5518</v>
      </c>
      <c r="G30" s="633">
        <v>5878</v>
      </c>
      <c r="H30" s="633">
        <v>6347</v>
      </c>
      <c r="I30" s="633">
        <v>7100</v>
      </c>
      <c r="J30" s="633">
        <v>8397</v>
      </c>
      <c r="K30" s="633">
        <v>9182</v>
      </c>
      <c r="L30" s="633">
        <v>10033</v>
      </c>
      <c r="M30" s="633">
        <v>10501</v>
      </c>
      <c r="N30" s="633">
        <v>9742</v>
      </c>
      <c r="O30" s="633">
        <v>9397</v>
      </c>
      <c r="P30" s="633">
        <v>9439</v>
      </c>
      <c r="Q30" s="633">
        <v>9403</v>
      </c>
      <c r="R30" s="633">
        <v>9881</v>
      </c>
      <c r="S30" s="633">
        <v>10422</v>
      </c>
      <c r="T30" s="633">
        <v>11020</v>
      </c>
      <c r="U30" s="633">
        <v>11949</v>
      </c>
      <c r="V30" s="633">
        <v>12572</v>
      </c>
      <c r="W30" s="633">
        <v>13166</v>
      </c>
      <c r="X30" s="633">
        <v>13017</v>
      </c>
      <c r="Y30" s="633">
        <v>13404</v>
      </c>
      <c r="Z30" s="633">
        <v>13436</v>
      </c>
      <c r="AA30" s="633">
        <v>13029</v>
      </c>
      <c r="AB30" s="633">
        <v>12856</v>
      </c>
      <c r="AC30" s="633">
        <v>12884</v>
      </c>
      <c r="AD30" s="633">
        <v>12987</v>
      </c>
      <c r="AE30" s="633">
        <v>13560</v>
      </c>
      <c r="AF30" s="633">
        <v>13960</v>
      </c>
      <c r="AG30" s="633">
        <v>14355</v>
      </c>
      <c r="AH30" s="633">
        <v>14703</v>
      </c>
      <c r="AI30" s="633">
        <v>15185</v>
      </c>
      <c r="AJ30" s="633">
        <v>16303</v>
      </c>
      <c r="AK30" s="633">
        <v>17224</v>
      </c>
      <c r="AL30" s="633">
        <v>17217</v>
      </c>
      <c r="AM30" s="633">
        <v>19896.146267480024</v>
      </c>
      <c r="AN30" s="633">
        <v>24767</v>
      </c>
      <c r="AO30" s="633">
        <v>26209.035413484999</v>
      </c>
      <c r="AP30" s="633">
        <v>25165.654304875003</v>
      </c>
      <c r="AQ30" s="633">
        <v>22374</v>
      </c>
      <c r="AR30" s="633">
        <v>20719.235387579996</v>
      </c>
      <c r="AS30" s="633">
        <v>20510</v>
      </c>
      <c r="AT30" s="633">
        <v>20191</v>
      </c>
      <c r="AU30" s="633">
        <v>18464</v>
      </c>
      <c r="AV30" s="633">
        <v>17927</v>
      </c>
      <c r="AW30" s="633">
        <v>17228</v>
      </c>
      <c r="AX30" s="633">
        <v>16772</v>
      </c>
      <c r="AY30" s="633">
        <v>16772</v>
      </c>
      <c r="AZ30" s="633">
        <v>18257</v>
      </c>
      <c r="BA30" s="633">
        <v>17294</v>
      </c>
      <c r="BB30" s="633">
        <v>20070</v>
      </c>
      <c r="BC30" s="633">
        <v>15541</v>
      </c>
      <c r="BD30" s="633">
        <v>12993</v>
      </c>
      <c r="BE30" s="633">
        <v>14125</v>
      </c>
      <c r="BF30" s="633">
        <v>15857</v>
      </c>
      <c r="BG30" s="633">
        <v>14779</v>
      </c>
      <c r="BH30" s="633">
        <v>17018</v>
      </c>
      <c r="BI30" s="633">
        <v>18663</v>
      </c>
      <c r="BJ30" s="633">
        <v>22521</v>
      </c>
      <c r="BK30" s="633">
        <v>25051</v>
      </c>
      <c r="BL30" s="633">
        <v>27938</v>
      </c>
      <c r="BM30" s="633">
        <v>31554</v>
      </c>
      <c r="BN30" s="633">
        <v>37571</v>
      </c>
      <c r="BO30" s="633">
        <v>41040</v>
      </c>
      <c r="BP30" s="633">
        <v>42377</v>
      </c>
      <c r="BQ30" s="633">
        <v>37752</v>
      </c>
      <c r="BR30" s="633">
        <v>36801</v>
      </c>
      <c r="BS30" s="633">
        <v>32324</v>
      </c>
      <c r="BT30" s="633">
        <v>32290</v>
      </c>
      <c r="BU30" s="645">
        <v>32412</v>
      </c>
      <c r="BV30" s="631"/>
    </row>
    <row r="31" spans="1:74" s="120" customFormat="1" ht="15" customHeight="1">
      <c r="A31" s="635" t="s">
        <v>797</v>
      </c>
      <c r="B31" s="640">
        <v>148.30000000000001</v>
      </c>
      <c r="C31" s="640">
        <v>148.4</v>
      </c>
      <c r="D31" s="640">
        <v>147.5</v>
      </c>
      <c r="E31" s="640">
        <v>148.30000000000001</v>
      </c>
      <c r="F31" s="640">
        <v>146.9</v>
      </c>
      <c r="G31" s="640">
        <v>147.19999999999999</v>
      </c>
      <c r="H31" s="640">
        <v>143.9</v>
      </c>
      <c r="I31" s="640">
        <v>144.5</v>
      </c>
      <c r="J31" s="640">
        <v>136.1</v>
      </c>
      <c r="K31" s="640">
        <v>151.1</v>
      </c>
      <c r="L31" s="640">
        <v>149</v>
      </c>
      <c r="M31" s="640">
        <v>155.30000000000001</v>
      </c>
      <c r="N31" s="640">
        <v>162.6</v>
      </c>
      <c r="O31" s="640">
        <v>167.9</v>
      </c>
      <c r="P31" s="640">
        <v>169.7</v>
      </c>
      <c r="Q31" s="640">
        <v>173.2</v>
      </c>
      <c r="R31" s="640">
        <v>169.4</v>
      </c>
      <c r="S31" s="640">
        <v>166.6</v>
      </c>
      <c r="T31" s="640">
        <v>173.2</v>
      </c>
      <c r="U31" s="640">
        <v>163.5</v>
      </c>
      <c r="V31" s="640">
        <v>160</v>
      </c>
      <c r="W31" s="640">
        <v>157.1</v>
      </c>
      <c r="X31" s="640">
        <v>160.69999999999999</v>
      </c>
      <c r="Y31" s="640">
        <v>158.9</v>
      </c>
      <c r="Z31" s="640">
        <v>159</v>
      </c>
      <c r="AA31" s="640">
        <v>164.7</v>
      </c>
      <c r="AB31" s="640">
        <v>167</v>
      </c>
      <c r="AC31" s="640">
        <v>168.3</v>
      </c>
      <c r="AD31" s="640">
        <v>164.8</v>
      </c>
      <c r="AE31" s="640">
        <v>160.69999999999999</v>
      </c>
      <c r="AF31" s="640">
        <v>162.1</v>
      </c>
      <c r="AG31" s="640">
        <v>161.19999999999999</v>
      </c>
      <c r="AH31" s="640">
        <v>160.6</v>
      </c>
      <c r="AI31" s="640">
        <v>156.69999999999999</v>
      </c>
      <c r="AJ31" s="640">
        <v>175.9</v>
      </c>
      <c r="AK31" s="640">
        <v>171.3</v>
      </c>
      <c r="AL31" s="640">
        <v>177.1</v>
      </c>
      <c r="AM31" s="640">
        <v>160.20813431557153</v>
      </c>
      <c r="AN31" s="640">
        <v>163.19999999999999</v>
      </c>
      <c r="AO31" s="640">
        <v>155.33937570566357</v>
      </c>
      <c r="AP31" s="640">
        <v>155.69234078594184</v>
      </c>
      <c r="AQ31" s="640">
        <v>167.8</v>
      </c>
      <c r="AR31" s="640">
        <v>176.43852029194534</v>
      </c>
      <c r="AS31" s="640">
        <v>178.1</v>
      </c>
      <c r="AT31" s="640">
        <v>177.1</v>
      </c>
      <c r="AU31" s="640">
        <v>190.9</v>
      </c>
      <c r="AV31" s="640">
        <v>196.6</v>
      </c>
      <c r="AW31" s="640">
        <v>203.6</v>
      </c>
      <c r="AX31" s="640">
        <v>220.5</v>
      </c>
      <c r="AY31" s="640">
        <v>219.8</v>
      </c>
      <c r="AZ31" s="640">
        <v>198</v>
      </c>
      <c r="BA31" s="640">
        <v>212.8</v>
      </c>
      <c r="BB31" s="640">
        <v>201.6</v>
      </c>
      <c r="BC31" s="640">
        <v>278</v>
      </c>
      <c r="BD31" s="640">
        <v>345.5</v>
      </c>
      <c r="BE31" s="640">
        <v>321</v>
      </c>
      <c r="BF31" s="640">
        <v>290.3</v>
      </c>
      <c r="BG31" s="640">
        <v>300.43304689085863</v>
      </c>
      <c r="BH31" s="640">
        <v>262.2</v>
      </c>
      <c r="BI31" s="640">
        <v>242.38332529604031</v>
      </c>
      <c r="BJ31" s="640">
        <v>209.35571244616136</v>
      </c>
      <c r="BK31" s="640">
        <v>194.8</v>
      </c>
      <c r="BL31" s="640">
        <v>180.16321855537259</v>
      </c>
      <c r="BM31" s="640">
        <v>182.99106293972238</v>
      </c>
      <c r="BN31" s="640">
        <v>159.78281121077427</v>
      </c>
      <c r="BO31" s="640">
        <v>146.69999999999999</v>
      </c>
      <c r="BP31" s="640">
        <v>139.6</v>
      </c>
      <c r="BQ31" s="640">
        <v>142.80000000000001</v>
      </c>
      <c r="BR31" s="640">
        <v>140.30000000000001</v>
      </c>
      <c r="BS31" s="640">
        <v>150.1</v>
      </c>
      <c r="BT31" s="640">
        <v>150.15732424899352</v>
      </c>
      <c r="BU31" s="646">
        <f>BU13/BU30*100</f>
        <v>148.94174996914722</v>
      </c>
      <c r="BV31" s="631"/>
    </row>
    <row r="32" spans="1:74" s="120" customFormat="1" ht="15" customHeight="1">
      <c r="A32" s="102" t="s">
        <v>798</v>
      </c>
      <c r="B32" s="633">
        <v>0</v>
      </c>
      <c r="C32" s="633">
        <v>0</v>
      </c>
      <c r="D32" s="633">
        <v>3</v>
      </c>
      <c r="E32" s="633">
        <v>0</v>
      </c>
      <c r="F32" s="633">
        <v>0</v>
      </c>
      <c r="G32" s="633">
        <v>0</v>
      </c>
      <c r="H32" s="633">
        <v>0</v>
      </c>
      <c r="I32" s="633">
        <v>0</v>
      </c>
      <c r="J32" s="633">
        <v>9339</v>
      </c>
      <c r="K32" s="633">
        <v>10055</v>
      </c>
      <c r="L32" s="633">
        <v>10727</v>
      </c>
      <c r="M32" s="633">
        <v>10978</v>
      </c>
      <c r="N32" s="633">
        <v>10465</v>
      </c>
      <c r="O32" s="633">
        <v>10132</v>
      </c>
      <c r="P32" s="633">
        <v>9886</v>
      </c>
      <c r="Q32" s="633">
        <v>9973</v>
      </c>
      <c r="R32" s="633">
        <v>10520</v>
      </c>
      <c r="S32" s="633">
        <v>11272</v>
      </c>
      <c r="T32" s="633">
        <v>11963</v>
      </c>
      <c r="U32" s="633">
        <v>12870</v>
      </c>
      <c r="V32" s="633">
        <v>13718</v>
      </c>
      <c r="W32" s="633">
        <v>14365</v>
      </c>
      <c r="X32" s="633">
        <v>14447</v>
      </c>
      <c r="Y32" s="633">
        <v>14455</v>
      </c>
      <c r="Z32" s="633">
        <v>14628</v>
      </c>
      <c r="AA32" s="633">
        <v>13980</v>
      </c>
      <c r="AB32" s="633">
        <v>13693</v>
      </c>
      <c r="AC32" s="633">
        <v>13651</v>
      </c>
      <c r="AD32" s="633">
        <v>13928</v>
      </c>
      <c r="AE32" s="633">
        <v>14538</v>
      </c>
      <c r="AF32" s="633">
        <v>14669</v>
      </c>
      <c r="AG32" s="633">
        <v>14779</v>
      </c>
      <c r="AH32" s="633">
        <v>15770</v>
      </c>
      <c r="AI32" s="633">
        <v>16246</v>
      </c>
      <c r="AJ32" s="633">
        <v>17025</v>
      </c>
      <c r="AK32" s="633">
        <v>18238</v>
      </c>
      <c r="AL32" s="633">
        <v>18727</v>
      </c>
      <c r="AM32" s="633">
        <v>19835.018155384998</v>
      </c>
      <c r="AN32" s="633">
        <v>25540</v>
      </c>
      <c r="AO32" s="633">
        <v>25634.352989205003</v>
      </c>
      <c r="AP32" s="633">
        <v>25436</v>
      </c>
      <c r="AQ32" s="633">
        <v>22483</v>
      </c>
      <c r="AR32" s="633">
        <v>20937</v>
      </c>
      <c r="AS32" s="633">
        <v>20868</v>
      </c>
      <c r="AT32" s="633">
        <v>19900</v>
      </c>
      <c r="AU32" s="633">
        <v>18610</v>
      </c>
      <c r="AV32" s="633">
        <v>17538</v>
      </c>
      <c r="AW32" s="633">
        <v>17403</v>
      </c>
      <c r="AX32" s="633">
        <v>16798</v>
      </c>
      <c r="AY32" s="633">
        <v>17611</v>
      </c>
      <c r="AZ32" s="633">
        <v>19171</v>
      </c>
      <c r="BA32" s="633">
        <v>19008</v>
      </c>
      <c r="BB32" s="633">
        <v>21972</v>
      </c>
      <c r="BC32" s="633">
        <v>17296.297143475898</v>
      </c>
      <c r="BD32" s="633">
        <v>13304</v>
      </c>
      <c r="BE32" s="633">
        <v>14597</v>
      </c>
      <c r="BF32" s="633">
        <v>17260</v>
      </c>
      <c r="BG32" s="633">
        <v>16869</v>
      </c>
      <c r="BH32" s="633">
        <v>18312</v>
      </c>
      <c r="BI32" s="633">
        <v>20996</v>
      </c>
      <c r="BJ32" s="633">
        <v>24904</v>
      </c>
      <c r="BK32" s="633">
        <v>27647.8</v>
      </c>
      <c r="BL32" s="633">
        <v>30108</v>
      </c>
      <c r="BM32" s="633">
        <v>34269</v>
      </c>
      <c r="BN32" s="633">
        <v>40351</v>
      </c>
      <c r="BO32" s="633">
        <v>43511</v>
      </c>
      <c r="BP32" s="633">
        <v>43710</v>
      </c>
      <c r="BQ32" s="633">
        <v>38241</v>
      </c>
      <c r="BR32" s="633">
        <v>37631</v>
      </c>
      <c r="BS32" s="633">
        <v>34144</v>
      </c>
      <c r="BT32" s="633">
        <v>33500</v>
      </c>
      <c r="BU32" s="634">
        <v>33783</v>
      </c>
      <c r="BV32" s="631"/>
    </row>
    <row r="33" spans="1:143" s="120" customFormat="1" ht="15" customHeight="1">
      <c r="A33" s="102" t="s">
        <v>799</v>
      </c>
      <c r="B33" s="638">
        <v>4.5999999999999996</v>
      </c>
      <c r="C33" s="638">
        <v>4.5</v>
      </c>
      <c r="D33" s="638">
        <v>4.4000000000000004</v>
      </c>
      <c r="E33" s="638">
        <v>4.2</v>
      </c>
      <c r="F33" s="638">
        <v>4.3</v>
      </c>
      <c r="G33" s="638">
        <v>4.0999999999999996</v>
      </c>
      <c r="H33" s="638">
        <v>4</v>
      </c>
      <c r="I33" s="638">
        <v>4.4000000000000004</v>
      </c>
      <c r="J33" s="638">
        <v>5.2</v>
      </c>
      <c r="K33" s="638">
        <v>5.6</v>
      </c>
      <c r="L33" s="638">
        <v>5.9</v>
      </c>
      <c r="M33" s="638">
        <v>5.7</v>
      </c>
      <c r="N33" s="638">
        <v>5.3</v>
      </c>
      <c r="O33" s="638">
        <v>4.9000000000000004</v>
      </c>
      <c r="P33" s="638">
        <v>4.5999999999999996</v>
      </c>
      <c r="Q33" s="638">
        <v>4.3</v>
      </c>
      <c r="R33" s="638">
        <v>4.4000000000000004</v>
      </c>
      <c r="S33" s="638">
        <v>4.5</v>
      </c>
      <c r="T33" s="638">
        <v>4.5999999999999996</v>
      </c>
      <c r="U33" s="638">
        <v>4.8</v>
      </c>
      <c r="V33" s="638">
        <v>5.0999999999999996</v>
      </c>
      <c r="W33" s="638">
        <v>5.0999999999999996</v>
      </c>
      <c r="X33" s="638">
        <v>5.0999999999999996</v>
      </c>
      <c r="Y33" s="638">
        <v>5</v>
      </c>
      <c r="Z33" s="638">
        <v>4.9000000000000004</v>
      </c>
      <c r="AA33" s="638">
        <v>4.5999999999999996</v>
      </c>
      <c r="AB33" s="638">
        <v>4.4000000000000004</v>
      </c>
      <c r="AC33" s="638">
        <v>4.2</v>
      </c>
      <c r="AD33" s="638">
        <v>4.2</v>
      </c>
      <c r="AE33" s="638">
        <v>4.4000000000000004</v>
      </c>
      <c r="AF33" s="638">
        <v>4.4000000000000004</v>
      </c>
      <c r="AG33" s="638">
        <v>4.3</v>
      </c>
      <c r="AH33" s="638">
        <v>4.5</v>
      </c>
      <c r="AI33" s="638">
        <v>4.5999999999999996</v>
      </c>
      <c r="AJ33" s="638">
        <v>4.7</v>
      </c>
      <c r="AK33" s="638">
        <v>5</v>
      </c>
      <c r="AL33" s="638">
        <v>5.3</v>
      </c>
      <c r="AM33" s="638">
        <v>5.8</v>
      </c>
      <c r="AN33" s="638">
        <v>6.4</v>
      </c>
      <c r="AO33" s="638">
        <v>6.5</v>
      </c>
      <c r="AP33" s="638">
        <v>6.7</v>
      </c>
      <c r="AQ33" s="638">
        <v>6</v>
      </c>
      <c r="AR33" s="638">
        <v>5.7</v>
      </c>
      <c r="AS33" s="638">
        <v>5.6</v>
      </c>
      <c r="AT33" s="638">
        <v>5.4</v>
      </c>
      <c r="AU33" s="638">
        <v>4.8</v>
      </c>
      <c r="AV33" s="638">
        <v>4.4000000000000004</v>
      </c>
      <c r="AW33" s="638">
        <v>4.3</v>
      </c>
      <c r="AX33" s="638">
        <v>4</v>
      </c>
      <c r="AY33" s="638">
        <v>4.12</v>
      </c>
      <c r="AZ33" s="638">
        <v>4.3</v>
      </c>
      <c r="BA33" s="638">
        <v>4.2</v>
      </c>
      <c r="BB33" s="638">
        <v>4.5999999999999996</v>
      </c>
      <c r="BC33" s="638">
        <v>3.6084701184243708</v>
      </c>
      <c r="BD33" s="638">
        <v>2.7</v>
      </c>
      <c r="BE33" s="638">
        <v>2.9</v>
      </c>
      <c r="BF33" s="638">
        <v>3.3</v>
      </c>
      <c r="BG33" s="638">
        <v>3.1</v>
      </c>
      <c r="BH33" s="638">
        <v>3.2</v>
      </c>
      <c r="BI33" s="638">
        <v>3.4</v>
      </c>
      <c r="BJ33" s="638">
        <v>4</v>
      </c>
      <c r="BK33" s="638">
        <v>4.4000000000000004</v>
      </c>
      <c r="BL33" s="638">
        <v>4.7</v>
      </c>
      <c r="BM33" s="638">
        <v>5.2205029926983944</v>
      </c>
      <c r="BN33" s="638">
        <v>6.2825211669785785</v>
      </c>
      <c r="BO33" s="638">
        <v>6.9</v>
      </c>
      <c r="BP33" s="638">
        <v>6.9765326106213763</v>
      </c>
      <c r="BQ33" s="638">
        <v>6.1</v>
      </c>
      <c r="BR33" s="638">
        <v>5.9</v>
      </c>
      <c r="BS33" s="638">
        <v>5.2</v>
      </c>
      <c r="BT33" s="638">
        <v>4.8661022956382292</v>
      </c>
      <c r="BU33" s="643">
        <f>BU32/BU10*100</f>
        <v>4.7046290106951867</v>
      </c>
      <c r="BV33" s="631"/>
    </row>
    <row r="34" spans="1:143" s="120" customFormat="1" ht="15" customHeight="1">
      <c r="A34" s="635" t="s">
        <v>800</v>
      </c>
      <c r="B34" s="640">
        <v>0</v>
      </c>
      <c r="C34" s="640">
        <v>0</v>
      </c>
      <c r="D34" s="640">
        <v>0</v>
      </c>
      <c r="E34" s="640">
        <v>0</v>
      </c>
      <c r="F34" s="640">
        <v>0</v>
      </c>
      <c r="G34" s="640">
        <v>0</v>
      </c>
      <c r="H34" s="640">
        <v>0</v>
      </c>
      <c r="I34" s="640">
        <v>0</v>
      </c>
      <c r="J34" s="640">
        <v>122.3</v>
      </c>
      <c r="K34" s="640">
        <v>137.9</v>
      </c>
      <c r="L34" s="640">
        <v>139.4</v>
      </c>
      <c r="M34" s="640">
        <v>148.6</v>
      </c>
      <c r="N34" s="640">
        <v>151.30000000000001</v>
      </c>
      <c r="O34" s="640">
        <v>155.80000000000001</v>
      </c>
      <c r="P34" s="640">
        <v>162</v>
      </c>
      <c r="Q34" s="640">
        <v>163.30000000000001</v>
      </c>
      <c r="R34" s="640">
        <v>159.1</v>
      </c>
      <c r="S34" s="640">
        <v>154</v>
      </c>
      <c r="T34" s="640">
        <v>159.6</v>
      </c>
      <c r="U34" s="640">
        <v>151.80000000000001</v>
      </c>
      <c r="V34" s="640">
        <v>146.6</v>
      </c>
      <c r="W34" s="640">
        <v>144</v>
      </c>
      <c r="X34" s="640">
        <v>144.80000000000001</v>
      </c>
      <c r="Y34" s="640">
        <v>147.30000000000001</v>
      </c>
      <c r="Z34" s="640">
        <v>146</v>
      </c>
      <c r="AA34" s="640">
        <v>153.5</v>
      </c>
      <c r="AB34" s="640">
        <v>156.80000000000001</v>
      </c>
      <c r="AC34" s="640">
        <v>158.9</v>
      </c>
      <c r="AD34" s="640">
        <v>153.69999999999999</v>
      </c>
      <c r="AE34" s="640">
        <v>149.9</v>
      </c>
      <c r="AF34" s="640">
        <v>154.19999999999999</v>
      </c>
      <c r="AG34" s="640">
        <v>156.6</v>
      </c>
      <c r="AH34" s="640">
        <v>149.80000000000001</v>
      </c>
      <c r="AI34" s="640">
        <v>146.5</v>
      </c>
      <c r="AJ34" s="640">
        <v>168.4</v>
      </c>
      <c r="AK34" s="640">
        <v>161.69999999999999</v>
      </c>
      <c r="AL34" s="640">
        <v>162.9</v>
      </c>
      <c r="AM34" s="640">
        <v>160.69999999999999</v>
      </c>
      <c r="AN34" s="640">
        <v>158.30000000000001</v>
      </c>
      <c r="AO34" s="640">
        <v>158.80000000000001</v>
      </c>
      <c r="AP34" s="640">
        <v>154</v>
      </c>
      <c r="AQ34" s="640">
        <v>167</v>
      </c>
      <c r="AR34" s="640">
        <v>174.6</v>
      </c>
      <c r="AS34" s="640">
        <v>175</v>
      </c>
      <c r="AT34" s="640">
        <v>179.7</v>
      </c>
      <c r="AU34" s="640">
        <v>189.4</v>
      </c>
      <c r="AV34" s="640">
        <v>200.9</v>
      </c>
      <c r="AW34" s="640">
        <v>201.6</v>
      </c>
      <c r="AX34" s="640">
        <v>220.2</v>
      </c>
      <c r="AY34" s="640">
        <v>209.3</v>
      </c>
      <c r="AZ34" s="640">
        <v>188.5</v>
      </c>
      <c r="BA34" s="640">
        <v>193.6</v>
      </c>
      <c r="BB34" s="640">
        <v>184.2</v>
      </c>
      <c r="BC34" s="640">
        <v>249.81519441804147</v>
      </c>
      <c r="BD34" s="640">
        <v>337.4</v>
      </c>
      <c r="BE34" s="640">
        <v>310.60000000000002</v>
      </c>
      <c r="BF34" s="640">
        <v>266.7</v>
      </c>
      <c r="BG34" s="640">
        <v>263.20830976111102</v>
      </c>
      <c r="BH34" s="640">
        <v>243.7</v>
      </c>
      <c r="BI34" s="640">
        <v>215.4</v>
      </c>
      <c r="BJ34" s="640">
        <v>189.3</v>
      </c>
      <c r="BK34" s="640">
        <v>176.5</v>
      </c>
      <c r="BL34" s="640">
        <v>167.2</v>
      </c>
      <c r="BM34" s="640">
        <v>168.49339052788235</v>
      </c>
      <c r="BN34" s="640">
        <v>148.77450372977125</v>
      </c>
      <c r="BO34" s="640">
        <v>138.34662499138147</v>
      </c>
      <c r="BP34" s="640">
        <v>135.29398307023564</v>
      </c>
      <c r="BQ34" s="640">
        <v>140.94712619632867</v>
      </c>
      <c r="BR34" s="640">
        <v>137.19999999999999</v>
      </c>
      <c r="BS34" s="640">
        <v>142.06888472352389</v>
      </c>
      <c r="BT34" s="640">
        <v>144.73373134328361</v>
      </c>
      <c r="BU34" s="641">
        <f>BU13/BU32*100</f>
        <v>142.89731521771304</v>
      </c>
      <c r="BV34" s="631"/>
    </row>
    <row r="35" spans="1:143" s="120" customFormat="1" ht="15" customHeight="1">
      <c r="A35" s="102" t="s">
        <v>801</v>
      </c>
      <c r="B35" s="633">
        <v>0</v>
      </c>
      <c r="C35" s="633">
        <v>0</v>
      </c>
      <c r="D35" s="633">
        <v>0</v>
      </c>
      <c r="E35" s="633">
        <v>0</v>
      </c>
      <c r="F35" s="633">
        <v>0</v>
      </c>
      <c r="G35" s="633">
        <v>0</v>
      </c>
      <c r="H35" s="633">
        <v>0</v>
      </c>
      <c r="I35" s="633">
        <v>0</v>
      </c>
      <c r="J35" s="633">
        <v>7498</v>
      </c>
      <c r="K35" s="633">
        <v>8205</v>
      </c>
      <c r="L35" s="633">
        <v>8979</v>
      </c>
      <c r="M35" s="633">
        <v>9344</v>
      </c>
      <c r="N35" s="633">
        <v>8760</v>
      </c>
      <c r="O35" s="633">
        <v>8371</v>
      </c>
      <c r="P35" s="633">
        <v>8351</v>
      </c>
      <c r="Q35" s="633">
        <v>8243</v>
      </c>
      <c r="R35" s="633">
        <v>8648</v>
      </c>
      <c r="S35" s="633">
        <v>9172</v>
      </c>
      <c r="T35" s="633">
        <v>9839</v>
      </c>
      <c r="U35" s="633">
        <v>10598</v>
      </c>
      <c r="V35" s="633">
        <v>11070</v>
      </c>
      <c r="W35" s="633">
        <v>11662</v>
      </c>
      <c r="X35" s="633">
        <v>11684</v>
      </c>
      <c r="Y35" s="633">
        <v>11955</v>
      </c>
      <c r="Z35" s="633">
        <v>11904</v>
      </c>
      <c r="AA35" s="633">
        <v>11374</v>
      </c>
      <c r="AB35" s="633">
        <v>11283</v>
      </c>
      <c r="AC35" s="633">
        <v>11275</v>
      </c>
      <c r="AD35" s="633">
        <v>11048</v>
      </c>
      <c r="AE35" s="633">
        <v>11658</v>
      </c>
      <c r="AF35" s="633">
        <v>12082</v>
      </c>
      <c r="AG35" s="633">
        <v>12246</v>
      </c>
      <c r="AH35" s="633">
        <v>12631</v>
      </c>
      <c r="AI35" s="633">
        <v>13195</v>
      </c>
      <c r="AJ35" s="633">
        <v>13935</v>
      </c>
      <c r="AK35" s="633">
        <v>14896</v>
      </c>
      <c r="AL35" s="633">
        <v>14934</v>
      </c>
      <c r="AM35" s="633">
        <v>15856.363907110001</v>
      </c>
      <c r="AN35" s="633">
        <v>21375</v>
      </c>
      <c r="AO35" s="633">
        <v>21606.593823840001</v>
      </c>
      <c r="AP35" s="633">
        <v>21521</v>
      </c>
      <c r="AQ35" s="633">
        <v>18540</v>
      </c>
      <c r="AR35" s="633">
        <v>17603</v>
      </c>
      <c r="AS35" s="633">
        <v>17278</v>
      </c>
      <c r="AT35" s="633">
        <v>16311</v>
      </c>
      <c r="AU35" s="633">
        <v>15323</v>
      </c>
      <c r="AV35" s="633">
        <v>14474</v>
      </c>
      <c r="AW35" s="633">
        <v>14302</v>
      </c>
      <c r="AX35" s="633">
        <v>13739</v>
      </c>
      <c r="AY35" s="633">
        <v>13795</v>
      </c>
      <c r="AZ35" s="633">
        <v>16024</v>
      </c>
      <c r="BA35" s="633">
        <v>15026</v>
      </c>
      <c r="BB35" s="633">
        <v>17759</v>
      </c>
      <c r="BC35" s="633">
        <v>14428.3790302616</v>
      </c>
      <c r="BD35" s="633">
        <v>11276</v>
      </c>
      <c r="BE35" s="633">
        <v>11255</v>
      </c>
      <c r="BF35" s="633">
        <v>13160</v>
      </c>
      <c r="BG35" s="633">
        <v>13674</v>
      </c>
      <c r="BH35" s="633">
        <v>15031</v>
      </c>
      <c r="BI35" s="633">
        <v>17339</v>
      </c>
      <c r="BJ35" s="633">
        <v>20031</v>
      </c>
      <c r="BK35" s="633">
        <v>22365.7</v>
      </c>
      <c r="BL35" s="633">
        <v>25076</v>
      </c>
      <c r="BM35" s="633">
        <v>28277</v>
      </c>
      <c r="BN35" s="633">
        <v>32906</v>
      </c>
      <c r="BO35" s="633">
        <v>36773</v>
      </c>
      <c r="BP35" s="633">
        <v>38109</v>
      </c>
      <c r="BQ35" s="633">
        <v>32597</v>
      </c>
      <c r="BR35" s="633">
        <v>31546</v>
      </c>
      <c r="BS35" s="633">
        <v>28507</v>
      </c>
      <c r="BT35" s="633">
        <v>28639</v>
      </c>
      <c r="BU35" s="634">
        <v>28638</v>
      </c>
      <c r="BV35" s="631"/>
    </row>
    <row r="36" spans="1:143" s="120" customFormat="1" ht="15" customHeight="1">
      <c r="A36" s="102" t="s">
        <v>802</v>
      </c>
      <c r="B36" s="638">
        <v>0</v>
      </c>
      <c r="C36" s="638">
        <v>0</v>
      </c>
      <c r="D36" s="638">
        <v>0</v>
      </c>
      <c r="E36" s="638">
        <v>0</v>
      </c>
      <c r="F36" s="638">
        <v>0</v>
      </c>
      <c r="G36" s="638">
        <v>0</v>
      </c>
      <c r="H36" s="638">
        <v>0</v>
      </c>
      <c r="I36" s="638">
        <v>0</v>
      </c>
      <c r="J36" s="638">
        <v>4.1644450368790542</v>
      </c>
      <c r="K36" s="638">
        <v>4.5741650267314089</v>
      </c>
      <c r="L36" s="638">
        <v>4.9616232614425675</v>
      </c>
      <c r="M36" s="638">
        <v>4.8924283597484672</v>
      </c>
      <c r="N36" s="638">
        <v>4.4218528371031818</v>
      </c>
      <c r="O36" s="638">
        <v>4.0131742957408862</v>
      </c>
      <c r="P36" s="638">
        <v>3.8435339709307139</v>
      </c>
      <c r="Q36" s="638">
        <v>3.5743710269107685</v>
      </c>
      <c r="R36" s="638">
        <v>3.6046550401813997</v>
      </c>
      <c r="S36" s="638">
        <v>3.6566015771386655</v>
      </c>
      <c r="T36" s="638">
        <v>3.7773878857915082</v>
      </c>
      <c r="U36" s="638">
        <v>3.9446454360027992</v>
      </c>
      <c r="V36" s="638">
        <v>4.1038302415587884</v>
      </c>
      <c r="W36" s="638">
        <v>4.1774278478473459</v>
      </c>
      <c r="X36" s="638">
        <v>4.1087893770703952</v>
      </c>
      <c r="Y36" s="638">
        <v>4.1088122078636244</v>
      </c>
      <c r="Z36" s="638">
        <v>3.9961998502767866</v>
      </c>
      <c r="AA36" s="638">
        <v>3.7221874969319932</v>
      </c>
      <c r="AB36" s="638">
        <v>3.6203494248447798</v>
      </c>
      <c r="AC36" s="638">
        <v>3.4900529621340861</v>
      </c>
      <c r="AD36" s="638">
        <v>3.3656555686550473</v>
      </c>
      <c r="AE36" s="638">
        <v>3.5470444338968199</v>
      </c>
      <c r="AF36" s="638">
        <v>3.5968610079070213</v>
      </c>
      <c r="AG36" s="638">
        <v>3.5327309862567935</v>
      </c>
      <c r="AH36" s="638">
        <v>3.5840351394910672</v>
      </c>
      <c r="AI36" s="638">
        <v>3.7166501419622335</v>
      </c>
      <c r="AJ36" s="638">
        <v>3.806804988321427</v>
      </c>
      <c r="AK36" s="638">
        <v>4.0589108843444732</v>
      </c>
      <c r="AL36" s="638">
        <v>4.2219476822259221</v>
      </c>
      <c r="AM36" s="638">
        <v>4.5999999999999996</v>
      </c>
      <c r="AN36" s="638">
        <v>5.4</v>
      </c>
      <c r="AO36" s="638">
        <v>5.5</v>
      </c>
      <c r="AP36" s="638">
        <v>5.6</v>
      </c>
      <c r="AQ36" s="638">
        <v>4.9000000000000004</v>
      </c>
      <c r="AR36" s="638">
        <v>4.8</v>
      </c>
      <c r="AS36" s="638">
        <v>4.7</v>
      </c>
      <c r="AT36" s="638">
        <v>4.4000000000000004</v>
      </c>
      <c r="AU36" s="638">
        <v>3.9</v>
      </c>
      <c r="AV36" s="638">
        <v>3.6</v>
      </c>
      <c r="AW36" s="638">
        <v>3.5</v>
      </c>
      <c r="AX36" s="638">
        <v>3.3</v>
      </c>
      <c r="AY36" s="638">
        <v>3.2</v>
      </c>
      <c r="AZ36" s="638">
        <v>3.6</v>
      </c>
      <c r="BA36" s="638">
        <v>3.3</v>
      </c>
      <c r="BB36" s="638">
        <v>3.7</v>
      </c>
      <c r="BC36" s="638">
        <v>3.010145706686028</v>
      </c>
      <c r="BD36" s="638">
        <v>2.2999999999999998</v>
      </c>
      <c r="BE36" s="638">
        <v>2.2000000000000002</v>
      </c>
      <c r="BF36" s="638">
        <v>2.5</v>
      </c>
      <c r="BG36" s="638">
        <v>2.5</v>
      </c>
      <c r="BH36" s="638">
        <v>2.6</v>
      </c>
      <c r="BI36" s="638">
        <v>2.8</v>
      </c>
      <c r="BJ36" s="638">
        <v>3.21</v>
      </c>
      <c r="BK36" s="638">
        <v>3.5</v>
      </c>
      <c r="BL36" s="638">
        <v>3.9</v>
      </c>
      <c r="BM36" s="638">
        <v>4.3076880890756222</v>
      </c>
      <c r="BN36" s="638">
        <v>5.1233585665930743</v>
      </c>
      <c r="BO36" s="638">
        <v>5.8999999999999995</v>
      </c>
      <c r="BP36" s="638">
        <v>6.0825596261306343</v>
      </c>
      <c r="BQ36" s="638">
        <v>5.2</v>
      </c>
      <c r="BR36" s="638">
        <v>5</v>
      </c>
      <c r="BS36" s="638">
        <v>4.3</v>
      </c>
      <c r="BT36" s="638">
        <v>4.1601543208083251</v>
      </c>
      <c r="BU36" s="643">
        <f>BU35/BU10*100</f>
        <v>3.9881350267379676</v>
      </c>
      <c r="BV36" s="631"/>
    </row>
    <row r="37" spans="1:143" s="120" customFormat="1" ht="15" customHeight="1">
      <c r="A37" s="635" t="s">
        <v>803</v>
      </c>
      <c r="B37" s="640">
        <v>145</v>
      </c>
      <c r="C37" s="640">
        <v>144.1</v>
      </c>
      <c r="D37" s="640">
        <v>144.1</v>
      </c>
      <c r="E37" s="640">
        <v>140.69999999999999</v>
      </c>
      <c r="F37" s="640">
        <v>137</v>
      </c>
      <c r="G37" s="640">
        <v>136.6</v>
      </c>
      <c r="H37" s="640">
        <v>135.69999999999999</v>
      </c>
      <c r="I37" s="640">
        <v>130.69999999999999</v>
      </c>
      <c r="J37" s="640">
        <v>152.4</v>
      </c>
      <c r="K37" s="640">
        <v>169.1</v>
      </c>
      <c r="L37" s="640">
        <v>166.5</v>
      </c>
      <c r="M37" s="640">
        <v>174.6</v>
      </c>
      <c r="N37" s="640">
        <v>180.8</v>
      </c>
      <c r="O37" s="640">
        <v>188.5</v>
      </c>
      <c r="P37" s="640">
        <v>191.8</v>
      </c>
      <c r="Q37" s="640">
        <v>197.6</v>
      </c>
      <c r="R37" s="640">
        <v>193.6</v>
      </c>
      <c r="S37" s="640">
        <v>189.3</v>
      </c>
      <c r="T37" s="640">
        <v>194</v>
      </c>
      <c r="U37" s="640">
        <v>184.4</v>
      </c>
      <c r="V37" s="640">
        <v>181.7</v>
      </c>
      <c r="W37" s="640">
        <v>177.4</v>
      </c>
      <c r="X37" s="640">
        <v>179</v>
      </c>
      <c r="Y37" s="640">
        <v>178.2</v>
      </c>
      <c r="Z37" s="640">
        <v>179.4</v>
      </c>
      <c r="AA37" s="640">
        <v>188.6</v>
      </c>
      <c r="AB37" s="640">
        <v>190.3</v>
      </c>
      <c r="AC37" s="640">
        <v>192.3</v>
      </c>
      <c r="AD37" s="640">
        <v>193.8</v>
      </c>
      <c r="AE37" s="640">
        <v>186.9</v>
      </c>
      <c r="AF37" s="640">
        <v>187.2</v>
      </c>
      <c r="AG37" s="640">
        <v>189</v>
      </c>
      <c r="AH37" s="640">
        <v>187</v>
      </c>
      <c r="AI37" s="640">
        <v>180.4</v>
      </c>
      <c r="AJ37" s="640">
        <v>205.7</v>
      </c>
      <c r="AK37" s="640">
        <v>198</v>
      </c>
      <c r="AL37" s="640">
        <v>204.2</v>
      </c>
      <c r="AM37" s="640">
        <v>201</v>
      </c>
      <c r="AN37" s="640">
        <v>189.1</v>
      </c>
      <c r="AO37" s="640">
        <v>188.4</v>
      </c>
      <c r="AP37" s="640">
        <v>182.1</v>
      </c>
      <c r="AQ37" s="640">
        <v>202.5</v>
      </c>
      <c r="AR37" s="640">
        <v>207.7</v>
      </c>
      <c r="AS37" s="640">
        <v>211.4</v>
      </c>
      <c r="AT37" s="640">
        <v>219.3</v>
      </c>
      <c r="AU37" s="640">
        <v>230</v>
      </c>
      <c r="AV37" s="640">
        <v>243.4</v>
      </c>
      <c r="AW37" s="640">
        <v>245.3</v>
      </c>
      <c r="AX37" s="640">
        <v>269.2</v>
      </c>
      <c r="AY37" s="640">
        <v>267.2</v>
      </c>
      <c r="AZ37" s="640">
        <v>225.5</v>
      </c>
      <c r="BA37" s="640">
        <v>244.9</v>
      </c>
      <c r="BB37" s="640">
        <v>227.87476067124675</v>
      </c>
      <c r="BC37" s="640">
        <v>299.47077385111538</v>
      </c>
      <c r="BD37" s="640">
        <v>398.15</v>
      </c>
      <c r="BE37" s="640">
        <v>402.8</v>
      </c>
      <c r="BF37" s="640">
        <v>349.8</v>
      </c>
      <c r="BG37" s="640">
        <v>324.708276829032</v>
      </c>
      <c r="BH37" s="640">
        <v>296.89999999999998</v>
      </c>
      <c r="BI37" s="640">
        <v>260.89999999999998</v>
      </c>
      <c r="BJ37" s="640">
        <v>235.4</v>
      </c>
      <c r="BK37" s="640">
        <v>218.1</v>
      </c>
      <c r="BL37" s="640">
        <v>200.7</v>
      </c>
      <c r="BM37" s="640">
        <v>204.19775789510908</v>
      </c>
      <c r="BN37" s="640">
        <v>182.43481431957699</v>
      </c>
      <c r="BO37" s="640">
        <v>163.69999999999999</v>
      </c>
      <c r="BP37" s="640">
        <v>155.17856674276419</v>
      </c>
      <c r="BQ37" s="640">
        <v>165.4</v>
      </c>
      <c r="BR37" s="640">
        <v>163.69999999999999</v>
      </c>
      <c r="BS37" s="640">
        <v>170.2</v>
      </c>
      <c r="BT37" s="640">
        <v>169.29399441340783</v>
      </c>
      <c r="BU37" s="641">
        <f>BU13/BU35*100</f>
        <v>168.56973252322089</v>
      </c>
      <c r="BV37" s="631"/>
    </row>
    <row r="38" spans="1:143" s="120" customFormat="1" ht="5.0999999999999996" customHeight="1">
      <c r="A38" s="102"/>
      <c r="B38" s="638"/>
      <c r="C38" s="638"/>
      <c r="D38" s="638"/>
      <c r="E38" s="638"/>
      <c r="F38" s="638"/>
      <c r="G38" s="638"/>
      <c r="H38" s="638"/>
      <c r="I38" s="638"/>
      <c r="J38" s="638"/>
      <c r="K38" s="638"/>
      <c r="L38" s="638"/>
      <c r="M38" s="638"/>
      <c r="N38" s="638"/>
      <c r="O38" s="638"/>
      <c r="P38" s="638"/>
      <c r="Q38" s="638"/>
      <c r="R38" s="638"/>
      <c r="S38" s="638"/>
      <c r="T38" s="638"/>
      <c r="U38" s="638"/>
      <c r="V38" s="638"/>
      <c r="W38" s="638"/>
      <c r="X38" s="638"/>
      <c r="Y38" s="638"/>
      <c r="Z38" s="638"/>
      <c r="AA38" s="638"/>
      <c r="AB38" s="638"/>
      <c r="AC38" s="638"/>
      <c r="AD38" s="638"/>
      <c r="AE38" s="638"/>
      <c r="AF38" s="638"/>
      <c r="AG38" s="638"/>
      <c r="AH38" s="638"/>
      <c r="AI38" s="638"/>
      <c r="AJ38" s="638"/>
      <c r="AK38" s="638"/>
      <c r="AL38" s="638"/>
      <c r="AM38" s="638"/>
      <c r="AN38" s="638"/>
      <c r="AO38" s="638"/>
      <c r="AP38" s="638"/>
      <c r="AQ38" s="638"/>
      <c r="AR38" s="638"/>
      <c r="AS38" s="638"/>
      <c r="AT38" s="638"/>
      <c r="AU38" s="638"/>
      <c r="AV38" s="638"/>
      <c r="AW38" s="638"/>
      <c r="AX38" s="638"/>
      <c r="AY38" s="638"/>
      <c r="AZ38" s="638"/>
      <c r="BA38" s="638"/>
      <c r="BB38" s="638"/>
      <c r="BC38" s="638"/>
      <c r="BD38" s="638"/>
      <c r="BE38" s="638"/>
      <c r="BF38" s="638"/>
      <c r="BG38" s="638"/>
      <c r="BH38" s="638"/>
      <c r="BI38" s="638"/>
      <c r="BJ38" s="638"/>
      <c r="BK38" s="638"/>
      <c r="BL38" s="638"/>
      <c r="BM38" s="638"/>
      <c r="BN38" s="638"/>
      <c r="BO38" s="638"/>
      <c r="BP38" s="638"/>
      <c r="BQ38" s="638"/>
      <c r="BR38" s="638"/>
      <c r="BS38" s="638"/>
      <c r="BT38" s="638"/>
      <c r="BU38" s="638"/>
    </row>
    <row r="39" spans="1:143" s="268" customFormat="1" ht="10.199999999999999" customHeight="1" thickBot="1">
      <c r="A39" s="647"/>
      <c r="B39" s="648"/>
      <c r="C39" s="648"/>
      <c r="D39" s="648"/>
      <c r="E39" s="648"/>
      <c r="F39" s="648"/>
      <c r="G39" s="648"/>
      <c r="H39" s="648"/>
      <c r="I39" s="648"/>
      <c r="J39" s="648"/>
      <c r="K39" s="648"/>
      <c r="L39" s="648"/>
      <c r="M39" s="648"/>
      <c r="N39" s="648"/>
      <c r="O39" s="648"/>
      <c r="P39" s="648"/>
      <c r="Q39" s="648"/>
      <c r="R39" s="648"/>
      <c r="S39" s="648"/>
      <c r="T39" s="648"/>
      <c r="U39" s="648"/>
      <c r="V39" s="648"/>
      <c r="W39" s="648"/>
      <c r="X39" s="648"/>
      <c r="Y39" s="648"/>
      <c r="Z39" s="648"/>
      <c r="AA39" s="648"/>
      <c r="AB39" s="648"/>
      <c r="AC39" s="648"/>
      <c r="AD39" s="648"/>
      <c r="AE39" s="648"/>
      <c r="AF39" s="648"/>
      <c r="AG39" s="648"/>
      <c r="AH39" s="648"/>
      <c r="AI39" s="648"/>
      <c r="AJ39" s="648"/>
      <c r="AK39" s="648"/>
      <c r="AL39" s="648"/>
      <c r="AM39" s="648"/>
      <c r="AN39" s="648"/>
      <c r="AO39" s="648"/>
      <c r="AP39" s="648"/>
      <c r="AQ39" s="648"/>
      <c r="AR39" s="648"/>
      <c r="AS39" s="648"/>
      <c r="AT39" s="648"/>
      <c r="AU39" s="648"/>
      <c r="AV39" s="648"/>
      <c r="AW39" s="648"/>
      <c r="AX39" s="648"/>
      <c r="AY39" s="648"/>
      <c r="AZ39" s="648"/>
      <c r="BA39" s="648"/>
      <c r="BB39" s="648"/>
      <c r="BC39" s="648"/>
      <c r="BD39" s="648"/>
      <c r="BE39" s="648"/>
      <c r="BF39" s="648"/>
      <c r="BG39" s="648"/>
      <c r="BH39" s="648"/>
      <c r="BI39" s="648"/>
      <c r="BJ39" s="648"/>
      <c r="BK39" s="648"/>
      <c r="BL39" s="648"/>
      <c r="BM39" s="648"/>
      <c r="BN39" s="648"/>
      <c r="BO39" s="648"/>
      <c r="BP39" s="648"/>
      <c r="BQ39" s="648"/>
      <c r="BR39" s="648"/>
      <c r="BS39" s="648"/>
      <c r="BT39" s="648"/>
      <c r="BU39" s="648"/>
      <c r="BV39" s="266"/>
      <c r="BW39" s="266"/>
      <c r="BX39" s="266"/>
      <c r="BY39" s="266"/>
      <c r="BZ39" s="266"/>
      <c r="CA39" s="266"/>
      <c r="CB39" s="266"/>
      <c r="CC39" s="266"/>
      <c r="CD39" s="266"/>
      <c r="CE39" s="266"/>
      <c r="CF39" s="266"/>
      <c r="CG39" s="266"/>
      <c r="CH39" s="266"/>
      <c r="CI39" s="266"/>
      <c r="CJ39" s="266"/>
      <c r="CK39" s="266"/>
      <c r="CL39" s="266"/>
      <c r="CM39" s="266"/>
      <c r="CN39" s="266"/>
      <c r="CO39" s="266"/>
      <c r="CP39" s="266"/>
      <c r="CQ39" s="266"/>
      <c r="CR39" s="266"/>
      <c r="CS39" s="266"/>
      <c r="CT39" s="266"/>
      <c r="CU39" s="266"/>
      <c r="CV39" s="266"/>
      <c r="CW39" s="266"/>
      <c r="CX39" s="266"/>
      <c r="CY39" s="266"/>
      <c r="CZ39" s="266"/>
      <c r="DA39" s="266"/>
      <c r="DB39" s="266"/>
      <c r="DC39" s="266"/>
      <c r="DD39" s="266"/>
      <c r="DE39" s="266"/>
      <c r="DF39" s="266"/>
      <c r="DG39" s="266"/>
      <c r="DH39" s="266"/>
      <c r="DI39" s="266"/>
      <c r="DJ39" s="266"/>
      <c r="DK39" s="266"/>
      <c r="DL39" s="266"/>
      <c r="DM39" s="266"/>
      <c r="DN39" s="266"/>
      <c r="DO39" s="266"/>
      <c r="DP39" s="266"/>
      <c r="DQ39" s="266"/>
      <c r="DR39" s="266"/>
      <c r="DS39" s="266"/>
      <c r="DT39" s="266"/>
      <c r="DU39" s="266"/>
      <c r="DV39" s="266"/>
      <c r="DW39" s="266"/>
      <c r="DX39" s="266"/>
      <c r="DY39" s="266"/>
      <c r="DZ39" s="266"/>
      <c r="EA39" s="266"/>
      <c r="EB39" s="266"/>
      <c r="EC39" s="266"/>
      <c r="ED39" s="266"/>
      <c r="EE39" s="266"/>
      <c r="EF39" s="266"/>
      <c r="EG39" s="266"/>
      <c r="EH39" s="266"/>
      <c r="EI39" s="266"/>
      <c r="EJ39" s="266"/>
      <c r="EK39" s="266"/>
      <c r="EL39" s="266"/>
      <c r="EM39" s="266"/>
    </row>
    <row r="40" spans="1:143" s="120" customFormat="1" ht="12.75" customHeight="1" thickTop="1">
      <c r="A40" s="241"/>
    </row>
    <row r="41" spans="1:143" s="120" customFormat="1" ht="15" customHeight="1">
      <c r="A41" s="241" t="s">
        <v>804</v>
      </c>
    </row>
    <row r="42" spans="1:143" s="120" customFormat="1" ht="75" customHeight="1">
      <c r="A42" s="241" t="s">
        <v>805</v>
      </c>
      <c r="B42" s="649"/>
      <c r="C42" s="649"/>
      <c r="D42" s="649"/>
    </row>
    <row r="43" spans="1:143" s="120" customFormat="1" ht="13.2">
      <c r="A43" s="241"/>
      <c r="B43" s="649"/>
      <c r="C43" s="649"/>
      <c r="D43" s="649"/>
    </row>
    <row r="44" spans="1:143" s="120" customFormat="1" ht="13.2">
      <c r="A44" s="241"/>
    </row>
    <row r="45" spans="1:143" s="120" customFormat="1" ht="13.2">
      <c r="A45" s="241"/>
    </row>
    <row r="46" spans="1:143" s="120" customFormat="1" ht="13.2">
      <c r="A46" s="198"/>
    </row>
    <row r="47" spans="1:143" s="120" customFormat="1" ht="13.2">
      <c r="A47" s="198"/>
    </row>
    <row r="48" spans="1:143" s="120" customFormat="1" ht="13.2">
      <c r="A48" s="198"/>
    </row>
    <row r="49" spans="1:1" s="120" customFormat="1" ht="13.2">
      <c r="A49" s="198"/>
    </row>
    <row r="50" spans="1:1" s="120" customFormat="1" ht="13.2">
      <c r="A50" s="198"/>
    </row>
    <row r="51" spans="1:1" s="120" customFormat="1" ht="13.2"/>
    <row r="52" spans="1:1" s="120" customFormat="1" ht="13.2"/>
    <row r="53" spans="1:1" s="120" customFormat="1" ht="13.2"/>
    <row r="54" spans="1:1" s="120" customFormat="1" ht="13.2"/>
    <row r="55" spans="1:1" s="120" customFormat="1" ht="13.2"/>
    <row r="56" spans="1:1" s="120" customFormat="1" ht="13.2"/>
    <row r="57" spans="1:1" s="120" customFormat="1" ht="13.2"/>
    <row r="58" spans="1:1" s="120" customFormat="1" ht="13.2"/>
    <row r="59" spans="1:1" s="120" customFormat="1" ht="13.2"/>
    <row r="60" spans="1:1" s="120" customFormat="1" ht="13.2"/>
    <row r="61" spans="1:1" s="120" customFormat="1" ht="13.2"/>
    <row r="62" spans="1:1" s="120" customFormat="1" ht="13.2"/>
    <row r="63" spans="1:1" s="120" customFormat="1" ht="13.2"/>
    <row r="64" spans="1:1" s="120" customFormat="1" ht="13.2"/>
    <row r="65" s="120" customFormat="1" ht="13.2"/>
    <row r="66" s="120" customFormat="1" ht="13.2"/>
    <row r="67" s="120" customFormat="1" ht="13.2"/>
    <row r="68" s="120" customFormat="1" ht="13.2"/>
    <row r="69" s="120" customFormat="1" ht="13.2"/>
    <row r="70" s="120" customFormat="1" ht="13.2"/>
    <row r="71" s="120" customFormat="1" ht="13.2"/>
    <row r="72" s="120" customFormat="1" ht="13.2"/>
    <row r="73" s="120" customFormat="1" ht="13.2"/>
    <row r="74" s="120" customFormat="1" ht="13.2"/>
    <row r="75" s="120" customFormat="1" ht="13.2"/>
    <row r="76" s="120" customFormat="1" ht="13.2"/>
    <row r="77" s="120" customFormat="1" ht="13.2"/>
    <row r="78" s="120" customFormat="1" ht="13.2"/>
    <row r="79" s="120" customFormat="1" ht="13.2"/>
    <row r="80" s="120" customFormat="1" ht="13.2"/>
    <row r="81" s="120" customFormat="1" ht="13.2"/>
    <row r="82" s="120" customFormat="1" ht="13.2"/>
    <row r="83" s="120" customFormat="1" ht="13.2"/>
    <row r="84" s="120" customFormat="1" ht="13.2"/>
    <row r="85" s="120" customFormat="1" ht="13.2"/>
    <row r="86" s="120" customFormat="1" ht="13.2"/>
    <row r="87" s="120" customFormat="1" ht="13.2"/>
    <row r="88" s="120" customFormat="1" ht="13.2"/>
    <row r="89" s="120" customFormat="1" ht="13.2"/>
    <row r="90" s="120" customFormat="1" ht="13.2"/>
    <row r="91" s="120" customFormat="1" ht="13.2"/>
    <row r="92" s="120" customFormat="1" ht="13.2"/>
    <row r="93" s="120" customFormat="1" ht="13.2"/>
    <row r="94" s="120" customFormat="1" ht="13.2"/>
    <row r="95" s="120" customFormat="1" ht="13.2"/>
    <row r="96" s="120" customFormat="1" ht="13.2"/>
    <row r="97" s="120" customFormat="1" ht="13.2"/>
    <row r="98" s="120" customFormat="1" ht="13.2"/>
    <row r="99" s="120" customFormat="1" ht="13.2"/>
    <row r="100" s="120" customFormat="1" ht="13.2"/>
    <row r="101" s="120" customFormat="1" ht="13.2"/>
    <row r="102" s="120" customFormat="1" ht="13.2"/>
    <row r="103" s="120" customFormat="1" ht="13.2"/>
    <row r="104" s="120" customFormat="1" ht="13.2"/>
    <row r="105" s="120" customFormat="1" ht="13.2"/>
    <row r="106" s="120" customFormat="1" ht="13.2"/>
    <row r="107" s="120" customFormat="1" ht="13.2"/>
    <row r="108" s="120" customFormat="1" ht="13.2"/>
    <row r="109" s="120" customFormat="1" ht="13.2"/>
    <row r="110" s="120" customFormat="1" ht="13.2"/>
    <row r="111" s="120" customFormat="1" ht="13.2"/>
    <row r="112" s="120" customFormat="1" ht="13.2"/>
    <row r="113" spans="14:17" s="120" customFormat="1" ht="13.2"/>
    <row r="114" spans="14:17" s="120" customFormat="1" ht="13.2"/>
    <row r="115" spans="14:17" s="120" customFormat="1" ht="13.2"/>
    <row r="116" spans="14:17" s="120" customFormat="1" ht="13.2"/>
    <row r="117" spans="14:17" s="120" customFormat="1" ht="13.2"/>
    <row r="118" spans="14:17" ht="13.2">
      <c r="N118" s="120"/>
      <c r="O118" s="120"/>
      <c r="P118" s="120"/>
      <c r="Q118" s="120"/>
    </row>
    <row r="119" spans="14:17" ht="13.2">
      <c r="N119" s="120"/>
      <c r="O119" s="120"/>
      <c r="P119" s="120"/>
      <c r="Q119" s="120"/>
    </row>
    <row r="120" spans="14:17" ht="13.2">
      <c r="N120" s="120"/>
      <c r="O120" s="120"/>
      <c r="P120" s="120"/>
      <c r="Q120" s="120"/>
    </row>
    <row r="121" spans="14:17" ht="13.2">
      <c r="N121" s="120"/>
      <c r="O121" s="120"/>
      <c r="P121" s="120"/>
      <c r="Q121" s="120"/>
    </row>
    <row r="122" spans="14:17" ht="13.2">
      <c r="N122" s="120"/>
      <c r="O122" s="120"/>
      <c r="P122" s="120"/>
      <c r="Q122" s="120"/>
    </row>
    <row r="123" spans="14:17" ht="13.2">
      <c r="N123" s="120"/>
      <c r="O123" s="120"/>
      <c r="P123" s="120"/>
      <c r="Q123" s="120"/>
    </row>
    <row r="124" spans="14:17" ht="13.2">
      <c r="N124" s="120"/>
      <c r="O124" s="120"/>
      <c r="P124" s="120"/>
      <c r="Q124" s="120"/>
    </row>
    <row r="125" spans="14:17" ht="13.2">
      <c r="N125" s="120"/>
      <c r="O125" s="120"/>
      <c r="P125" s="120"/>
      <c r="Q125" s="120"/>
    </row>
    <row r="126" spans="14:17" ht="13.2">
      <c r="N126" s="120"/>
      <c r="O126" s="120"/>
      <c r="P126" s="120"/>
      <c r="Q126" s="120"/>
    </row>
    <row r="127" spans="14:17" ht="13.2">
      <c r="N127" s="120"/>
      <c r="O127" s="120"/>
      <c r="P127" s="120"/>
      <c r="Q127" s="120"/>
    </row>
    <row r="128" spans="14:17" ht="13.2">
      <c r="N128" s="120"/>
      <c r="O128" s="120"/>
      <c r="P128" s="120"/>
      <c r="Q128" s="120"/>
    </row>
    <row r="129" spans="14:17" ht="13.2">
      <c r="N129" s="120"/>
      <c r="O129" s="120"/>
      <c r="P129" s="120"/>
      <c r="Q129" s="120"/>
    </row>
    <row r="130" spans="14:17" ht="13.2">
      <c r="N130" s="120"/>
      <c r="O130" s="120"/>
      <c r="P130" s="120"/>
      <c r="Q130" s="120"/>
    </row>
    <row r="131" spans="14:17" ht="13.2">
      <c r="N131" s="120"/>
      <c r="O131" s="120"/>
      <c r="P131" s="120"/>
      <c r="Q131" s="120"/>
    </row>
    <row r="132" spans="14:17" ht="13.2">
      <c r="N132" s="120"/>
      <c r="O132" s="120"/>
      <c r="P132" s="120"/>
      <c r="Q132" s="120"/>
    </row>
    <row r="133" spans="14:17" ht="13.2">
      <c r="N133" s="120"/>
      <c r="O133" s="120"/>
      <c r="P133" s="120"/>
      <c r="Q133" s="120"/>
    </row>
    <row r="134" spans="14:17" ht="13.2">
      <c r="N134" s="120"/>
      <c r="O134" s="120"/>
      <c r="P134" s="120"/>
      <c r="Q134" s="120"/>
    </row>
    <row r="135" spans="14:17" ht="13.2">
      <c r="N135" s="120"/>
      <c r="O135" s="120"/>
      <c r="P135" s="120"/>
      <c r="Q135" s="120"/>
    </row>
    <row r="136" spans="14:17" ht="13.2">
      <c r="N136" s="120"/>
      <c r="O136" s="120"/>
      <c r="P136" s="120"/>
      <c r="Q136" s="120"/>
    </row>
    <row r="137" spans="14:17" ht="13.2">
      <c r="N137" s="120"/>
      <c r="O137" s="120"/>
      <c r="P137" s="120"/>
      <c r="Q137" s="120"/>
    </row>
    <row r="138" spans="14:17" ht="13.2">
      <c r="N138" s="120"/>
      <c r="O138" s="120"/>
      <c r="P138" s="120"/>
      <c r="Q138" s="120"/>
    </row>
    <row r="139" spans="14:17" ht="13.2">
      <c r="N139" s="120"/>
      <c r="O139" s="120"/>
      <c r="P139" s="120"/>
      <c r="Q139" s="120"/>
    </row>
    <row r="140" spans="14:17" ht="13.2">
      <c r="N140" s="120"/>
      <c r="O140" s="120"/>
      <c r="P140" s="120"/>
      <c r="Q140" s="120"/>
    </row>
    <row r="141" spans="14:17" ht="13.2">
      <c r="N141" s="120"/>
      <c r="O141" s="120"/>
      <c r="P141" s="120"/>
      <c r="Q141" s="120"/>
    </row>
    <row r="142" spans="14:17" ht="13.2">
      <c r="N142" s="120"/>
      <c r="O142" s="120"/>
      <c r="P142" s="120"/>
      <c r="Q142" s="120"/>
    </row>
    <row r="143" spans="14:17" ht="13.2">
      <c r="N143" s="120"/>
      <c r="O143" s="120"/>
      <c r="P143" s="120"/>
      <c r="Q143" s="120"/>
    </row>
    <row r="144" spans="14:17" ht="13.2">
      <c r="N144" s="120"/>
      <c r="O144" s="120"/>
      <c r="P144" s="120"/>
      <c r="Q144" s="120"/>
    </row>
    <row r="145" spans="14:17" ht="13.2">
      <c r="N145" s="120"/>
      <c r="O145" s="120"/>
      <c r="P145" s="120"/>
      <c r="Q145" s="120"/>
    </row>
    <row r="146" spans="14:17" ht="13.2">
      <c r="N146" s="120"/>
      <c r="O146" s="120"/>
      <c r="P146" s="120"/>
      <c r="Q146" s="120"/>
    </row>
    <row r="147" spans="14:17" ht="13.2">
      <c r="N147" s="120"/>
      <c r="O147" s="120"/>
      <c r="P147" s="120"/>
      <c r="Q147" s="120"/>
    </row>
    <row r="148" spans="14:17" ht="13.2">
      <c r="N148" s="120"/>
      <c r="O148" s="120"/>
      <c r="P148" s="120"/>
      <c r="Q148" s="120"/>
    </row>
    <row r="149" spans="14:17" ht="13.2">
      <c r="N149" s="120"/>
      <c r="O149" s="120"/>
      <c r="P149" s="120"/>
      <c r="Q149" s="120"/>
    </row>
    <row r="150" spans="14:17" ht="13.2">
      <c r="N150" s="120"/>
      <c r="O150" s="120"/>
      <c r="P150" s="120"/>
      <c r="Q150" s="120"/>
    </row>
    <row r="151" spans="14:17" ht="13.2">
      <c r="N151" s="120"/>
      <c r="O151" s="120"/>
      <c r="P151" s="120"/>
      <c r="Q151" s="120"/>
    </row>
    <row r="152" spans="14:17" ht="13.2">
      <c r="N152" s="120"/>
      <c r="O152" s="120"/>
      <c r="P152" s="120"/>
      <c r="Q152" s="120"/>
    </row>
    <row r="153" spans="14:17" ht="13.2">
      <c r="N153" s="120"/>
      <c r="O153" s="120"/>
      <c r="P153" s="120"/>
      <c r="Q153" s="120"/>
    </row>
  </sheetData>
  <hyperlinks>
    <hyperlink ref="BU6" location="'Index - Descontinued'!A1" display="Index" xr:uid="{55105128-7F3F-4148-84E1-0AAB59A76448}"/>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7" max="33" man="1"/>
    <brk id="104" max="35" man="1"/>
    <brk id="120" max="3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ADE3A-2C6A-4B3D-AE9F-DD56A5D67660}">
  <sheetPr>
    <tabColor rgb="FFFF0000"/>
  </sheetPr>
  <dimension ref="A1:GR35"/>
  <sheetViews>
    <sheetView showGridLines="0" zoomScaleNormal="100" workbookViewId="0">
      <pane xSplit="1" ySplit="9" topLeftCell="B10" activePane="bottomRight" state="frozen"/>
      <selection activeCell="C6" sqref="C6"/>
      <selection pane="topRight" activeCell="C6" sqref="C6"/>
      <selection pane="bottomLeft" activeCell="C6" sqref="C6"/>
      <selection pane="bottomRight" activeCell="C6" sqref="C6"/>
    </sheetView>
  </sheetViews>
  <sheetFormatPr defaultColWidth="11" defaultRowHeight="11.4"/>
  <cols>
    <col min="1" max="1" width="63.77734375" style="277" customWidth="1"/>
    <col min="2" max="3" width="9.44140625" style="277" customWidth="1"/>
    <col min="4" max="16384" width="11" style="41"/>
  </cols>
  <sheetData>
    <row r="1" spans="1:200" s="25" customFormat="1" ht="15" customHeight="1">
      <c r="A1" s="18"/>
      <c r="B1" s="64"/>
      <c r="C1" s="64"/>
      <c r="D1" s="20"/>
      <c r="E1" s="20"/>
      <c r="F1" s="20"/>
      <c r="G1" s="20"/>
      <c r="H1" s="20"/>
      <c r="I1" s="20"/>
      <c r="J1" s="20"/>
      <c r="K1" s="20"/>
      <c r="L1" s="20"/>
      <c r="M1" s="20"/>
      <c r="N1" s="20"/>
      <c r="O1" s="20"/>
      <c r="P1" s="20"/>
      <c r="Q1" s="20"/>
      <c r="R1" s="20"/>
      <c r="S1" s="20"/>
      <c r="T1" s="20"/>
      <c r="U1" s="20"/>
      <c r="V1" s="20"/>
      <c r="W1" s="20"/>
      <c r="X1" s="20"/>
      <c r="Y1" s="20"/>
      <c r="Z1" s="20"/>
      <c r="AA1" s="21"/>
      <c r="AB1" s="20"/>
      <c r="AC1" s="21"/>
      <c r="AD1" s="20"/>
      <c r="AE1" s="21"/>
      <c r="AF1" s="20"/>
      <c r="AG1" s="21"/>
      <c r="AH1" s="20"/>
      <c r="AI1" s="21"/>
      <c r="AJ1" s="20"/>
      <c r="AK1" s="21"/>
      <c r="AL1" s="20"/>
      <c r="AM1" s="21"/>
      <c r="AN1" s="20"/>
      <c r="AO1" s="21"/>
      <c r="AP1" s="20"/>
      <c r="AQ1" s="21"/>
      <c r="AR1" s="20"/>
      <c r="AS1" s="21"/>
      <c r="AT1" s="20"/>
      <c r="AU1" s="21"/>
      <c r="AV1" s="20"/>
      <c r="AW1" s="21"/>
      <c r="AX1" s="20"/>
      <c r="AY1" s="21"/>
      <c r="AZ1" s="20"/>
      <c r="BA1" s="21"/>
      <c r="BB1" s="20"/>
      <c r="BC1" s="21"/>
      <c r="BD1" s="20"/>
      <c r="BE1" s="21"/>
      <c r="BF1" s="20"/>
      <c r="BG1" s="21"/>
      <c r="BH1" s="22"/>
      <c r="BI1" s="22"/>
      <c r="BJ1" s="20"/>
      <c r="BK1" s="21"/>
      <c r="BL1" s="23"/>
      <c r="BM1" s="23"/>
      <c r="BN1" s="23"/>
      <c r="BO1" s="23"/>
      <c r="BP1" s="23"/>
      <c r="BQ1" s="21"/>
      <c r="BR1" s="23"/>
      <c r="BS1" s="21"/>
      <c r="BT1" s="23"/>
      <c r="BU1" s="23"/>
      <c r="BV1" s="23"/>
      <c r="BW1" s="24"/>
      <c r="BX1" s="24"/>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0"/>
      <c r="DF1" s="21"/>
      <c r="DG1" s="20"/>
      <c r="DH1" s="21"/>
      <c r="DI1" s="20"/>
      <c r="DJ1" s="21"/>
      <c r="DK1" s="20"/>
      <c r="DL1" s="21"/>
      <c r="DM1" s="22"/>
      <c r="DN1" s="22"/>
      <c r="DO1" s="20"/>
      <c r="DP1" s="21"/>
      <c r="DQ1" s="23"/>
      <c r="DR1" s="23"/>
      <c r="DS1" s="23"/>
      <c r="DT1" s="23"/>
      <c r="DU1" s="23"/>
      <c r="DV1" s="21"/>
      <c r="DW1" s="23"/>
      <c r="DX1" s="21"/>
      <c r="DY1" s="23"/>
      <c r="DZ1" s="23"/>
      <c r="EA1" s="23"/>
      <c r="EB1" s="24"/>
      <c r="EC1" s="24"/>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0"/>
      <c r="FK1" s="21"/>
      <c r="FL1" s="20"/>
      <c r="FM1" s="21"/>
      <c r="FN1" s="20"/>
      <c r="FO1" s="21"/>
      <c r="FP1" s="20"/>
      <c r="FQ1" s="21"/>
      <c r="FR1" s="22"/>
      <c r="FS1" s="22"/>
      <c r="FT1" s="20"/>
      <c r="FU1" s="21"/>
      <c r="FV1" s="23"/>
      <c r="FW1" s="23"/>
      <c r="FX1" s="23"/>
      <c r="FY1" s="23"/>
      <c r="FZ1" s="23"/>
      <c r="GA1" s="21"/>
      <c r="GB1" s="23"/>
      <c r="GC1" s="21"/>
      <c r="GD1" s="23"/>
      <c r="GE1" s="23"/>
      <c r="GF1" s="23"/>
      <c r="GG1" s="24"/>
      <c r="GH1" s="24"/>
      <c r="GI1" s="20"/>
      <c r="GJ1" s="21"/>
      <c r="GK1" s="20"/>
      <c r="GL1" s="21"/>
      <c r="GM1" s="20"/>
      <c r="GN1" s="21"/>
      <c r="GO1" s="20"/>
      <c r="GP1" s="21"/>
      <c r="GQ1" s="20"/>
      <c r="GR1" s="21"/>
    </row>
    <row r="2" spans="1:200" s="25" customFormat="1" ht="15" customHeight="1">
      <c r="A2" s="18"/>
      <c r="B2" s="64"/>
      <c r="C2" s="64"/>
      <c r="D2" s="20"/>
      <c r="E2" s="20"/>
      <c r="F2" s="20"/>
      <c r="G2" s="20"/>
      <c r="H2" s="20"/>
      <c r="I2" s="20"/>
      <c r="J2" s="20"/>
      <c r="K2" s="20"/>
      <c r="L2" s="20"/>
      <c r="M2" s="20"/>
      <c r="N2" s="20"/>
      <c r="O2" s="20"/>
      <c r="P2" s="20"/>
      <c r="Q2" s="20"/>
      <c r="R2" s="20"/>
      <c r="S2" s="20"/>
      <c r="T2" s="20"/>
      <c r="U2" s="20"/>
      <c r="V2" s="20"/>
      <c r="W2" s="20"/>
      <c r="X2" s="20"/>
      <c r="Y2" s="20"/>
      <c r="Z2" s="20"/>
      <c r="AA2" s="21"/>
      <c r="AB2" s="20"/>
      <c r="AC2" s="21"/>
      <c r="AD2" s="20"/>
      <c r="AE2" s="21"/>
      <c r="AF2" s="20"/>
      <c r="AG2" s="21"/>
      <c r="AH2" s="20"/>
      <c r="AI2" s="21"/>
      <c r="AJ2" s="20"/>
      <c r="AK2" s="21"/>
      <c r="AL2" s="20"/>
      <c r="AM2" s="21"/>
      <c r="AN2" s="20"/>
      <c r="AO2" s="21"/>
      <c r="AP2" s="20"/>
      <c r="AQ2" s="21"/>
      <c r="AR2" s="20"/>
      <c r="AS2" s="21"/>
      <c r="AT2" s="20"/>
      <c r="AU2" s="21"/>
      <c r="AV2" s="20"/>
      <c r="AW2" s="21"/>
      <c r="AX2" s="20"/>
      <c r="AY2" s="21"/>
      <c r="AZ2" s="20"/>
      <c r="BA2" s="21"/>
      <c r="BB2" s="20"/>
      <c r="BC2" s="21"/>
      <c r="BD2" s="20"/>
      <c r="BE2" s="21"/>
      <c r="BF2" s="20"/>
      <c r="BG2" s="21"/>
      <c r="BH2" s="22"/>
      <c r="BI2" s="22"/>
      <c r="BJ2" s="20"/>
      <c r="BK2" s="21"/>
      <c r="BL2" s="23"/>
      <c r="BM2" s="23"/>
      <c r="BN2" s="23"/>
      <c r="BO2" s="23"/>
      <c r="BP2" s="23"/>
      <c r="BQ2" s="21"/>
      <c r="BR2" s="23"/>
      <c r="BS2" s="21"/>
      <c r="BT2" s="23"/>
      <c r="BU2" s="23"/>
      <c r="BV2" s="23"/>
      <c r="BW2" s="24"/>
      <c r="BX2" s="24"/>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0"/>
      <c r="DF2" s="21"/>
      <c r="DG2" s="20"/>
      <c r="DH2" s="21"/>
      <c r="DI2" s="20"/>
      <c r="DJ2" s="21"/>
      <c r="DK2" s="20"/>
      <c r="DL2" s="21"/>
      <c r="DM2" s="22"/>
      <c r="DN2" s="22"/>
      <c r="DO2" s="20"/>
      <c r="DP2" s="21"/>
      <c r="DQ2" s="23"/>
      <c r="DR2" s="23"/>
      <c r="DS2" s="23"/>
      <c r="DT2" s="23"/>
      <c r="DU2" s="23"/>
      <c r="DV2" s="21"/>
      <c r="DW2" s="23"/>
      <c r="DX2" s="21"/>
      <c r="DY2" s="23"/>
      <c r="DZ2" s="23"/>
      <c r="EA2" s="23"/>
      <c r="EB2" s="24"/>
      <c r="EC2" s="24"/>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0"/>
      <c r="FK2" s="21"/>
      <c r="FL2" s="20"/>
      <c r="FM2" s="21"/>
      <c r="FN2" s="20"/>
      <c r="FO2" s="21"/>
      <c r="FP2" s="20"/>
      <c r="FQ2" s="21"/>
      <c r="FR2" s="22"/>
      <c r="FS2" s="22"/>
      <c r="FT2" s="20"/>
      <c r="FU2" s="21"/>
      <c r="FV2" s="23"/>
      <c r="FW2" s="23"/>
      <c r="FX2" s="23"/>
      <c r="FY2" s="23"/>
      <c r="FZ2" s="23"/>
      <c r="GA2" s="21"/>
      <c r="GB2" s="23"/>
      <c r="GC2" s="21"/>
      <c r="GD2" s="23"/>
      <c r="GE2" s="23"/>
      <c r="GF2" s="23"/>
      <c r="GG2" s="24"/>
      <c r="GH2" s="24"/>
      <c r="GI2" s="20"/>
      <c r="GJ2" s="21"/>
      <c r="GK2" s="20"/>
      <c r="GL2" s="21"/>
      <c r="GM2" s="20"/>
      <c r="GN2" s="21"/>
      <c r="GO2" s="20"/>
      <c r="GP2" s="21"/>
      <c r="GQ2" s="20"/>
      <c r="GR2" s="21"/>
    </row>
    <row r="3" spans="1:200" s="25" customFormat="1" ht="15" customHeight="1">
      <c r="A3" s="18"/>
      <c r="B3" s="64"/>
      <c r="C3" s="64"/>
      <c r="D3" s="20"/>
      <c r="E3" s="20"/>
      <c r="F3" s="20"/>
      <c r="G3" s="20"/>
      <c r="H3" s="20"/>
      <c r="I3" s="20"/>
      <c r="J3" s="20"/>
      <c r="K3" s="20"/>
      <c r="L3" s="20"/>
      <c r="M3" s="20"/>
      <c r="N3" s="20"/>
      <c r="O3" s="20"/>
      <c r="P3" s="20"/>
      <c r="Q3" s="20"/>
      <c r="R3" s="20"/>
      <c r="S3" s="20"/>
      <c r="T3" s="20"/>
      <c r="U3" s="20"/>
      <c r="V3" s="20"/>
      <c r="W3" s="20"/>
      <c r="X3" s="20"/>
      <c r="Y3" s="20"/>
      <c r="Z3" s="20"/>
      <c r="AA3" s="21"/>
      <c r="AB3" s="20"/>
      <c r="AC3" s="21"/>
      <c r="AD3" s="20"/>
      <c r="AE3" s="21"/>
      <c r="AF3" s="20"/>
      <c r="AG3" s="21"/>
      <c r="AH3" s="20"/>
      <c r="AI3" s="21"/>
      <c r="AJ3" s="20"/>
      <c r="AK3" s="21"/>
      <c r="AL3" s="20"/>
      <c r="AM3" s="21"/>
      <c r="AN3" s="20"/>
      <c r="AO3" s="21"/>
      <c r="AP3" s="20"/>
      <c r="AQ3" s="21"/>
      <c r="AR3" s="20"/>
      <c r="AS3" s="21"/>
      <c r="AT3" s="20"/>
      <c r="AU3" s="21"/>
      <c r="AV3" s="20"/>
      <c r="AW3" s="21"/>
      <c r="AX3" s="20"/>
      <c r="AY3" s="21"/>
      <c r="AZ3" s="20"/>
      <c r="BA3" s="21"/>
      <c r="BB3" s="20"/>
      <c r="BC3" s="21"/>
      <c r="BD3" s="20"/>
      <c r="BE3" s="21"/>
      <c r="BF3" s="20"/>
      <c r="BG3" s="21"/>
      <c r="BH3" s="22"/>
      <c r="BI3" s="22"/>
      <c r="BJ3" s="20"/>
      <c r="BK3" s="21"/>
      <c r="BL3" s="23"/>
      <c r="BM3" s="23"/>
      <c r="BN3" s="23"/>
      <c r="BO3" s="23"/>
      <c r="BP3" s="23"/>
      <c r="BQ3" s="21"/>
      <c r="BR3" s="23"/>
      <c r="BS3" s="21"/>
      <c r="BT3" s="23"/>
      <c r="BU3" s="23"/>
      <c r="BV3" s="23"/>
      <c r="BW3" s="24"/>
      <c r="BX3" s="24"/>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0"/>
      <c r="DF3" s="21"/>
      <c r="DG3" s="20"/>
      <c r="DH3" s="21"/>
      <c r="DI3" s="20"/>
      <c r="DJ3" s="21"/>
      <c r="DK3" s="20"/>
      <c r="DL3" s="21"/>
      <c r="DM3" s="22"/>
      <c r="DN3" s="22"/>
      <c r="DO3" s="20"/>
      <c r="DP3" s="21"/>
      <c r="DQ3" s="23"/>
      <c r="DR3" s="23"/>
      <c r="DS3" s="23"/>
      <c r="DT3" s="23"/>
      <c r="DU3" s="23"/>
      <c r="DV3" s="21"/>
      <c r="DW3" s="23"/>
      <c r="DX3" s="21"/>
      <c r="DY3" s="23"/>
      <c r="DZ3" s="23"/>
      <c r="EA3" s="23"/>
      <c r="EB3" s="24"/>
      <c r="EC3" s="24"/>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0"/>
      <c r="FK3" s="21"/>
      <c r="FL3" s="20"/>
      <c r="FM3" s="21"/>
      <c r="FN3" s="20"/>
      <c r="FO3" s="21"/>
      <c r="FP3" s="20"/>
      <c r="FQ3" s="21"/>
      <c r="FR3" s="22"/>
      <c r="FS3" s="22"/>
      <c r="FT3" s="20"/>
      <c r="FU3" s="21"/>
      <c r="FV3" s="23"/>
      <c r="FW3" s="23"/>
      <c r="FX3" s="23"/>
      <c r="FY3" s="23"/>
      <c r="FZ3" s="23"/>
      <c r="GA3" s="21"/>
      <c r="GB3" s="23"/>
      <c r="GC3" s="21"/>
      <c r="GD3" s="23"/>
      <c r="GE3" s="23"/>
      <c r="GF3" s="23"/>
      <c r="GG3" s="24"/>
      <c r="GH3" s="24"/>
      <c r="GI3" s="20"/>
      <c r="GJ3" s="21"/>
      <c r="GK3" s="20"/>
      <c r="GL3" s="21"/>
      <c r="GM3" s="20"/>
      <c r="GN3" s="21"/>
      <c r="GO3" s="20"/>
      <c r="GP3" s="21"/>
      <c r="GQ3" s="20"/>
      <c r="GR3" s="21"/>
    </row>
    <row r="4" spans="1:200" s="25" customFormat="1" ht="15" customHeight="1">
      <c r="A4" s="26"/>
      <c r="B4" s="64"/>
      <c r="C4" s="64"/>
      <c r="D4" s="322"/>
      <c r="E4" s="322"/>
      <c r="F4" s="322"/>
      <c r="G4" s="322"/>
      <c r="H4" s="322"/>
      <c r="I4" s="322"/>
      <c r="J4" s="322"/>
      <c r="K4" s="322"/>
      <c r="L4" s="322"/>
      <c r="M4" s="322"/>
      <c r="N4" s="322"/>
      <c r="O4" s="322"/>
      <c r="S4" s="323"/>
      <c r="T4" s="323"/>
      <c r="U4" s="323"/>
      <c r="V4" s="323"/>
      <c r="W4" s="323"/>
      <c r="X4" s="323"/>
      <c r="Y4" s="323"/>
      <c r="Z4" s="323"/>
    </row>
    <row r="5" spans="1:200" s="25" customFormat="1" ht="15" customHeight="1" thickBot="1">
      <c r="A5" s="28" t="s">
        <v>443</v>
      </c>
      <c r="B5" s="29"/>
      <c r="C5" s="29"/>
    </row>
    <row r="6" spans="1:200" s="25" customFormat="1" ht="15" customHeight="1" thickTop="1">
      <c r="A6" s="272"/>
      <c r="B6" s="31"/>
      <c r="C6" s="31" t="s">
        <v>59</v>
      </c>
    </row>
    <row r="7" spans="1:200" s="36" customFormat="1" ht="15" customHeight="1">
      <c r="A7" s="34"/>
      <c r="B7" s="35" t="s">
        <v>60</v>
      </c>
      <c r="C7" s="35" t="s">
        <v>61</v>
      </c>
    </row>
    <row r="8" spans="1:200" s="25" customFormat="1" ht="15" customHeight="1">
      <c r="A8" s="37" t="s">
        <v>382</v>
      </c>
      <c r="B8" s="38"/>
      <c r="C8" s="38"/>
    </row>
    <row r="9" spans="1:200" ht="5.0999999999999996" customHeight="1">
      <c r="A9" s="39"/>
      <c r="B9" s="39"/>
      <c r="C9" s="39"/>
    </row>
    <row r="10" spans="1:200" s="160" customFormat="1" ht="15" customHeight="1">
      <c r="A10" s="26" t="s">
        <v>383</v>
      </c>
      <c r="B10" s="158">
        <v>1343327</v>
      </c>
      <c r="C10" s="159">
        <v>1412639</v>
      </c>
    </row>
    <row r="11" spans="1:200" s="166" customFormat="1" ht="15" customHeight="1">
      <c r="A11" s="48" t="s">
        <v>384</v>
      </c>
      <c r="B11" s="164">
        <v>346271</v>
      </c>
      <c r="C11" s="165">
        <v>372473</v>
      </c>
    </row>
    <row r="12" spans="1:200" s="166" customFormat="1" ht="15" customHeight="1">
      <c r="A12" s="48" t="s">
        <v>385</v>
      </c>
      <c r="B12" s="164">
        <v>620317</v>
      </c>
      <c r="C12" s="165">
        <v>639265</v>
      </c>
    </row>
    <row r="13" spans="1:200" s="166" customFormat="1" ht="15" customHeight="1">
      <c r="A13" s="48" t="s">
        <v>386</v>
      </c>
      <c r="B13" s="164">
        <v>263186</v>
      </c>
      <c r="C13" s="165">
        <v>281390</v>
      </c>
    </row>
    <row r="14" spans="1:200" s="166" customFormat="1" ht="15" customHeight="1">
      <c r="A14" s="48" t="s">
        <v>78</v>
      </c>
      <c r="B14" s="164">
        <v>58926</v>
      </c>
      <c r="C14" s="165">
        <v>60254</v>
      </c>
    </row>
    <row r="15" spans="1:200" s="166" customFormat="1" ht="15" customHeight="1">
      <c r="A15" s="48" t="s">
        <v>387</v>
      </c>
      <c r="B15" s="164">
        <v>54628</v>
      </c>
      <c r="C15" s="165">
        <v>59257</v>
      </c>
    </row>
    <row r="16" spans="1:200" s="166" customFormat="1" ht="15" customHeight="1">
      <c r="A16" s="26" t="s">
        <v>388</v>
      </c>
      <c r="B16" s="158">
        <v>15764</v>
      </c>
      <c r="C16" s="159">
        <v>20354</v>
      </c>
    </row>
    <row r="17" spans="1:3" s="166" customFormat="1" ht="15" customHeight="1">
      <c r="A17" s="26" t="s">
        <v>389</v>
      </c>
      <c r="B17" s="158">
        <v>3659</v>
      </c>
      <c r="C17" s="159">
        <v>3512</v>
      </c>
    </row>
    <row r="18" spans="1:3" s="166" customFormat="1" ht="15" customHeight="1">
      <c r="A18" s="48" t="s">
        <v>390</v>
      </c>
      <c r="B18" s="164">
        <v>2343</v>
      </c>
      <c r="C18" s="165">
        <v>2100</v>
      </c>
    </row>
    <row r="19" spans="1:3" s="160" customFormat="1" ht="15" customHeight="1">
      <c r="A19" s="48" t="s">
        <v>391</v>
      </c>
      <c r="B19" s="164">
        <v>1316</v>
      </c>
      <c r="C19" s="165">
        <v>1411</v>
      </c>
    </row>
    <row r="20" spans="1:3" s="160" customFormat="1" ht="15" customHeight="1">
      <c r="A20" s="26" t="s">
        <v>392</v>
      </c>
      <c r="B20" s="158">
        <v>414273</v>
      </c>
      <c r="C20" s="159">
        <v>425081</v>
      </c>
    </row>
    <row r="21" spans="1:3" s="160" customFormat="1" ht="15" customHeight="1">
      <c r="A21" s="26" t="s">
        <v>393</v>
      </c>
      <c r="B21" s="158">
        <v>31769</v>
      </c>
      <c r="C21" s="159">
        <v>34709</v>
      </c>
    </row>
    <row r="22" spans="1:3" s="160" customFormat="1" ht="15" customHeight="1">
      <c r="A22" s="26" t="s">
        <v>394</v>
      </c>
      <c r="B22" s="158">
        <v>1175</v>
      </c>
      <c r="C22" s="159">
        <v>1490</v>
      </c>
    </row>
    <row r="23" spans="1:3" s="160" customFormat="1" ht="15" customHeight="1">
      <c r="A23" s="26" t="s">
        <v>226</v>
      </c>
      <c r="B23" s="158">
        <v>4857</v>
      </c>
      <c r="C23" s="159">
        <v>5593</v>
      </c>
    </row>
    <row r="24" spans="1:3" s="160" customFormat="1" ht="15" customHeight="1">
      <c r="A24" s="26" t="s">
        <v>395</v>
      </c>
      <c r="B24" s="158">
        <v>39883</v>
      </c>
      <c r="C24" s="159">
        <v>42597</v>
      </c>
    </row>
    <row r="25" spans="1:3" s="275" customFormat="1" ht="4.5" customHeight="1">
      <c r="A25" s="764"/>
      <c r="B25" s="274"/>
      <c r="C25" s="274"/>
    </row>
    <row r="26" spans="1:3" s="55" customFormat="1" ht="15" customHeight="1" thickBot="1">
      <c r="A26" s="763" t="s">
        <v>396</v>
      </c>
      <c r="B26" s="772">
        <v>1854707</v>
      </c>
      <c r="C26" s="157">
        <v>1945975</v>
      </c>
    </row>
    <row r="27" spans="1:3" s="275" customFormat="1" ht="4.5" customHeight="1" thickTop="1">
      <c r="A27" s="764"/>
      <c r="B27" s="274"/>
      <c r="C27" s="274"/>
    </row>
    <row r="28" spans="1:3" s="166" customFormat="1" ht="15" customHeight="1">
      <c r="A28" s="774" t="s">
        <v>397</v>
      </c>
      <c r="B28" s="773"/>
      <c r="C28" s="165"/>
    </row>
    <row r="29" spans="1:3" s="160" customFormat="1" ht="15" customHeight="1">
      <c r="A29" s="766" t="s">
        <v>398</v>
      </c>
      <c r="B29" s="771">
        <v>164193</v>
      </c>
      <c r="C29" s="159">
        <v>167312</v>
      </c>
    </row>
    <row r="30" spans="1:3" s="55" customFormat="1" ht="18" customHeight="1">
      <c r="A30" s="766" t="s">
        <v>399</v>
      </c>
      <c r="B30" s="771">
        <v>811</v>
      </c>
      <c r="C30" s="159">
        <v>750</v>
      </c>
    </row>
    <row r="31" spans="1:3" s="275" customFormat="1" ht="4.5" customHeight="1">
      <c r="A31" s="764"/>
      <c r="B31" s="274"/>
      <c r="C31" s="274"/>
    </row>
    <row r="32" spans="1:3" s="55" customFormat="1" ht="15" customHeight="1" thickBot="1">
      <c r="A32" s="763" t="s">
        <v>400</v>
      </c>
      <c r="B32" s="772">
        <v>165004</v>
      </c>
      <c r="C32" s="157">
        <v>168062</v>
      </c>
    </row>
    <row r="33" spans="1:3" s="55" customFormat="1" ht="7.5" customHeight="1" thickTop="1">
      <c r="A33" s="769"/>
      <c r="B33" s="770"/>
    </row>
    <row r="34" spans="1:3" s="55" customFormat="1" ht="18.45" customHeight="1" thickBot="1">
      <c r="A34" s="87" t="s">
        <v>401</v>
      </c>
      <c r="B34" s="157">
        <v>2019711</v>
      </c>
      <c r="C34" s="157">
        <v>2114038</v>
      </c>
    </row>
    <row r="35" spans="1:3" ht="12" thickTop="1"/>
  </sheetData>
  <hyperlinks>
    <hyperlink ref="C6" location="Index!A1" display="Index" xr:uid="{93B39917-6607-408F-9F90-F2209F558327}"/>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47F1F-3315-4CBC-B475-0D17131680D6}">
  <sheetPr>
    <tabColor rgb="FFFF0000"/>
  </sheetPr>
  <dimension ref="A1:GN44"/>
  <sheetViews>
    <sheetView showGridLines="0" zoomScaleNormal="100" workbookViewId="0">
      <pane xSplit="1" ySplit="8" topLeftCell="B24" activePane="bottomRight" state="frozen"/>
      <selection activeCell="C6" sqref="C6"/>
      <selection pane="topRight" activeCell="C6" sqref="C6"/>
      <selection pane="bottomLeft" activeCell="C6" sqref="C6"/>
      <selection pane="bottomRight" activeCell="C6" sqref="C6"/>
    </sheetView>
  </sheetViews>
  <sheetFormatPr defaultColWidth="9.33203125" defaultRowHeight="15" customHeight="1"/>
  <cols>
    <col min="1" max="1" width="78.21875" style="113" bestFit="1" customWidth="1"/>
    <col min="2" max="3" width="10.44140625" style="113" bestFit="1" customWidth="1"/>
    <col min="4" max="16384" width="9.33203125" style="105"/>
  </cols>
  <sheetData>
    <row r="1" spans="1:196" s="25" customFormat="1" ht="15" customHeight="1">
      <c r="A1" s="18"/>
      <c r="B1" s="19"/>
      <c r="C1" s="19"/>
      <c r="D1" s="20"/>
      <c r="E1" s="20"/>
      <c r="F1" s="20"/>
      <c r="G1" s="20"/>
      <c r="H1" s="20"/>
      <c r="I1" s="20"/>
      <c r="J1" s="20"/>
      <c r="K1" s="20"/>
      <c r="L1" s="20"/>
      <c r="M1" s="20"/>
      <c r="N1" s="20"/>
      <c r="O1" s="20"/>
      <c r="P1" s="20"/>
      <c r="Q1" s="20"/>
      <c r="R1" s="20"/>
      <c r="S1" s="20"/>
      <c r="T1" s="20"/>
      <c r="U1" s="20"/>
      <c r="V1" s="20"/>
      <c r="W1" s="21"/>
      <c r="X1" s="20"/>
      <c r="Y1" s="21"/>
      <c r="Z1" s="20"/>
      <c r="AA1" s="21"/>
      <c r="AB1" s="20"/>
      <c r="AC1" s="21"/>
      <c r="AD1" s="20"/>
      <c r="AE1" s="21"/>
      <c r="AF1" s="20"/>
      <c r="AG1" s="21"/>
      <c r="AH1" s="20"/>
      <c r="AI1" s="21"/>
      <c r="AJ1" s="20"/>
      <c r="AK1" s="21"/>
      <c r="AL1" s="20"/>
      <c r="AM1" s="21"/>
      <c r="AN1" s="20"/>
      <c r="AO1" s="21"/>
      <c r="AP1" s="20"/>
      <c r="AQ1" s="21"/>
      <c r="AR1" s="20"/>
      <c r="AS1" s="21"/>
      <c r="AT1" s="20"/>
      <c r="AU1" s="21"/>
      <c r="AV1" s="20"/>
      <c r="AW1" s="21"/>
      <c r="AX1" s="20"/>
      <c r="AY1" s="21"/>
      <c r="AZ1" s="20"/>
      <c r="BA1" s="21"/>
      <c r="BB1" s="20"/>
      <c r="BC1" s="21"/>
      <c r="BD1" s="22"/>
      <c r="BE1" s="22"/>
      <c r="BF1" s="20"/>
      <c r="BG1" s="21"/>
      <c r="BH1" s="23"/>
      <c r="BI1" s="23"/>
      <c r="BJ1" s="23"/>
      <c r="BK1" s="23"/>
      <c r="BL1" s="23"/>
      <c r="BM1" s="21"/>
      <c r="BN1" s="23"/>
      <c r="BO1" s="21"/>
      <c r="BP1" s="23"/>
      <c r="BQ1" s="23"/>
      <c r="BR1" s="23"/>
      <c r="BS1" s="24"/>
      <c r="BT1" s="24"/>
      <c r="BU1" s="20"/>
      <c r="BV1" s="21"/>
      <c r="BW1" s="20"/>
      <c r="BX1" s="21"/>
      <c r="BY1" s="20"/>
      <c r="BZ1" s="21"/>
      <c r="CA1" s="20"/>
      <c r="CB1" s="21"/>
      <c r="CC1" s="20"/>
      <c r="CD1" s="21"/>
      <c r="CE1" s="20"/>
      <c r="CF1" s="21"/>
      <c r="CG1" s="20"/>
      <c r="CH1" s="21"/>
      <c r="CI1" s="20"/>
      <c r="CJ1" s="21"/>
      <c r="CK1" s="20"/>
      <c r="CL1" s="21"/>
      <c r="CM1" s="20"/>
      <c r="CN1" s="21"/>
      <c r="CO1" s="20"/>
      <c r="CP1" s="21"/>
      <c r="CQ1" s="20"/>
      <c r="CR1" s="21"/>
      <c r="CS1" s="20"/>
      <c r="CT1" s="21"/>
      <c r="CU1" s="20"/>
      <c r="CV1" s="21"/>
      <c r="CW1" s="20"/>
      <c r="CX1" s="21"/>
      <c r="CY1" s="20"/>
      <c r="CZ1" s="21"/>
      <c r="DA1" s="20"/>
      <c r="DB1" s="21"/>
      <c r="DC1" s="20"/>
      <c r="DD1" s="21"/>
      <c r="DE1" s="20"/>
      <c r="DF1" s="21"/>
      <c r="DG1" s="20"/>
      <c r="DH1" s="21"/>
      <c r="DI1" s="22"/>
      <c r="DJ1" s="22"/>
      <c r="DK1" s="20"/>
      <c r="DL1" s="21"/>
      <c r="DM1" s="23"/>
      <c r="DN1" s="23"/>
      <c r="DO1" s="23"/>
      <c r="DP1" s="23"/>
      <c r="DQ1" s="23"/>
      <c r="DR1" s="21"/>
      <c r="DS1" s="23"/>
      <c r="DT1" s="21"/>
      <c r="DU1" s="23"/>
      <c r="DV1" s="23"/>
      <c r="DW1" s="23"/>
      <c r="DX1" s="24"/>
      <c r="DY1" s="24"/>
      <c r="DZ1" s="20"/>
      <c r="EA1" s="21"/>
      <c r="EB1" s="20"/>
      <c r="EC1" s="21"/>
      <c r="ED1" s="20"/>
      <c r="EE1" s="21"/>
      <c r="EF1" s="20"/>
      <c r="EG1" s="21"/>
      <c r="EH1" s="20"/>
      <c r="EI1" s="21"/>
      <c r="EJ1" s="20"/>
      <c r="EK1" s="21"/>
      <c r="EL1" s="20"/>
      <c r="EM1" s="21"/>
      <c r="EN1" s="20"/>
      <c r="EO1" s="21"/>
      <c r="EP1" s="20"/>
      <c r="EQ1" s="21"/>
      <c r="ER1" s="20"/>
      <c r="ES1" s="21"/>
      <c r="ET1" s="20"/>
      <c r="EU1" s="21"/>
      <c r="EV1" s="20"/>
      <c r="EW1" s="21"/>
      <c r="EX1" s="20"/>
      <c r="EY1" s="21"/>
      <c r="EZ1" s="20"/>
      <c r="FA1" s="21"/>
      <c r="FB1" s="20"/>
      <c r="FC1" s="21"/>
      <c r="FD1" s="20"/>
      <c r="FE1" s="21"/>
      <c r="FF1" s="20"/>
      <c r="FG1" s="21"/>
      <c r="FH1" s="20"/>
      <c r="FI1" s="21"/>
      <c r="FJ1" s="20"/>
      <c r="FK1" s="21"/>
      <c r="FL1" s="20"/>
      <c r="FM1" s="21"/>
      <c r="FN1" s="22"/>
      <c r="FO1" s="22"/>
      <c r="FP1" s="20"/>
      <c r="FQ1" s="21"/>
      <c r="FR1" s="23"/>
      <c r="FS1" s="23"/>
      <c r="FT1" s="23"/>
      <c r="FU1" s="23"/>
      <c r="FV1" s="23"/>
      <c r="FW1" s="21"/>
      <c r="FX1" s="23"/>
      <c r="FY1" s="21"/>
      <c r="FZ1" s="23"/>
      <c r="GA1" s="23"/>
      <c r="GB1" s="23"/>
      <c r="GC1" s="24"/>
      <c r="GD1" s="24"/>
      <c r="GE1" s="20"/>
      <c r="GF1" s="21"/>
      <c r="GG1" s="20"/>
      <c r="GH1" s="21"/>
      <c r="GI1" s="20"/>
      <c r="GJ1" s="21"/>
      <c r="GK1" s="20"/>
      <c r="GL1" s="21"/>
      <c r="GM1" s="20"/>
      <c r="GN1" s="21"/>
    </row>
    <row r="2" spans="1:196" s="25" customFormat="1" ht="15" customHeight="1">
      <c r="A2" s="18"/>
      <c r="B2" s="19"/>
      <c r="C2" s="19"/>
      <c r="D2" s="20"/>
      <c r="E2" s="20"/>
      <c r="F2" s="20"/>
      <c r="G2" s="20"/>
      <c r="H2" s="20"/>
      <c r="I2" s="20"/>
      <c r="J2" s="20"/>
      <c r="K2" s="20"/>
      <c r="L2" s="20"/>
      <c r="M2" s="20"/>
      <c r="N2" s="20"/>
      <c r="O2" s="20"/>
      <c r="P2" s="20"/>
      <c r="Q2" s="20"/>
      <c r="R2" s="20"/>
      <c r="S2" s="20"/>
      <c r="T2" s="20"/>
      <c r="U2" s="20"/>
      <c r="V2" s="20"/>
      <c r="W2" s="21"/>
      <c r="X2" s="20"/>
      <c r="Y2" s="21"/>
      <c r="Z2" s="20"/>
      <c r="AA2" s="21"/>
      <c r="AB2" s="20"/>
      <c r="AC2" s="21"/>
      <c r="AD2" s="20"/>
      <c r="AE2" s="21"/>
      <c r="AF2" s="20"/>
      <c r="AG2" s="21"/>
      <c r="AH2" s="20"/>
      <c r="AI2" s="21"/>
      <c r="AJ2" s="20"/>
      <c r="AK2" s="21"/>
      <c r="AL2" s="20"/>
      <c r="AM2" s="21"/>
      <c r="AN2" s="20"/>
      <c r="AO2" s="21"/>
      <c r="AP2" s="20"/>
      <c r="AQ2" s="21"/>
      <c r="AR2" s="20"/>
      <c r="AS2" s="21"/>
      <c r="AT2" s="20"/>
      <c r="AU2" s="21"/>
      <c r="AV2" s="20"/>
      <c r="AW2" s="21"/>
      <c r="AX2" s="20"/>
      <c r="AY2" s="21"/>
      <c r="AZ2" s="20"/>
      <c r="BA2" s="21"/>
      <c r="BB2" s="20"/>
      <c r="BC2" s="21"/>
      <c r="BD2" s="22"/>
      <c r="BE2" s="22"/>
      <c r="BF2" s="20"/>
      <c r="BG2" s="21"/>
      <c r="BH2" s="23"/>
      <c r="BI2" s="23"/>
      <c r="BJ2" s="23"/>
      <c r="BK2" s="23"/>
      <c r="BL2" s="23"/>
      <c r="BM2" s="21"/>
      <c r="BN2" s="23"/>
      <c r="BO2" s="21"/>
      <c r="BP2" s="23"/>
      <c r="BQ2" s="23"/>
      <c r="BR2" s="23"/>
      <c r="BS2" s="24"/>
      <c r="BT2" s="24"/>
      <c r="BU2" s="20"/>
      <c r="BV2" s="21"/>
      <c r="BW2" s="20"/>
      <c r="BX2" s="21"/>
      <c r="BY2" s="20"/>
      <c r="BZ2" s="21"/>
      <c r="CA2" s="20"/>
      <c r="CB2" s="21"/>
      <c r="CC2" s="20"/>
      <c r="CD2" s="21"/>
      <c r="CE2" s="20"/>
      <c r="CF2" s="21"/>
      <c r="CG2" s="20"/>
      <c r="CH2" s="21"/>
      <c r="CI2" s="20"/>
      <c r="CJ2" s="21"/>
      <c r="CK2" s="20"/>
      <c r="CL2" s="21"/>
      <c r="CM2" s="20"/>
      <c r="CN2" s="21"/>
      <c r="CO2" s="20"/>
      <c r="CP2" s="21"/>
      <c r="CQ2" s="20"/>
      <c r="CR2" s="21"/>
      <c r="CS2" s="20"/>
      <c r="CT2" s="21"/>
      <c r="CU2" s="20"/>
      <c r="CV2" s="21"/>
      <c r="CW2" s="20"/>
      <c r="CX2" s="21"/>
      <c r="CY2" s="20"/>
      <c r="CZ2" s="21"/>
      <c r="DA2" s="20"/>
      <c r="DB2" s="21"/>
      <c r="DC2" s="20"/>
      <c r="DD2" s="21"/>
      <c r="DE2" s="20"/>
      <c r="DF2" s="21"/>
      <c r="DG2" s="20"/>
      <c r="DH2" s="21"/>
      <c r="DI2" s="22"/>
      <c r="DJ2" s="22"/>
      <c r="DK2" s="20"/>
      <c r="DL2" s="21"/>
      <c r="DM2" s="23"/>
      <c r="DN2" s="23"/>
      <c r="DO2" s="23"/>
      <c r="DP2" s="23"/>
      <c r="DQ2" s="23"/>
      <c r="DR2" s="21"/>
      <c r="DS2" s="23"/>
      <c r="DT2" s="21"/>
      <c r="DU2" s="23"/>
      <c r="DV2" s="23"/>
      <c r="DW2" s="23"/>
      <c r="DX2" s="24"/>
      <c r="DY2" s="24"/>
      <c r="DZ2" s="20"/>
      <c r="EA2" s="21"/>
      <c r="EB2" s="20"/>
      <c r="EC2" s="21"/>
      <c r="ED2" s="20"/>
      <c r="EE2" s="21"/>
      <c r="EF2" s="20"/>
      <c r="EG2" s="21"/>
      <c r="EH2" s="20"/>
      <c r="EI2" s="21"/>
      <c r="EJ2" s="20"/>
      <c r="EK2" s="21"/>
      <c r="EL2" s="20"/>
      <c r="EM2" s="21"/>
      <c r="EN2" s="20"/>
      <c r="EO2" s="21"/>
      <c r="EP2" s="20"/>
      <c r="EQ2" s="21"/>
      <c r="ER2" s="20"/>
      <c r="ES2" s="21"/>
      <c r="ET2" s="20"/>
      <c r="EU2" s="21"/>
      <c r="EV2" s="20"/>
      <c r="EW2" s="21"/>
      <c r="EX2" s="20"/>
      <c r="EY2" s="21"/>
      <c r="EZ2" s="20"/>
      <c r="FA2" s="21"/>
      <c r="FB2" s="20"/>
      <c r="FC2" s="21"/>
      <c r="FD2" s="20"/>
      <c r="FE2" s="21"/>
      <c r="FF2" s="20"/>
      <c r="FG2" s="21"/>
      <c r="FH2" s="20"/>
      <c r="FI2" s="21"/>
      <c r="FJ2" s="20"/>
      <c r="FK2" s="21"/>
      <c r="FL2" s="20"/>
      <c r="FM2" s="21"/>
      <c r="FN2" s="22"/>
      <c r="FO2" s="22"/>
      <c r="FP2" s="20"/>
      <c r="FQ2" s="21"/>
      <c r="FR2" s="23"/>
      <c r="FS2" s="23"/>
      <c r="FT2" s="23"/>
      <c r="FU2" s="23"/>
      <c r="FV2" s="23"/>
      <c r="FW2" s="21"/>
      <c r="FX2" s="23"/>
      <c r="FY2" s="21"/>
      <c r="FZ2" s="23"/>
      <c r="GA2" s="23"/>
      <c r="GB2" s="23"/>
      <c r="GC2" s="24"/>
      <c r="GD2" s="24"/>
      <c r="GE2" s="20"/>
      <c r="GF2" s="21"/>
      <c r="GG2" s="20"/>
      <c r="GH2" s="21"/>
      <c r="GI2" s="20"/>
      <c r="GJ2" s="21"/>
      <c r="GK2" s="20"/>
      <c r="GL2" s="21"/>
      <c r="GM2" s="20"/>
      <c r="GN2" s="21"/>
    </row>
    <row r="3" spans="1:196" s="25" customFormat="1" ht="15" customHeight="1">
      <c r="A3" s="18"/>
      <c r="B3" s="19"/>
      <c r="C3" s="19"/>
      <c r="D3" s="20"/>
      <c r="E3" s="20"/>
      <c r="F3" s="20"/>
      <c r="G3" s="20"/>
      <c r="H3" s="20"/>
      <c r="I3" s="20"/>
      <c r="J3" s="20"/>
      <c r="K3" s="20"/>
      <c r="L3" s="20"/>
      <c r="M3" s="20"/>
      <c r="N3" s="20"/>
      <c r="O3" s="20"/>
      <c r="P3" s="20"/>
      <c r="Q3" s="20"/>
      <c r="R3" s="20"/>
      <c r="S3" s="20"/>
      <c r="T3" s="20"/>
      <c r="U3" s="20"/>
      <c r="V3" s="20"/>
      <c r="W3" s="21"/>
      <c r="X3" s="20"/>
      <c r="Y3" s="21"/>
      <c r="Z3" s="20"/>
      <c r="AA3" s="21"/>
      <c r="AB3" s="20"/>
      <c r="AC3" s="21"/>
      <c r="AD3" s="20"/>
      <c r="AE3" s="21"/>
      <c r="AF3" s="20"/>
      <c r="AG3" s="21"/>
      <c r="AH3" s="20"/>
      <c r="AI3" s="21"/>
      <c r="AJ3" s="20"/>
      <c r="AK3" s="21"/>
      <c r="AL3" s="20"/>
      <c r="AM3" s="21"/>
      <c r="AN3" s="20"/>
      <c r="AO3" s="21"/>
      <c r="AP3" s="20"/>
      <c r="AQ3" s="21"/>
      <c r="AR3" s="20"/>
      <c r="AS3" s="21"/>
      <c r="AT3" s="20"/>
      <c r="AU3" s="21"/>
      <c r="AV3" s="20"/>
      <c r="AW3" s="21"/>
      <c r="AX3" s="20"/>
      <c r="AY3" s="21"/>
      <c r="AZ3" s="20"/>
      <c r="BA3" s="21"/>
      <c r="BB3" s="20"/>
      <c r="BC3" s="21"/>
      <c r="BD3" s="22"/>
      <c r="BE3" s="22"/>
      <c r="BF3" s="20"/>
      <c r="BG3" s="21"/>
      <c r="BH3" s="23"/>
      <c r="BI3" s="23"/>
      <c r="BJ3" s="23"/>
      <c r="BK3" s="23"/>
      <c r="BL3" s="23"/>
      <c r="BM3" s="21"/>
      <c r="BN3" s="23"/>
      <c r="BO3" s="21"/>
      <c r="BP3" s="23"/>
      <c r="BQ3" s="23"/>
      <c r="BR3" s="23"/>
      <c r="BS3" s="24"/>
      <c r="BT3" s="24"/>
      <c r="BU3" s="20"/>
      <c r="BV3" s="21"/>
      <c r="BW3" s="20"/>
      <c r="BX3" s="21"/>
      <c r="BY3" s="20"/>
      <c r="BZ3" s="21"/>
      <c r="CA3" s="20"/>
      <c r="CB3" s="21"/>
      <c r="CC3" s="20"/>
      <c r="CD3" s="21"/>
      <c r="CE3" s="20"/>
      <c r="CF3" s="21"/>
      <c r="CG3" s="20"/>
      <c r="CH3" s="21"/>
      <c r="CI3" s="20"/>
      <c r="CJ3" s="21"/>
      <c r="CK3" s="20"/>
      <c r="CL3" s="21"/>
      <c r="CM3" s="20"/>
      <c r="CN3" s="21"/>
      <c r="CO3" s="20"/>
      <c r="CP3" s="21"/>
      <c r="CQ3" s="20"/>
      <c r="CR3" s="21"/>
      <c r="CS3" s="20"/>
      <c r="CT3" s="21"/>
      <c r="CU3" s="20"/>
      <c r="CV3" s="21"/>
      <c r="CW3" s="20"/>
      <c r="CX3" s="21"/>
      <c r="CY3" s="20"/>
      <c r="CZ3" s="21"/>
      <c r="DA3" s="20"/>
      <c r="DB3" s="21"/>
      <c r="DC3" s="20"/>
      <c r="DD3" s="21"/>
      <c r="DE3" s="20"/>
      <c r="DF3" s="21"/>
      <c r="DG3" s="20"/>
      <c r="DH3" s="21"/>
      <c r="DI3" s="22"/>
      <c r="DJ3" s="22"/>
      <c r="DK3" s="20"/>
      <c r="DL3" s="21"/>
      <c r="DM3" s="23"/>
      <c r="DN3" s="23"/>
      <c r="DO3" s="23"/>
      <c r="DP3" s="23"/>
      <c r="DQ3" s="23"/>
      <c r="DR3" s="21"/>
      <c r="DS3" s="23"/>
      <c r="DT3" s="21"/>
      <c r="DU3" s="23"/>
      <c r="DV3" s="23"/>
      <c r="DW3" s="23"/>
      <c r="DX3" s="24"/>
      <c r="DY3" s="24"/>
      <c r="DZ3" s="20"/>
      <c r="EA3" s="21"/>
      <c r="EB3" s="20"/>
      <c r="EC3" s="21"/>
      <c r="ED3" s="20"/>
      <c r="EE3" s="21"/>
      <c r="EF3" s="20"/>
      <c r="EG3" s="21"/>
      <c r="EH3" s="20"/>
      <c r="EI3" s="21"/>
      <c r="EJ3" s="20"/>
      <c r="EK3" s="21"/>
      <c r="EL3" s="20"/>
      <c r="EM3" s="21"/>
      <c r="EN3" s="20"/>
      <c r="EO3" s="21"/>
      <c r="EP3" s="20"/>
      <c r="EQ3" s="21"/>
      <c r="ER3" s="20"/>
      <c r="ES3" s="21"/>
      <c r="ET3" s="20"/>
      <c r="EU3" s="21"/>
      <c r="EV3" s="20"/>
      <c r="EW3" s="21"/>
      <c r="EX3" s="20"/>
      <c r="EY3" s="21"/>
      <c r="EZ3" s="20"/>
      <c r="FA3" s="21"/>
      <c r="FB3" s="20"/>
      <c r="FC3" s="21"/>
      <c r="FD3" s="20"/>
      <c r="FE3" s="21"/>
      <c r="FF3" s="20"/>
      <c r="FG3" s="21"/>
      <c r="FH3" s="20"/>
      <c r="FI3" s="21"/>
      <c r="FJ3" s="20"/>
      <c r="FK3" s="21"/>
      <c r="FL3" s="20"/>
      <c r="FM3" s="21"/>
      <c r="FN3" s="22"/>
      <c r="FO3" s="22"/>
      <c r="FP3" s="20"/>
      <c r="FQ3" s="21"/>
      <c r="FR3" s="23"/>
      <c r="FS3" s="23"/>
      <c r="FT3" s="23"/>
      <c r="FU3" s="23"/>
      <c r="FV3" s="23"/>
      <c r="FW3" s="21"/>
      <c r="FX3" s="23"/>
      <c r="FY3" s="21"/>
      <c r="FZ3" s="23"/>
      <c r="GA3" s="23"/>
      <c r="GB3" s="23"/>
      <c r="GC3" s="24"/>
      <c r="GD3" s="24"/>
      <c r="GE3" s="20"/>
      <c r="GF3" s="21"/>
      <c r="GG3" s="20"/>
      <c r="GH3" s="21"/>
      <c r="GI3" s="20"/>
      <c r="GJ3" s="21"/>
      <c r="GK3" s="20"/>
      <c r="GL3" s="21"/>
      <c r="GM3" s="20"/>
      <c r="GN3" s="21"/>
    </row>
    <row r="4" spans="1:196" s="25" customFormat="1" ht="15" customHeight="1">
      <c r="A4" s="26"/>
      <c r="B4" s="66"/>
      <c r="C4" s="66"/>
      <c r="D4" s="322"/>
      <c r="E4" s="322"/>
      <c r="F4" s="322"/>
      <c r="G4" s="322"/>
      <c r="H4" s="322"/>
      <c r="I4" s="322"/>
      <c r="J4" s="322"/>
      <c r="K4" s="322"/>
      <c r="O4" s="323"/>
      <c r="P4" s="323"/>
      <c r="Q4" s="323"/>
      <c r="R4" s="323"/>
      <c r="S4" s="323"/>
      <c r="T4" s="323"/>
      <c r="U4" s="323"/>
      <c r="V4" s="323"/>
    </row>
    <row r="5" spans="1:196" s="25" customFormat="1" ht="15" customHeight="1" thickBot="1">
      <c r="A5" s="28" t="s">
        <v>445</v>
      </c>
      <c r="B5" s="29"/>
      <c r="C5" s="29"/>
    </row>
    <row r="6" spans="1:196" s="25" customFormat="1" ht="15" customHeight="1" thickTop="1">
      <c r="A6" s="272"/>
      <c r="B6" s="31"/>
      <c r="C6" s="31" t="s">
        <v>59</v>
      </c>
    </row>
    <row r="7" spans="1:196" s="36" customFormat="1" ht="15" customHeight="1">
      <c r="A7" s="34"/>
      <c r="B7" s="35" t="s">
        <v>301</v>
      </c>
      <c r="C7" s="35" t="s">
        <v>302</v>
      </c>
    </row>
    <row r="8" spans="1:196" s="25" customFormat="1" ht="10.199999999999999" customHeight="1">
      <c r="A8" s="37"/>
      <c r="B8" s="38"/>
      <c r="C8" s="38"/>
    </row>
    <row r="9" spans="1:196" s="41" customFormat="1" ht="5.0999999999999996" customHeight="1">
      <c r="A9" s="39"/>
      <c r="B9" s="40"/>
      <c r="C9" s="40"/>
    </row>
    <row r="10" spans="1:196" s="160" customFormat="1" ht="15" customHeight="1">
      <c r="A10" s="26" t="s">
        <v>446</v>
      </c>
      <c r="B10" s="158">
        <v>51560</v>
      </c>
      <c r="C10" s="159">
        <v>56154</v>
      </c>
    </row>
    <row r="11" spans="1:196" s="166" customFormat="1" ht="15" customHeight="1">
      <c r="A11" s="48" t="s">
        <v>447</v>
      </c>
      <c r="B11" s="164">
        <v>28717</v>
      </c>
      <c r="C11" s="165">
        <v>30426</v>
      </c>
    </row>
    <row r="12" spans="1:196" s="166" customFormat="1" ht="15" customHeight="1">
      <c r="A12" s="48" t="s">
        <v>448</v>
      </c>
      <c r="B12" s="164">
        <v>18335</v>
      </c>
      <c r="C12" s="165">
        <v>20360</v>
      </c>
    </row>
    <row r="13" spans="1:196" s="166" customFormat="1" ht="15" customHeight="1">
      <c r="A13" s="48" t="s">
        <v>449</v>
      </c>
      <c r="B13" s="164">
        <v>533</v>
      </c>
      <c r="C13" s="165">
        <v>-141</v>
      </c>
    </row>
    <row r="14" spans="1:196" s="166" customFormat="1" ht="15" customHeight="1">
      <c r="A14" s="48" t="s">
        <v>450</v>
      </c>
      <c r="B14" s="164">
        <v>1689</v>
      </c>
      <c r="C14" s="165">
        <v>2225</v>
      </c>
    </row>
    <row r="15" spans="1:196" s="166" customFormat="1" ht="15" customHeight="1">
      <c r="A15" s="48" t="s">
        <v>451</v>
      </c>
      <c r="B15" s="164">
        <v>-1084</v>
      </c>
      <c r="C15" s="165">
        <v>-363</v>
      </c>
    </row>
    <row r="16" spans="1:196" s="166" customFormat="1" ht="15" customHeight="1">
      <c r="A16" s="48" t="s">
        <v>452</v>
      </c>
      <c r="B16" s="164">
        <v>2588</v>
      </c>
      <c r="C16" s="165">
        <v>2884</v>
      </c>
    </row>
    <row r="17" spans="1:3" s="166" customFormat="1" ht="15" customHeight="1">
      <c r="A17" s="48" t="s">
        <v>453</v>
      </c>
      <c r="B17" s="164">
        <v>782</v>
      </c>
      <c r="C17" s="165">
        <v>762</v>
      </c>
    </row>
    <row r="18" spans="1:3" s="160" customFormat="1" ht="15" customHeight="1">
      <c r="A18" s="26" t="s">
        <v>454</v>
      </c>
      <c r="B18" s="158">
        <v>-29595</v>
      </c>
      <c r="C18" s="159">
        <v>-33907</v>
      </c>
    </row>
    <row r="19" spans="1:3" s="166" customFormat="1" ht="15" customHeight="1">
      <c r="A19" s="48" t="s">
        <v>455</v>
      </c>
      <c r="B19" s="164">
        <v>-27942</v>
      </c>
      <c r="C19" s="165">
        <v>-32209</v>
      </c>
    </row>
    <row r="20" spans="1:3" s="166" customFormat="1" ht="15" customHeight="1">
      <c r="A20" s="48" t="s">
        <v>456</v>
      </c>
      <c r="B20" s="164">
        <v>-1654</v>
      </c>
      <c r="C20" s="165">
        <v>-1697</v>
      </c>
    </row>
    <row r="21" spans="1:3" s="160" customFormat="1" ht="15" customHeight="1">
      <c r="A21" s="26" t="s">
        <v>457</v>
      </c>
      <c r="B21" s="158">
        <v>21965</v>
      </c>
      <c r="C21" s="159">
        <v>22247</v>
      </c>
    </row>
    <row r="22" spans="1:3" s="160" customFormat="1" ht="15" customHeight="1">
      <c r="A22" s="26" t="s">
        <v>458</v>
      </c>
      <c r="B22" s="158">
        <v>-8335</v>
      </c>
      <c r="C22" s="159">
        <v>-8788</v>
      </c>
    </row>
    <row r="23" spans="1:3" s="166" customFormat="1" ht="15" customHeight="1">
      <c r="A23" s="48" t="s">
        <v>459</v>
      </c>
      <c r="B23" s="164">
        <v>-8194</v>
      </c>
      <c r="C23" s="165">
        <v>-8734</v>
      </c>
    </row>
    <row r="24" spans="1:3" s="166" customFormat="1" ht="15" customHeight="1">
      <c r="A24" s="48" t="s">
        <v>460</v>
      </c>
      <c r="B24" s="164">
        <v>-140</v>
      </c>
      <c r="C24" s="165">
        <v>-55</v>
      </c>
    </row>
    <row r="25" spans="1:3" s="166" customFormat="1" ht="15" customHeight="1">
      <c r="A25" s="26" t="s">
        <v>461</v>
      </c>
      <c r="B25" s="158">
        <v>13630</v>
      </c>
      <c r="C25" s="159">
        <v>13458</v>
      </c>
    </row>
    <row r="26" spans="1:3" s="160" customFormat="1" ht="15" customHeight="1">
      <c r="A26" s="26" t="s">
        <v>462</v>
      </c>
      <c r="B26" s="158">
        <v>-7146</v>
      </c>
      <c r="C26" s="159">
        <v>-9066</v>
      </c>
    </row>
    <row r="27" spans="1:3" s="166" customFormat="1" ht="15" customHeight="1">
      <c r="A27" s="48" t="s">
        <v>463</v>
      </c>
      <c r="B27" s="164">
        <v>7304</v>
      </c>
      <c r="C27" s="165">
        <v>7735</v>
      </c>
    </row>
    <row r="28" spans="1:3" s="166" customFormat="1" ht="15" customHeight="1">
      <c r="A28" s="48" t="s">
        <v>464</v>
      </c>
      <c r="B28" s="164">
        <v>3343</v>
      </c>
      <c r="C28" s="165">
        <v>3613</v>
      </c>
    </row>
    <row r="29" spans="1:3" s="166" customFormat="1" ht="15" customHeight="1">
      <c r="A29" s="48" t="s">
        <v>465</v>
      </c>
      <c r="B29" s="164">
        <v>-6364</v>
      </c>
      <c r="C29" s="165">
        <v>-6481</v>
      </c>
    </row>
    <row r="30" spans="1:3" s="166" customFormat="1" ht="15" customHeight="1">
      <c r="A30" s="48" t="s">
        <v>325</v>
      </c>
      <c r="B30" s="164">
        <v>-5330</v>
      </c>
      <c r="C30" s="165">
        <v>-5394</v>
      </c>
    </row>
    <row r="31" spans="1:3" s="166" customFormat="1" ht="15" customHeight="1">
      <c r="A31" s="48" t="s">
        <v>466</v>
      </c>
      <c r="B31" s="164">
        <v>-2082</v>
      </c>
      <c r="C31" s="165">
        <v>-2072</v>
      </c>
    </row>
    <row r="32" spans="1:3" s="166" customFormat="1" ht="15" customHeight="1">
      <c r="A32" s="48" t="s">
        <v>467</v>
      </c>
      <c r="B32" s="164">
        <v>388</v>
      </c>
      <c r="C32" s="165">
        <v>494</v>
      </c>
    </row>
    <row r="33" spans="1:4" s="166" customFormat="1" ht="15" customHeight="1">
      <c r="A33" s="48" t="s">
        <v>468</v>
      </c>
      <c r="B33" s="164">
        <v>2529</v>
      </c>
      <c r="C33" s="165">
        <v>2703</v>
      </c>
    </row>
    <row r="34" spans="1:4" s="166" customFormat="1" ht="15" customHeight="1">
      <c r="A34" s="48" t="s">
        <v>469</v>
      </c>
      <c r="B34" s="164">
        <v>-5622</v>
      </c>
      <c r="C34" s="165">
        <v>-5785</v>
      </c>
    </row>
    <row r="35" spans="1:4" s="166" customFormat="1" ht="15" customHeight="1">
      <c r="A35" s="48" t="s">
        <v>470</v>
      </c>
      <c r="B35" s="164">
        <v>-1313</v>
      </c>
      <c r="C35" s="165">
        <v>-3880</v>
      </c>
    </row>
    <row r="36" spans="1:4" s="160" customFormat="1" ht="15" customHeight="1">
      <c r="A36" s="26" t="s">
        <v>471</v>
      </c>
      <c r="B36" s="158">
        <v>6484</v>
      </c>
      <c r="C36" s="159">
        <v>4392</v>
      </c>
    </row>
    <row r="37" spans="1:4" s="166" customFormat="1" ht="15" customHeight="1">
      <c r="A37" s="48" t="s">
        <v>472</v>
      </c>
      <c r="B37" s="164">
        <v>-48</v>
      </c>
      <c r="C37" s="165">
        <v>-42</v>
      </c>
    </row>
    <row r="38" spans="1:4" s="160" customFormat="1" ht="15" customHeight="1">
      <c r="A38" s="26" t="s">
        <v>473</v>
      </c>
      <c r="B38" s="158">
        <v>6436</v>
      </c>
      <c r="C38" s="159">
        <v>4350</v>
      </c>
    </row>
    <row r="39" spans="1:4" s="166" customFormat="1" ht="15" customHeight="1">
      <c r="A39" s="48" t="s">
        <v>474</v>
      </c>
      <c r="B39" s="164">
        <v>-563</v>
      </c>
      <c r="C39" s="165">
        <v>1789</v>
      </c>
    </row>
    <row r="40" spans="1:4" s="166" customFormat="1" ht="15" customHeight="1">
      <c r="A40" s="48" t="s">
        <v>475</v>
      </c>
      <c r="B40" s="164">
        <v>-71</v>
      </c>
      <c r="C40" s="165">
        <v>-72</v>
      </c>
    </row>
    <row r="41" spans="1:4" s="41" customFormat="1" ht="5.0999999999999996" customHeight="1">
      <c r="A41" s="39"/>
      <c r="B41" s="40"/>
      <c r="C41" s="40"/>
    </row>
    <row r="42" spans="1:4" s="55" customFormat="1" ht="15" customHeight="1" thickBot="1">
      <c r="A42" s="87" t="s">
        <v>476</v>
      </c>
      <c r="B42" s="157">
        <v>5802</v>
      </c>
      <c r="C42" s="157">
        <v>6067</v>
      </c>
      <c r="D42" s="160"/>
    </row>
    <row r="43" spans="1:4" ht="15" customHeight="1" thickTop="1"/>
    <row r="44" spans="1:4" ht="15" customHeight="1">
      <c r="B44" s="328"/>
      <c r="C44" s="328"/>
    </row>
  </sheetData>
  <hyperlinks>
    <hyperlink ref="C6" location="Index!A1" display="Index" xr:uid="{7D393ACF-B148-4429-B7F2-E72369EB765B}"/>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E6A2D-FD5E-4B9F-8FBD-3538F53E7593}">
  <sheetPr>
    <tabColor rgb="FFFF0000"/>
  </sheetPr>
  <dimension ref="A1:AL151"/>
  <sheetViews>
    <sheetView showGridLines="0" zoomScaleNormal="100" workbookViewId="0">
      <pane xSplit="1" ySplit="10" topLeftCell="B11" activePane="bottomRight" state="frozen"/>
      <selection activeCell="C6" sqref="C6"/>
      <selection pane="topRight" activeCell="C6" sqref="C6"/>
      <selection pane="bottomLeft" activeCell="C6" sqref="C6"/>
      <selection pane="bottomRight" activeCell="G6" sqref="G6"/>
    </sheetView>
  </sheetViews>
  <sheetFormatPr defaultColWidth="9.33203125" defaultRowHeight="15" customHeight="1"/>
  <cols>
    <col min="1" max="1" width="77.88671875" style="428" bestFit="1" customWidth="1"/>
    <col min="2" max="7" width="11.33203125" style="428" customWidth="1"/>
    <col min="8" max="16384" width="9.33203125" style="428"/>
  </cols>
  <sheetData>
    <row r="1" spans="1:38" s="55" customFormat="1" ht="15" customHeight="1">
      <c r="A1" s="18"/>
      <c r="B1" s="279"/>
      <c r="C1" s="744"/>
      <c r="D1" s="279"/>
      <c r="E1" s="279"/>
      <c r="F1" s="744"/>
      <c r="G1" s="279"/>
      <c r="H1" s="744"/>
      <c r="I1" s="279"/>
      <c r="J1" s="744"/>
      <c r="K1" s="279"/>
      <c r="L1" s="65"/>
      <c r="M1" s="65"/>
      <c r="N1" s="744"/>
      <c r="O1" s="279"/>
      <c r="P1" s="607"/>
      <c r="Q1" s="607"/>
      <c r="R1" s="607"/>
      <c r="S1" s="607"/>
      <c r="T1" s="607"/>
      <c r="U1" s="279"/>
      <c r="V1" s="607"/>
      <c r="W1" s="279"/>
      <c r="X1" s="607"/>
      <c r="Y1" s="607"/>
      <c r="Z1" s="607"/>
      <c r="AA1" s="18"/>
      <c r="AB1" s="18"/>
      <c r="AC1" s="744"/>
      <c r="AD1" s="279"/>
      <c r="AE1" s="744"/>
      <c r="AF1" s="279"/>
      <c r="AG1" s="744"/>
      <c r="AH1" s="279"/>
      <c r="AI1" s="744"/>
      <c r="AJ1" s="279"/>
      <c r="AK1" s="744"/>
      <c r="AL1" s="279"/>
    </row>
    <row r="2" spans="1:38" s="55" customFormat="1" ht="15" customHeight="1">
      <c r="A2" s="18"/>
      <c r="B2" s="279"/>
      <c r="C2" s="744"/>
      <c r="D2" s="279"/>
      <c r="E2" s="279"/>
      <c r="F2" s="744"/>
      <c r="G2" s="279"/>
      <c r="H2" s="744"/>
      <c r="I2" s="279"/>
      <c r="J2" s="744"/>
      <c r="K2" s="279"/>
      <c r="L2" s="65"/>
      <c r="M2" s="65"/>
      <c r="N2" s="744"/>
      <c r="O2" s="279"/>
      <c r="P2" s="607"/>
      <c r="Q2" s="607"/>
      <c r="R2" s="607"/>
      <c r="S2" s="607"/>
      <c r="T2" s="607"/>
      <c r="U2" s="279"/>
      <c r="V2" s="607"/>
      <c r="W2" s="279"/>
      <c r="X2" s="607"/>
      <c r="Y2" s="607"/>
      <c r="Z2" s="607"/>
      <c r="AA2" s="18"/>
      <c r="AB2" s="18"/>
      <c r="AC2" s="744"/>
      <c r="AD2" s="279"/>
      <c r="AE2" s="744"/>
      <c r="AF2" s="279"/>
      <c r="AG2" s="744"/>
      <c r="AH2" s="279"/>
      <c r="AI2" s="744"/>
      <c r="AJ2" s="279"/>
      <c r="AK2" s="744"/>
      <c r="AL2" s="279"/>
    </row>
    <row r="3" spans="1:38" s="55" customFormat="1" ht="15" customHeight="1">
      <c r="A3" s="18"/>
      <c r="B3" s="279"/>
      <c r="C3" s="744"/>
      <c r="D3" s="279"/>
      <c r="E3" s="279"/>
      <c r="F3" s="744"/>
      <c r="G3" s="279"/>
      <c r="H3" s="744"/>
      <c r="I3" s="279"/>
      <c r="J3" s="744"/>
      <c r="K3" s="279"/>
      <c r="L3" s="65"/>
      <c r="M3" s="65"/>
      <c r="N3" s="744"/>
      <c r="O3" s="279"/>
      <c r="P3" s="607"/>
      <c r="Q3" s="607"/>
      <c r="R3" s="607"/>
      <c r="S3" s="607"/>
      <c r="T3" s="607"/>
      <c r="U3" s="279"/>
      <c r="V3" s="607"/>
      <c r="W3" s="279"/>
      <c r="X3" s="607"/>
      <c r="Y3" s="607"/>
      <c r="Z3" s="607"/>
      <c r="AA3" s="18"/>
      <c r="AB3" s="18"/>
      <c r="AC3" s="744"/>
      <c r="AD3" s="279"/>
      <c r="AE3" s="744"/>
      <c r="AF3" s="279"/>
      <c r="AG3" s="744"/>
      <c r="AH3" s="279"/>
      <c r="AI3" s="744"/>
      <c r="AJ3" s="279"/>
      <c r="AK3" s="744"/>
      <c r="AL3" s="279"/>
    </row>
    <row r="4" spans="1:38" s="55" customFormat="1" ht="15" customHeight="1">
      <c r="A4" s="26"/>
    </row>
    <row r="5" spans="1:38" s="55" customFormat="1" ht="15" customHeight="1" thickBot="1">
      <c r="A5" s="28" t="s">
        <v>885</v>
      </c>
    </row>
    <row r="6" spans="1:38" s="55" customFormat="1" ht="15" customHeight="1" thickTop="1">
      <c r="A6" s="244"/>
      <c r="D6" s="31"/>
      <c r="G6" s="31" t="s">
        <v>59</v>
      </c>
    </row>
    <row r="7" spans="1:38" s="291" customFormat="1" ht="15" customHeight="1">
      <c r="A7" s="34"/>
      <c r="B7" s="795" t="s">
        <v>60</v>
      </c>
      <c r="C7" s="796"/>
      <c r="D7" s="796"/>
      <c r="E7" s="795" t="s">
        <v>61</v>
      </c>
      <c r="F7" s="796"/>
      <c r="G7" s="796"/>
    </row>
    <row r="8" spans="1:38" s="55" customFormat="1" ht="12" customHeight="1">
      <c r="A8" s="37"/>
      <c r="B8" s="38" t="s">
        <v>618</v>
      </c>
      <c r="C8" s="38" t="s">
        <v>619</v>
      </c>
      <c r="D8" s="38" t="s">
        <v>620</v>
      </c>
      <c r="E8" s="38" t="s">
        <v>618</v>
      </c>
      <c r="F8" s="38" t="s">
        <v>619</v>
      </c>
      <c r="G8" s="38" t="s">
        <v>620</v>
      </c>
    </row>
    <row r="9" spans="1:38" s="413" customFormat="1" ht="12" customHeight="1">
      <c r="A9" s="38"/>
      <c r="B9" s="38"/>
      <c r="C9" s="38"/>
      <c r="D9" s="38" t="s">
        <v>621</v>
      </c>
      <c r="E9" s="38"/>
      <c r="F9" s="38"/>
      <c r="G9" s="38" t="s">
        <v>621</v>
      </c>
    </row>
    <row r="10" spans="1:38" s="166" customFormat="1" ht="5.25" customHeight="1">
      <c r="A10" s="414"/>
      <c r="B10" s="415"/>
      <c r="C10" s="415"/>
      <c r="D10" s="415"/>
      <c r="E10" s="415"/>
      <c r="F10" s="415"/>
      <c r="G10" s="415"/>
    </row>
    <row r="11" spans="1:38" s="55" customFormat="1" ht="15" customHeight="1" thickBot="1">
      <c r="A11" s="28" t="s">
        <v>210</v>
      </c>
      <c r="B11" s="745"/>
      <c r="C11" s="745"/>
      <c r="D11" s="745"/>
      <c r="E11" s="745"/>
      <c r="F11" s="745"/>
      <c r="G11" s="745"/>
    </row>
    <row r="12" spans="1:38" s="160" customFormat="1" ht="15" customHeight="1" thickTop="1">
      <c r="A12" s="760" t="s">
        <v>211</v>
      </c>
      <c r="B12" s="758">
        <v>16926</v>
      </c>
      <c r="C12" s="758">
        <v>10777</v>
      </c>
      <c r="D12" s="758">
        <v>6149</v>
      </c>
      <c r="E12" s="746">
        <v>16386</v>
      </c>
      <c r="F12" s="746">
        <v>10394</v>
      </c>
      <c r="G12" s="746">
        <v>5992</v>
      </c>
    </row>
    <row r="13" spans="1:38" s="160" customFormat="1" ht="15" customHeight="1">
      <c r="A13" s="760" t="s">
        <v>212</v>
      </c>
      <c r="B13" s="759">
        <v>497566</v>
      </c>
      <c r="C13" s="759">
        <v>486418</v>
      </c>
      <c r="D13" s="759">
        <v>11148</v>
      </c>
      <c r="E13" s="747">
        <v>501201</v>
      </c>
      <c r="F13" s="747">
        <v>490169</v>
      </c>
      <c r="G13" s="747">
        <v>11032</v>
      </c>
    </row>
    <row r="14" spans="1:38" s="166" customFormat="1" ht="15" customHeight="1">
      <c r="A14" s="761" t="s">
        <v>25</v>
      </c>
      <c r="B14" s="755">
        <v>477319</v>
      </c>
      <c r="C14" s="755">
        <v>469831</v>
      </c>
      <c r="D14" s="755">
        <v>7488</v>
      </c>
      <c r="E14" s="749">
        <v>479346</v>
      </c>
      <c r="F14" s="749">
        <v>471479</v>
      </c>
      <c r="G14" s="749">
        <v>7867</v>
      </c>
    </row>
    <row r="15" spans="1:38" s="166" customFormat="1" ht="15" customHeight="1">
      <c r="A15" s="761" t="s">
        <v>173</v>
      </c>
      <c r="B15" s="755">
        <v>20247</v>
      </c>
      <c r="C15" s="755">
        <v>16587</v>
      </c>
      <c r="D15" s="755">
        <v>3660</v>
      </c>
      <c r="E15" s="749">
        <v>21855</v>
      </c>
      <c r="F15" s="749">
        <v>18690</v>
      </c>
      <c r="G15" s="749">
        <v>3165</v>
      </c>
    </row>
    <row r="16" spans="1:38" s="160" customFormat="1" ht="15" customHeight="1">
      <c r="A16" s="760" t="s">
        <v>213</v>
      </c>
      <c r="B16" s="759">
        <v>104119</v>
      </c>
      <c r="C16" s="759">
        <v>92118</v>
      </c>
      <c r="D16" s="759">
        <v>12001</v>
      </c>
      <c r="E16" s="747">
        <v>100294</v>
      </c>
      <c r="F16" s="747">
        <v>88851</v>
      </c>
      <c r="G16" s="747">
        <v>11443</v>
      </c>
    </row>
    <row r="17" spans="1:7" s="166" customFormat="1" ht="15" customHeight="1">
      <c r="A17" s="761" t="s">
        <v>214</v>
      </c>
      <c r="B17" s="755">
        <v>104119</v>
      </c>
      <c r="C17" s="755">
        <v>92118</v>
      </c>
      <c r="D17" s="755">
        <v>12001</v>
      </c>
      <c r="E17" s="749">
        <v>100294</v>
      </c>
      <c r="F17" s="749">
        <v>88851</v>
      </c>
      <c r="G17" s="749">
        <v>11443</v>
      </c>
    </row>
    <row r="18" spans="1:7" s="160" customFormat="1" ht="15" customHeight="1">
      <c r="A18" s="760" t="s">
        <v>215</v>
      </c>
      <c r="B18" s="759">
        <v>1302759</v>
      </c>
      <c r="C18" s="759">
        <v>1230655</v>
      </c>
      <c r="D18" s="759">
        <v>72104</v>
      </c>
      <c r="E18" s="747">
        <v>1381087</v>
      </c>
      <c r="F18" s="747">
        <v>1310258</v>
      </c>
      <c r="G18" s="747">
        <v>70829</v>
      </c>
    </row>
    <row r="19" spans="1:7" s="166" customFormat="1" ht="15" customHeight="1">
      <c r="A19" s="761" t="s">
        <v>216</v>
      </c>
      <c r="B19" s="755">
        <v>171308</v>
      </c>
      <c r="C19" s="755">
        <v>168651</v>
      </c>
      <c r="D19" s="755">
        <v>2657</v>
      </c>
      <c r="E19" s="749">
        <v>225615</v>
      </c>
      <c r="F19" s="749">
        <v>223953</v>
      </c>
      <c r="G19" s="749">
        <v>1662</v>
      </c>
    </row>
    <row r="20" spans="1:7" s="166" customFormat="1" ht="15" customHeight="1">
      <c r="A20" s="761" t="s">
        <v>217</v>
      </c>
      <c r="B20" s="755">
        <v>117031</v>
      </c>
      <c r="C20" s="755">
        <v>116966</v>
      </c>
      <c r="D20" s="755">
        <v>65</v>
      </c>
      <c r="E20" s="749">
        <v>121476</v>
      </c>
      <c r="F20" s="749">
        <v>121419</v>
      </c>
      <c r="G20" s="749">
        <v>57</v>
      </c>
    </row>
    <row r="21" spans="1:7" s="166" customFormat="1" ht="15" customHeight="1">
      <c r="A21" s="761" t="s">
        <v>214</v>
      </c>
      <c r="B21" s="755">
        <v>276259</v>
      </c>
      <c r="C21" s="755">
        <v>266243</v>
      </c>
      <c r="D21" s="755">
        <v>10016</v>
      </c>
      <c r="E21" s="749">
        <v>285565</v>
      </c>
      <c r="F21" s="749">
        <v>276164</v>
      </c>
      <c r="G21" s="749">
        <v>9401</v>
      </c>
    </row>
    <row r="22" spans="1:7" s="166" customFormat="1" ht="15" customHeight="1">
      <c r="A22" s="761" t="s">
        <v>218</v>
      </c>
      <c r="B22" s="755">
        <v>581086</v>
      </c>
      <c r="C22" s="755">
        <v>521890</v>
      </c>
      <c r="D22" s="755">
        <v>59196</v>
      </c>
      <c r="E22" s="749">
        <v>595415</v>
      </c>
      <c r="F22" s="749">
        <v>536091</v>
      </c>
      <c r="G22" s="749">
        <v>59324</v>
      </c>
    </row>
    <row r="23" spans="1:7" s="166" customFormat="1" ht="15" customHeight="1">
      <c r="A23" s="761" t="s">
        <v>219</v>
      </c>
      <c r="B23" s="755">
        <v>6381</v>
      </c>
      <c r="C23" s="755">
        <v>6381</v>
      </c>
      <c r="D23" s="755">
        <v>0</v>
      </c>
      <c r="E23" s="749">
        <v>6799</v>
      </c>
      <c r="F23" s="749">
        <v>6799</v>
      </c>
      <c r="G23" s="749">
        <v>0</v>
      </c>
    </row>
    <row r="24" spans="1:7" s="166" customFormat="1" ht="15" customHeight="1">
      <c r="A24" s="761" t="s">
        <v>220</v>
      </c>
      <c r="B24" s="755">
        <v>150694</v>
      </c>
      <c r="C24" s="755">
        <v>150524</v>
      </c>
      <c r="D24" s="755">
        <v>170</v>
      </c>
      <c r="E24" s="749">
        <v>146217</v>
      </c>
      <c r="F24" s="749">
        <v>145832</v>
      </c>
      <c r="G24" s="749">
        <v>385</v>
      </c>
    </row>
    <row r="25" spans="1:7" s="149" customFormat="1" ht="15" customHeight="1">
      <c r="A25" s="760" t="s">
        <v>221</v>
      </c>
      <c r="B25" s="759">
        <v>1362</v>
      </c>
      <c r="C25" s="759">
        <v>1362</v>
      </c>
      <c r="D25" s="759">
        <v>0</v>
      </c>
      <c r="E25" s="747">
        <v>1443</v>
      </c>
      <c r="F25" s="747">
        <v>1443</v>
      </c>
      <c r="G25" s="747">
        <v>0</v>
      </c>
    </row>
    <row r="26" spans="1:7" s="149" customFormat="1" ht="15" customHeight="1">
      <c r="A26" s="760" t="s">
        <v>222</v>
      </c>
      <c r="B26" s="759">
        <v>5986</v>
      </c>
      <c r="C26" s="759">
        <v>5986</v>
      </c>
      <c r="D26" s="759">
        <v>0</v>
      </c>
      <c r="E26" s="747">
        <v>5950</v>
      </c>
      <c r="F26" s="747">
        <v>5950</v>
      </c>
      <c r="G26" s="747">
        <v>0</v>
      </c>
    </row>
    <row r="27" spans="1:7" s="149" customFormat="1" ht="15" customHeight="1">
      <c r="A27" s="760" t="s">
        <v>223</v>
      </c>
      <c r="B27" s="759">
        <v>8844</v>
      </c>
      <c r="C27" s="759">
        <v>8743</v>
      </c>
      <c r="D27" s="759">
        <v>101</v>
      </c>
      <c r="E27" s="747">
        <v>8830</v>
      </c>
      <c r="F27" s="747">
        <v>8735</v>
      </c>
      <c r="G27" s="747">
        <v>95</v>
      </c>
    </row>
    <row r="28" spans="1:7" s="149" customFormat="1" ht="15" customHeight="1">
      <c r="A28" s="760" t="s">
        <v>224</v>
      </c>
      <c r="B28" s="759">
        <v>24376</v>
      </c>
      <c r="C28" s="759">
        <v>24222</v>
      </c>
      <c r="D28" s="759">
        <v>154</v>
      </c>
      <c r="E28" s="747">
        <v>24938</v>
      </c>
      <c r="F28" s="747">
        <v>24774</v>
      </c>
      <c r="G28" s="747">
        <v>164</v>
      </c>
    </row>
    <row r="29" spans="1:7" s="149" customFormat="1" ht="15" customHeight="1">
      <c r="A29" s="760" t="s">
        <v>225</v>
      </c>
      <c r="B29" s="759">
        <v>12834</v>
      </c>
      <c r="C29" s="759">
        <v>12626</v>
      </c>
      <c r="D29" s="759">
        <v>208</v>
      </c>
      <c r="E29" s="747">
        <v>13471</v>
      </c>
      <c r="F29" s="747">
        <v>13227</v>
      </c>
      <c r="G29" s="747">
        <v>244</v>
      </c>
    </row>
    <row r="30" spans="1:7" s="149" customFormat="1" ht="15" customHeight="1">
      <c r="A30" s="760" t="s">
        <v>226</v>
      </c>
      <c r="B30" s="759">
        <v>111937</v>
      </c>
      <c r="C30" s="759">
        <v>111728</v>
      </c>
      <c r="D30" s="759">
        <v>209</v>
      </c>
      <c r="E30" s="747">
        <v>116020</v>
      </c>
      <c r="F30" s="747">
        <v>116016</v>
      </c>
      <c r="G30" s="747">
        <v>4</v>
      </c>
    </row>
    <row r="31" spans="1:7" s="149" customFormat="1" ht="15" customHeight="1">
      <c r="A31" s="760" t="s">
        <v>227</v>
      </c>
      <c r="B31" s="759">
        <v>27956</v>
      </c>
      <c r="C31" s="759">
        <v>26198</v>
      </c>
      <c r="D31" s="759">
        <v>1758</v>
      </c>
      <c r="E31" s="747">
        <v>27337</v>
      </c>
      <c r="F31" s="747">
        <v>25804</v>
      </c>
      <c r="G31" s="747">
        <v>1533</v>
      </c>
    </row>
    <row r="32" spans="1:7" s="55" customFormat="1" ht="5.0999999999999996" customHeight="1">
      <c r="A32" s="762"/>
      <c r="B32" s="750"/>
      <c r="C32" s="750"/>
      <c r="D32" s="750"/>
      <c r="E32" s="750"/>
      <c r="F32" s="750"/>
      <c r="G32" s="750"/>
    </row>
    <row r="33" spans="1:7" s="55" customFormat="1" ht="15" customHeight="1" thickBot="1">
      <c r="A33" s="763" t="s">
        <v>62</v>
      </c>
      <c r="B33" s="745">
        <v>2114665</v>
      </c>
      <c r="C33" s="745">
        <v>2010833</v>
      </c>
      <c r="D33" s="745">
        <v>103832</v>
      </c>
      <c r="E33" s="751">
        <v>2196957</v>
      </c>
      <c r="F33" s="751">
        <v>2095621</v>
      </c>
      <c r="G33" s="751">
        <v>101336</v>
      </c>
    </row>
    <row r="34" spans="1:7" s="275" customFormat="1" ht="4.5" customHeight="1" thickTop="1">
      <c r="A34" s="764"/>
      <c r="B34" s="753"/>
      <c r="C34" s="753"/>
      <c r="D34" s="753"/>
      <c r="E34" s="753"/>
      <c r="F34" s="753"/>
      <c r="G34" s="752"/>
    </row>
    <row r="35" spans="1:7" s="55" customFormat="1" ht="15" customHeight="1" thickBot="1">
      <c r="A35" s="765" t="s">
        <v>886</v>
      </c>
      <c r="B35" s="745"/>
      <c r="C35" s="745"/>
      <c r="D35" s="745"/>
      <c r="E35" s="745"/>
      <c r="F35" s="745"/>
      <c r="G35" s="745"/>
    </row>
    <row r="36" spans="1:7" s="160" customFormat="1" ht="15" customHeight="1" thickTop="1">
      <c r="A36" s="766" t="s">
        <v>383</v>
      </c>
      <c r="B36" s="758">
        <v>1412831</v>
      </c>
      <c r="C36" s="758">
        <v>1330700</v>
      </c>
      <c r="D36" s="758">
        <v>82131</v>
      </c>
      <c r="E36" s="746">
        <v>1473084</v>
      </c>
      <c r="F36" s="746">
        <v>1385997</v>
      </c>
      <c r="G36" s="746">
        <v>87087</v>
      </c>
    </row>
    <row r="37" spans="1:7" s="166" customFormat="1" ht="15" customHeight="1">
      <c r="A37" s="767" t="s">
        <v>384</v>
      </c>
      <c r="B37" s="755">
        <v>403973</v>
      </c>
      <c r="C37" s="755">
        <f>+B37-D37</f>
        <v>380871</v>
      </c>
      <c r="D37" s="755">
        <v>23102</v>
      </c>
      <c r="E37" s="749">
        <v>424004</v>
      </c>
      <c r="F37" s="749">
        <v>404027</v>
      </c>
      <c r="G37" s="749">
        <v>19977</v>
      </c>
    </row>
    <row r="38" spans="1:7" s="166" customFormat="1" ht="15" customHeight="1">
      <c r="A38" s="767" t="s">
        <v>385</v>
      </c>
      <c r="B38" s="755">
        <v>623969</v>
      </c>
      <c r="C38" s="755">
        <f t="shared" ref="C38:C41" si="0">+B38-D38</f>
        <v>575238</v>
      </c>
      <c r="D38" s="755">
        <v>48731</v>
      </c>
      <c r="E38" s="749">
        <v>642543</v>
      </c>
      <c r="F38" s="749">
        <v>586235</v>
      </c>
      <c r="G38" s="749">
        <v>56308</v>
      </c>
    </row>
    <row r="39" spans="1:7" s="166" customFormat="1" ht="15" customHeight="1">
      <c r="A39" s="767" t="s">
        <v>386</v>
      </c>
      <c r="B39" s="755">
        <v>278981</v>
      </c>
      <c r="C39" s="755">
        <f t="shared" si="0"/>
        <v>268719</v>
      </c>
      <c r="D39" s="755">
        <v>10262</v>
      </c>
      <c r="E39" s="749">
        <v>295879</v>
      </c>
      <c r="F39" s="749">
        <v>285121</v>
      </c>
      <c r="G39" s="749">
        <v>10758</v>
      </c>
    </row>
    <row r="40" spans="1:7" s="166" customFormat="1" ht="15" customHeight="1">
      <c r="A40" s="767" t="s">
        <v>78</v>
      </c>
      <c r="B40" s="755">
        <v>58926</v>
      </c>
      <c r="C40" s="755">
        <f t="shared" si="0"/>
        <v>58926</v>
      </c>
      <c r="D40" s="755">
        <v>0</v>
      </c>
      <c r="E40" s="749">
        <v>60254</v>
      </c>
      <c r="F40" s="749">
        <v>60254</v>
      </c>
      <c r="G40" s="749">
        <v>0</v>
      </c>
    </row>
    <row r="41" spans="1:7" s="166" customFormat="1" ht="15" customHeight="1">
      <c r="A41" s="767" t="s">
        <v>387</v>
      </c>
      <c r="B41" s="755">
        <v>46982</v>
      </c>
      <c r="C41" s="755">
        <f t="shared" si="0"/>
        <v>46946</v>
      </c>
      <c r="D41" s="755">
        <v>36</v>
      </c>
      <c r="E41" s="749">
        <v>50404</v>
      </c>
      <c r="F41" s="749">
        <v>50360</v>
      </c>
      <c r="G41" s="749">
        <v>44</v>
      </c>
    </row>
    <row r="42" spans="1:7" s="166" customFormat="1" ht="15" customHeight="1">
      <c r="A42" s="766" t="s">
        <v>388</v>
      </c>
      <c r="B42" s="759">
        <v>14925</v>
      </c>
      <c r="C42" s="759">
        <v>11647</v>
      </c>
      <c r="D42" s="759">
        <v>3278</v>
      </c>
      <c r="E42" s="747">
        <v>19217</v>
      </c>
      <c r="F42" s="747">
        <v>16033</v>
      </c>
      <c r="G42" s="747">
        <v>3184</v>
      </c>
    </row>
    <row r="43" spans="1:7" s="166" customFormat="1" ht="15" customHeight="1">
      <c r="A43" s="766" t="s">
        <v>389</v>
      </c>
      <c r="B43" s="759">
        <v>3659</v>
      </c>
      <c r="C43" s="759">
        <v>3405</v>
      </c>
      <c r="D43" s="759">
        <v>254</v>
      </c>
      <c r="E43" s="747">
        <v>3512</v>
      </c>
      <c r="F43" s="747">
        <v>3236</v>
      </c>
      <c r="G43" s="747">
        <v>276</v>
      </c>
    </row>
    <row r="44" spans="1:7" s="166" customFormat="1" ht="15" customHeight="1">
      <c r="A44" s="767" t="s">
        <v>390</v>
      </c>
      <c r="B44" s="755">
        <v>2343</v>
      </c>
      <c r="C44" s="755">
        <v>2089</v>
      </c>
      <c r="D44" s="755">
        <v>254</v>
      </c>
      <c r="E44" s="749">
        <v>2101</v>
      </c>
      <c r="F44" s="749">
        <v>1825</v>
      </c>
      <c r="G44" s="749">
        <v>276</v>
      </c>
    </row>
    <row r="45" spans="1:7" s="160" customFormat="1" ht="15" customHeight="1">
      <c r="A45" s="767" t="s">
        <v>391</v>
      </c>
      <c r="B45" s="755">
        <v>1316</v>
      </c>
      <c r="C45" s="755">
        <v>1313</v>
      </c>
      <c r="D45" s="755">
        <v>3</v>
      </c>
      <c r="E45" s="749">
        <v>1411</v>
      </c>
      <c r="F45" s="749">
        <v>1411</v>
      </c>
      <c r="G45" s="749">
        <v>0</v>
      </c>
    </row>
    <row r="46" spans="1:7" s="160" customFormat="1" ht="15" customHeight="1">
      <c r="A46" s="766" t="s">
        <v>392</v>
      </c>
      <c r="B46" s="758">
        <v>414273</v>
      </c>
      <c r="C46" s="758">
        <v>414257</v>
      </c>
      <c r="D46" s="758">
        <v>16</v>
      </c>
      <c r="E46" s="746">
        <v>425081</v>
      </c>
      <c r="F46" s="746">
        <v>425063</v>
      </c>
      <c r="G46" s="746">
        <v>18</v>
      </c>
    </row>
    <row r="47" spans="1:7" s="160" customFormat="1" ht="15" customHeight="1">
      <c r="A47" s="766" t="s">
        <v>393</v>
      </c>
      <c r="B47" s="758">
        <v>32650</v>
      </c>
      <c r="C47" s="758">
        <v>32490</v>
      </c>
      <c r="D47" s="758">
        <v>160</v>
      </c>
      <c r="E47" s="746">
        <v>35721</v>
      </c>
      <c r="F47" s="746">
        <v>35559</v>
      </c>
      <c r="G47" s="746">
        <v>162</v>
      </c>
    </row>
    <row r="48" spans="1:7" s="160" customFormat="1" ht="15" customHeight="1">
      <c r="A48" s="766" t="s">
        <v>394</v>
      </c>
      <c r="B48" s="758">
        <v>1365</v>
      </c>
      <c r="C48" s="758">
        <v>1300</v>
      </c>
      <c r="D48" s="758">
        <v>65</v>
      </c>
      <c r="E48" s="746">
        <v>1862</v>
      </c>
      <c r="F48" s="746">
        <v>1820</v>
      </c>
      <c r="G48" s="746">
        <v>42</v>
      </c>
    </row>
    <row r="49" spans="1:7" s="160" customFormat="1" ht="15" customHeight="1">
      <c r="A49" s="766" t="s">
        <v>226</v>
      </c>
      <c r="B49" s="758">
        <v>4938</v>
      </c>
      <c r="C49" s="758">
        <v>4868</v>
      </c>
      <c r="D49" s="758">
        <v>70</v>
      </c>
      <c r="E49" s="746">
        <v>5674</v>
      </c>
      <c r="F49" s="746">
        <v>5600</v>
      </c>
      <c r="G49" s="746">
        <v>74</v>
      </c>
    </row>
    <row r="50" spans="1:7" s="160" customFormat="1" ht="15" customHeight="1">
      <c r="A50" s="766" t="s">
        <v>395</v>
      </c>
      <c r="B50" s="758">
        <v>61515</v>
      </c>
      <c r="C50" s="758">
        <v>60026</v>
      </c>
      <c r="D50" s="758">
        <v>1489</v>
      </c>
      <c r="E50" s="746">
        <v>61239</v>
      </c>
      <c r="F50" s="746">
        <v>59718</v>
      </c>
      <c r="G50" s="746">
        <v>1521</v>
      </c>
    </row>
    <row r="51" spans="1:7" s="275" customFormat="1" ht="4.5" customHeight="1">
      <c r="A51" s="764"/>
      <c r="B51" s="753"/>
      <c r="C51" s="753"/>
      <c r="D51" s="753"/>
      <c r="E51" s="753"/>
      <c r="F51" s="753"/>
      <c r="G51" s="753"/>
    </row>
    <row r="52" spans="1:7" s="55" customFormat="1" ht="15" customHeight="1" thickBot="1">
      <c r="A52" s="763" t="s">
        <v>396</v>
      </c>
      <c r="B52" s="745">
        <v>1946156</v>
      </c>
      <c r="C52" s="745">
        <v>1858693</v>
      </c>
      <c r="D52" s="745">
        <v>87463</v>
      </c>
      <c r="E52" s="751">
        <v>2025390</v>
      </c>
      <c r="F52" s="751">
        <v>1933276</v>
      </c>
      <c r="G52" s="751">
        <v>92364</v>
      </c>
    </row>
    <row r="53" spans="1:7" s="275" customFormat="1" ht="4.5" customHeight="1" thickTop="1">
      <c r="A53" s="764"/>
      <c r="B53" s="753"/>
      <c r="C53" s="753"/>
      <c r="D53" s="753"/>
      <c r="E53" s="753"/>
      <c r="F53" s="753"/>
      <c r="G53" s="753"/>
    </row>
    <row r="54" spans="1:7" s="166" customFormat="1" ht="15" customHeight="1">
      <c r="A54" s="768" t="s">
        <v>397</v>
      </c>
      <c r="B54" s="755"/>
      <c r="C54" s="755"/>
      <c r="D54" s="755"/>
      <c r="E54" s="749"/>
      <c r="F54" s="749"/>
      <c r="G54" s="749"/>
    </row>
    <row r="55" spans="1:7" s="160" customFormat="1" ht="15" customHeight="1">
      <c r="A55" s="766" t="s">
        <v>398</v>
      </c>
      <c r="B55" s="758">
        <v>164193</v>
      </c>
      <c r="C55" s="758">
        <v>164193</v>
      </c>
      <c r="D55" s="758">
        <v>0</v>
      </c>
      <c r="E55" s="746">
        <v>167312</v>
      </c>
      <c r="F55" s="746">
        <v>167312</v>
      </c>
      <c r="G55" s="746">
        <v>0</v>
      </c>
    </row>
    <row r="56" spans="1:7" s="160" customFormat="1" ht="15" customHeight="1">
      <c r="A56" s="766" t="s">
        <v>399</v>
      </c>
      <c r="B56" s="758">
        <v>4316</v>
      </c>
      <c r="C56" s="758">
        <v>4316</v>
      </c>
      <c r="D56" s="758">
        <v>0</v>
      </c>
      <c r="E56" s="746">
        <v>4255</v>
      </c>
      <c r="F56" s="746">
        <v>4255</v>
      </c>
      <c r="G56" s="746">
        <v>0</v>
      </c>
    </row>
    <row r="57" spans="1:7" s="275" customFormat="1" ht="4.5" customHeight="1">
      <c r="A57" s="764"/>
      <c r="B57" s="753"/>
      <c r="C57" s="753"/>
      <c r="D57" s="753"/>
      <c r="E57" s="754"/>
      <c r="F57" s="754">
        <v>0</v>
      </c>
      <c r="G57" s="754"/>
    </row>
    <row r="58" spans="1:7" s="55" customFormat="1" ht="15" customHeight="1" thickBot="1">
      <c r="A58" s="763" t="s">
        <v>400</v>
      </c>
      <c r="B58" s="745">
        <v>168509</v>
      </c>
      <c r="C58" s="745">
        <v>168509</v>
      </c>
      <c r="D58" s="745">
        <v>0</v>
      </c>
      <c r="E58" s="751">
        <v>171567</v>
      </c>
      <c r="F58" s="751">
        <v>171567</v>
      </c>
      <c r="G58" s="751">
        <v>0</v>
      </c>
    </row>
    <row r="59" spans="1:7" s="55" customFormat="1" ht="7.5" customHeight="1" thickTop="1">
      <c r="A59" s="769"/>
      <c r="B59" s="770"/>
      <c r="C59" s="770"/>
      <c r="D59" s="770"/>
    </row>
    <row r="60" spans="1:7" s="55" customFormat="1" ht="18.45" customHeight="1" thickBot="1">
      <c r="A60" s="763" t="s">
        <v>401</v>
      </c>
      <c r="B60" s="745">
        <v>2114665</v>
      </c>
      <c r="C60" s="745">
        <v>2022885</v>
      </c>
      <c r="D60" s="745">
        <v>87463</v>
      </c>
      <c r="E60" s="751">
        <v>2196957</v>
      </c>
      <c r="F60" s="751">
        <v>2104593</v>
      </c>
      <c r="G60" s="751">
        <v>92364</v>
      </c>
    </row>
    <row r="61" spans="1:7" s="275" customFormat="1" ht="4.5" customHeight="1" thickTop="1">
      <c r="A61" s="764"/>
      <c r="B61" s="753"/>
      <c r="C61" s="753"/>
      <c r="D61" s="753"/>
      <c r="E61" s="753"/>
      <c r="F61" s="753"/>
      <c r="G61" s="753"/>
    </row>
    <row r="62" spans="1:7" s="55" customFormat="1" ht="15" customHeight="1" thickBot="1">
      <c r="A62" s="763" t="s">
        <v>628</v>
      </c>
      <c r="B62" s="745"/>
      <c r="C62" s="745"/>
      <c r="D62" s="745">
        <v>16369</v>
      </c>
      <c r="E62" s="745"/>
      <c r="F62" s="745"/>
      <c r="G62" s="751">
        <v>8972</v>
      </c>
    </row>
    <row r="63" spans="1:7" s="55" customFormat="1" ht="7.5" customHeight="1" thickTop="1">
      <c r="A63" s="276"/>
    </row>
    <row r="64" spans="1:7" s="166" customFormat="1" ht="15" customHeight="1">
      <c r="A64" s="48" t="s">
        <v>626</v>
      </c>
      <c r="B64" s="755"/>
      <c r="C64" s="755"/>
      <c r="D64" s="755">
        <v>-15206</v>
      </c>
      <c r="E64" s="755"/>
      <c r="F64" s="755"/>
      <c r="G64" s="749">
        <v>-7295</v>
      </c>
    </row>
    <row r="65" spans="1:7" s="166" customFormat="1" ht="15" customHeight="1">
      <c r="A65" s="48" t="s">
        <v>627</v>
      </c>
      <c r="B65" s="755"/>
      <c r="C65" s="755"/>
      <c r="D65" s="755">
        <v>-653</v>
      </c>
      <c r="E65" s="755"/>
      <c r="F65" s="755"/>
      <c r="G65" s="749">
        <v>-1123</v>
      </c>
    </row>
    <row r="66" spans="1:7" s="166" customFormat="1" ht="5.0999999999999996" customHeight="1">
      <c r="A66" s="48"/>
      <c r="B66" s="755"/>
      <c r="C66" s="755"/>
      <c r="D66" s="755"/>
      <c r="E66" s="755"/>
      <c r="F66" s="755"/>
      <c r="G66" s="748"/>
    </row>
    <row r="67" spans="1:7" s="55" customFormat="1" ht="15" customHeight="1" thickBot="1">
      <c r="A67" s="87" t="s">
        <v>628</v>
      </c>
      <c r="B67" s="751"/>
      <c r="C67" s="751"/>
      <c r="D67" s="751">
        <v>510</v>
      </c>
      <c r="E67" s="751"/>
      <c r="F67" s="751"/>
      <c r="G67" s="751">
        <v>554</v>
      </c>
    </row>
    <row r="68" spans="1:7" s="427" customFormat="1" ht="20.25" customHeight="1" thickTop="1">
      <c r="A68" s="243" t="s">
        <v>629</v>
      </c>
      <c r="B68" s="426"/>
      <c r="C68" s="426"/>
      <c r="D68" s="756"/>
      <c r="E68" s="426"/>
      <c r="F68" s="426"/>
      <c r="G68" s="756"/>
    </row>
    <row r="69" spans="1:7" s="427" customFormat="1" ht="11.4">
      <c r="A69" s="243" t="s">
        <v>630</v>
      </c>
      <c r="B69" s="426"/>
      <c r="C69" s="426"/>
      <c r="D69" s="426"/>
      <c r="E69" s="426"/>
      <c r="F69" s="426"/>
      <c r="G69" s="426"/>
    </row>
    <row r="70" spans="1:7" s="427" customFormat="1" ht="15" customHeight="1">
      <c r="A70" s="243" t="s">
        <v>631</v>
      </c>
      <c r="D70" s="757"/>
      <c r="G70" s="757"/>
    </row>
    <row r="71" spans="1:7" s="425" customFormat="1" ht="15" customHeight="1">
      <c r="A71" s="259"/>
    </row>
    <row r="72" spans="1:7" s="425" customFormat="1" ht="15" customHeight="1"/>
    <row r="73" spans="1:7" s="425" customFormat="1" ht="15" customHeight="1"/>
    <row r="74" spans="1:7" s="425" customFormat="1" ht="15" customHeight="1"/>
    <row r="75" spans="1:7" s="425" customFormat="1" ht="15" customHeight="1"/>
    <row r="76" spans="1:7" s="425" customFormat="1" ht="15" customHeight="1"/>
    <row r="77" spans="1:7" s="425" customFormat="1" ht="15" customHeight="1"/>
    <row r="78" spans="1:7" s="425" customFormat="1" ht="15" customHeight="1"/>
    <row r="79" spans="1:7" s="425" customFormat="1" ht="15" customHeight="1"/>
    <row r="80" spans="1:7" s="425" customFormat="1" ht="15" customHeight="1"/>
    <row r="81" s="425" customFormat="1" ht="15" customHeight="1"/>
    <row r="82" s="425" customFormat="1" ht="15" customHeight="1"/>
    <row r="83" s="425" customFormat="1" ht="15" customHeight="1"/>
    <row r="84" s="425" customFormat="1" ht="15" customHeight="1"/>
    <row r="85" s="425" customFormat="1" ht="15" customHeight="1"/>
    <row r="86" s="425" customFormat="1" ht="15" customHeight="1"/>
    <row r="87" s="425" customFormat="1" ht="15" customHeight="1"/>
    <row r="88" s="425" customFormat="1" ht="15" customHeight="1"/>
    <row r="89" s="425" customFormat="1" ht="15" customHeight="1"/>
    <row r="90" s="425" customFormat="1" ht="15" customHeight="1"/>
    <row r="91" s="425" customFormat="1" ht="15" customHeight="1"/>
    <row r="92" s="425" customFormat="1" ht="15" customHeight="1"/>
    <row r="93" s="425" customFormat="1" ht="15" customHeight="1"/>
    <row r="94" s="425" customFormat="1" ht="15" customHeight="1"/>
    <row r="95" s="425" customFormat="1" ht="15" customHeight="1"/>
    <row r="96" s="425" customFormat="1" ht="15" customHeight="1"/>
    <row r="97" s="425" customFormat="1" ht="15" customHeight="1"/>
    <row r="98" s="425" customFormat="1" ht="15" customHeight="1"/>
    <row r="99" s="425" customFormat="1" ht="15" customHeight="1"/>
    <row r="100" s="425" customFormat="1" ht="15" customHeight="1"/>
    <row r="101" s="425" customFormat="1" ht="15" customHeight="1"/>
    <row r="102" s="425" customFormat="1" ht="15" customHeight="1"/>
    <row r="103" s="425" customFormat="1" ht="15" customHeight="1"/>
    <row r="104" s="425" customFormat="1" ht="15" customHeight="1"/>
    <row r="105" s="425" customFormat="1" ht="15" customHeight="1"/>
    <row r="106" s="425" customFormat="1" ht="15" customHeight="1"/>
    <row r="107" s="425" customFormat="1" ht="15" customHeight="1"/>
    <row r="108" s="425" customFormat="1" ht="15" customHeight="1"/>
    <row r="109" s="425" customFormat="1" ht="15" customHeight="1"/>
    <row r="110" s="425" customFormat="1" ht="15" customHeight="1"/>
    <row r="111" s="425" customFormat="1" ht="15" customHeight="1"/>
    <row r="112" s="425" customFormat="1" ht="15" customHeight="1"/>
    <row r="113" s="425" customFormat="1" ht="15" customHeight="1"/>
    <row r="114" s="425" customFormat="1" ht="15" customHeight="1"/>
    <row r="115" s="425" customFormat="1" ht="15" customHeight="1"/>
    <row r="116" s="425" customFormat="1" ht="15" customHeight="1"/>
    <row r="117" s="425" customFormat="1" ht="15" customHeight="1"/>
    <row r="118" s="425" customFormat="1" ht="15" customHeight="1"/>
    <row r="119" s="425" customFormat="1" ht="15" customHeight="1"/>
    <row r="120" s="425" customFormat="1" ht="15" customHeight="1"/>
    <row r="121" s="425" customFormat="1" ht="15" customHeight="1"/>
    <row r="122" s="425" customFormat="1" ht="15" customHeight="1"/>
    <row r="123" s="425" customFormat="1" ht="15" customHeight="1"/>
    <row r="124" s="425" customFormat="1" ht="15" customHeight="1"/>
    <row r="125" s="425" customFormat="1" ht="15" customHeight="1"/>
    <row r="126" s="425" customFormat="1" ht="15" customHeight="1"/>
    <row r="127" s="425" customFormat="1" ht="15" customHeight="1"/>
    <row r="128" s="425" customFormat="1" ht="15" customHeight="1"/>
    <row r="129" s="425" customFormat="1" ht="15" customHeight="1"/>
    <row r="130" s="425" customFormat="1" ht="15" customHeight="1"/>
    <row r="131" s="425" customFormat="1" ht="15" customHeight="1"/>
    <row r="132" s="425" customFormat="1" ht="15" customHeight="1"/>
    <row r="133" s="425" customFormat="1" ht="15" customHeight="1"/>
    <row r="134" s="425" customFormat="1" ht="15" customHeight="1"/>
    <row r="135" s="425" customFormat="1" ht="15" customHeight="1"/>
    <row r="136" s="425" customFormat="1" ht="15" customHeight="1"/>
    <row r="137" s="425" customFormat="1" ht="15" customHeight="1"/>
    <row r="138" s="425" customFormat="1" ht="15" customHeight="1"/>
    <row r="139" s="425" customFormat="1" ht="15" customHeight="1"/>
    <row r="140" s="425" customFormat="1" ht="15" customHeight="1"/>
    <row r="141" s="425" customFormat="1" ht="15" customHeight="1"/>
    <row r="142" s="425" customFormat="1" ht="15" customHeight="1"/>
    <row r="143" s="425" customFormat="1" ht="15" customHeight="1"/>
    <row r="144" s="425" customFormat="1" ht="15" customHeight="1"/>
    <row r="145" s="425" customFormat="1" ht="15" customHeight="1"/>
    <row r="146" s="425" customFormat="1" ht="15" customHeight="1"/>
    <row r="147" s="425" customFormat="1" ht="15" customHeight="1"/>
    <row r="148" s="425" customFormat="1" ht="15" customHeight="1"/>
    <row r="149" s="425" customFormat="1" ht="15" customHeight="1"/>
    <row r="150" s="425" customFormat="1" ht="15" customHeight="1"/>
    <row r="151" s="425" customFormat="1" ht="15" customHeight="1"/>
  </sheetData>
  <mergeCells count="2">
    <mergeCell ref="B7:D7"/>
    <mergeCell ref="E7:G7"/>
  </mergeCells>
  <hyperlinks>
    <hyperlink ref="G6" location="Index!A1" display="Index" xr:uid="{A9394E67-5D73-4A18-B9C9-1A2F0E3D4E3D}"/>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62</vt:i4>
      </vt:variant>
      <vt:variant>
        <vt:lpstr>Intervalos Nomeados</vt:lpstr>
      </vt:variant>
      <vt:variant>
        <vt:i4>120</vt:i4>
      </vt:variant>
    </vt:vector>
  </HeadingPairs>
  <TitlesOfParts>
    <vt:vector size="182" baseType="lpstr">
      <vt:lpstr>Index</vt:lpstr>
      <vt:lpstr>1- Selected Data</vt:lpstr>
      <vt:lpstr>2- Managerial Assets</vt:lpstr>
      <vt:lpstr>3- Managerial Liabilities</vt:lpstr>
      <vt:lpstr>4- Recurring Income</vt:lpstr>
      <vt:lpstr>5- Accounting Assets</vt:lpstr>
      <vt:lpstr>6-Accounting Liabilities</vt:lpstr>
      <vt:lpstr>7- Statement Income</vt:lpstr>
      <vt:lpstr>8- Balance Sheet by Currency</vt:lpstr>
      <vt:lpstr>9- Securities</vt:lpstr>
      <vt:lpstr>10- Securities by Issuer</vt:lpstr>
      <vt:lpstr>11- Activity Sector</vt:lpstr>
      <vt:lpstr>12- Port segregated by modality</vt:lpstr>
      <vt:lpstr>13- Portfolio Expanded</vt:lpstr>
      <vt:lpstr>14- Chang in loan port by stage</vt:lpstr>
      <vt:lpstr>15- Expense with ALL </vt:lpstr>
      <vt:lpstr>16- Tax Credits</vt:lpstr>
      <vt:lpstr>17- Funding and Assets Managed</vt:lpstr>
      <vt:lpstr>18- Liability Contingencies</vt:lpstr>
      <vt:lpstr>19- Provisions by Account</vt:lpstr>
      <vt:lpstr>20- Provisions by Product</vt:lpstr>
      <vt:lpstr>21- Income From Insurance</vt:lpstr>
      <vt:lpstr>22- Income Breakdown by Segment</vt:lpstr>
      <vt:lpstr>23- Financial Margin</vt:lpstr>
      <vt:lpstr>24- Fee and Commission Income</vt:lpstr>
      <vt:lpstr>25- Personnel Expenses</vt:lpstr>
      <vt:lpstr>26- Administrative Expenses</vt:lpstr>
      <vt:lpstr>27- Performance Ratios</vt:lpstr>
      <vt:lpstr>28- Efficiency Ratio</vt:lpstr>
      <vt:lpstr>29- Coverage Ratio (12 months)</vt:lpstr>
      <vt:lpstr>30- Capital Adequacy Ratio</vt:lpstr>
      <vt:lpstr>31- Loan Portfolio - Indicators</vt:lpstr>
      <vt:lpstr>Index - Descontinued</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Loan Operations</vt:lpstr>
      <vt:lpstr>Activity Sector</vt:lpstr>
      <vt:lpstr>Activity Sector - Actual</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Personnel Expenses</vt:lpstr>
      <vt:lpstr>Other Administrative Expenses</vt:lpstr>
      <vt:lpstr>Loan Portfolio - Indicators</vt:lpstr>
      <vt:lpstr>'1- Selected Data'!Area_de_impressao</vt:lpstr>
      <vt:lpstr>'10- Securities by Issuer'!Area_de_impressao</vt:lpstr>
      <vt:lpstr>'11- Activity Sector'!Area_de_impressao</vt:lpstr>
      <vt:lpstr>'12- Port segregated by modality'!Area_de_impressao</vt:lpstr>
      <vt:lpstr>'13- Portfolio Expanded'!Area_de_impressao</vt:lpstr>
      <vt:lpstr>'14- Chang in loan port by stage'!Area_de_impressao</vt:lpstr>
      <vt:lpstr>'15- Expense with ALL '!Area_de_impressao</vt:lpstr>
      <vt:lpstr>'16- Tax Credits'!Area_de_impressao</vt:lpstr>
      <vt:lpstr>'17- Funding and Assets Managed'!Area_de_impressao</vt:lpstr>
      <vt:lpstr>'18- Liability Contingencies'!Area_de_impressao</vt:lpstr>
      <vt:lpstr>'19- Provisions by Account'!Area_de_impressao</vt:lpstr>
      <vt:lpstr>'2- Managerial Assets'!Area_de_impressao</vt:lpstr>
      <vt:lpstr>'20- Provisions by Product'!Area_de_impressao</vt:lpstr>
      <vt:lpstr>'21- Income From Insurance'!Area_de_impressao</vt:lpstr>
      <vt:lpstr>'22- Income Breakdown by Segment'!Area_de_impressao</vt:lpstr>
      <vt:lpstr>'23- Financial Margin'!Area_de_impressao</vt:lpstr>
      <vt:lpstr>'24- Fee and Commission Income'!Area_de_impressao</vt:lpstr>
      <vt:lpstr>'25- Personnel Expenses'!Area_de_impressao</vt:lpstr>
      <vt:lpstr>'26- Administrative Expenses'!Area_de_impressao</vt:lpstr>
      <vt:lpstr>'27- Performance Ratios'!Area_de_impressao</vt:lpstr>
      <vt:lpstr>'28- Efficiency Ratio'!Area_de_impressao</vt:lpstr>
      <vt:lpstr>'29- Coverage Ratio (12 months)'!Area_de_impressao</vt:lpstr>
      <vt:lpstr>'3- Managerial Liabilities'!Area_de_impressao</vt:lpstr>
      <vt:lpstr>'30- Capital Adequacy Ratio'!Area_de_impressao</vt:lpstr>
      <vt:lpstr>'31- Loan Portfolio - Indicators'!Area_de_impressao</vt:lpstr>
      <vt:lpstr>'4- Recurring Income'!Area_de_impressao</vt:lpstr>
      <vt:lpstr>'5- Accounting Assets'!Area_de_impressao</vt:lpstr>
      <vt:lpstr>'6-Accounting Liabilities'!Area_de_impressao</vt:lpstr>
      <vt:lpstr>'7- Statement Income'!Area_de_impressao</vt:lpstr>
      <vt:lpstr>'8- Balance Sheet by Currency'!Area_de_impressao</vt:lpstr>
      <vt:lpstr>'9- Securities'!Area_de_impressao</vt:lpstr>
      <vt:lpstr>'Accounting Assets'!Area_de_impressao</vt:lpstr>
      <vt:lpstr>'Accounting Liabilities'!Area_de_impressao</vt:lpstr>
      <vt:lpstr>'Activity Sector'!Area_de_impressao</vt:lpstr>
      <vt:lpstr>'Activity Sector - Actual'!Area_de_impressao</vt:lpstr>
      <vt:lpstr>'Allowance for Loan Losses - PDD'!Area_de_impressao</vt:lpstr>
      <vt:lpstr>'Balance Sheet by Currency'!Area_de_impressao</vt:lpstr>
      <vt:lpstr>'Consumer Financing'!Area_de_impressao</vt:lpstr>
      <vt:lpstr>'Consumer Financing - Reclas.'!Area_de_impressao</vt:lpstr>
      <vt:lpstr>'Expense with ALL'!Area_de_impressao</vt:lpstr>
      <vt:lpstr>'Funding and Assets Managed'!Area_de_impressao</vt:lpstr>
      <vt:lpstr>Index!Area_de_impressao</vt:lpstr>
      <vt:lpstr>'Index - Descontinued'!Area_de_impressao</vt:lpstr>
      <vt:lpstr>'Largest Borrowers'!Area_de_impressao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'Recurring Income'!Area_de_impressao</vt:lpstr>
      <vt:lpstr>Securities!Area_de_impressao</vt:lpstr>
      <vt:lpstr>'Selected Data'!Area_de_impressao</vt:lpstr>
      <vt:lpstr>'Statement Income'!Area_de_impressao</vt:lpstr>
      <vt:lpstr>'Tax Credits'!Area_de_impressao</vt:lpstr>
      <vt:lpstr>'1- Selected Data'!Titulos_de_impressao</vt:lpstr>
      <vt:lpstr>'10- Securities by Issuer'!Titulos_de_impressao</vt:lpstr>
      <vt:lpstr>'11- Activity Sector'!Titulos_de_impressao</vt:lpstr>
      <vt:lpstr>'12- Port segregated by modality'!Titulos_de_impressao</vt:lpstr>
      <vt:lpstr>'13- Portfolio Expanded'!Titulos_de_impressao</vt:lpstr>
      <vt:lpstr>'14- Chang in loan port by stage'!Titulos_de_impressao</vt:lpstr>
      <vt:lpstr>'15- Expense with ALL '!Titulos_de_impressao</vt:lpstr>
      <vt:lpstr>'16- Tax Credits'!Titulos_de_impressao</vt:lpstr>
      <vt:lpstr>'17- Funding and Assets Managed'!Titulos_de_impressao</vt:lpstr>
      <vt:lpstr>'18- Liability Contingencies'!Titulos_de_impressao</vt:lpstr>
      <vt:lpstr>'19- Provisions by Account'!Titulos_de_impressao</vt:lpstr>
      <vt:lpstr>'2- Managerial Assets'!Titulos_de_impressao</vt:lpstr>
      <vt:lpstr>'20- Provisions by Product'!Titulos_de_impressao</vt:lpstr>
      <vt:lpstr>'21- Income From Insurance'!Titulos_de_impressao</vt:lpstr>
      <vt:lpstr>'22- Income Breakdown by Segment'!Titulos_de_impressao</vt:lpstr>
      <vt:lpstr>'23- Financial Margin'!Titulos_de_impressao</vt:lpstr>
      <vt:lpstr>'24- Fee and Commission Income'!Titulos_de_impressao</vt:lpstr>
      <vt:lpstr>'25- Personnel Expenses'!Titulos_de_impressao</vt:lpstr>
      <vt:lpstr>'26- Administrative Expenses'!Titulos_de_impressao</vt:lpstr>
      <vt:lpstr>'27- Performance Ratios'!Titulos_de_impressao</vt:lpstr>
      <vt:lpstr>'28- Efficiency Ratio'!Titulos_de_impressao</vt:lpstr>
      <vt:lpstr>'29- Coverage Ratio (12 months)'!Titulos_de_impressao</vt:lpstr>
      <vt:lpstr>'3- Managerial Liabilities'!Titulos_de_impressao</vt:lpstr>
      <vt:lpstr>'30- Capital Adequacy Ratio'!Titulos_de_impressao</vt:lpstr>
      <vt:lpstr>'31- Loan Portfolio - Indicators'!Titulos_de_impressao</vt:lpstr>
      <vt:lpstr>'5- Accounting Assets'!Titulos_de_impressao</vt:lpstr>
      <vt:lpstr>'6-Accounting Liabilities'!Titulos_de_impressao</vt:lpstr>
      <vt:lpstr>'7- Statement Income'!Titulos_de_impressao</vt:lpstr>
      <vt:lpstr>'8- Balance Sheet by Currency'!Titulos_de_impressao</vt:lpstr>
      <vt:lpstr>'9- Securities'!Titulos_de_impressao</vt:lpstr>
      <vt:lpstr>'Accounting Assets'!Titulos_de_impressao</vt:lpstr>
      <vt:lpstr>'Accounting Liabilities'!Titulos_de_impressao</vt:lpstr>
      <vt:lpstr>'Activity Sector'!Titulos_de_impressao</vt:lpstr>
      <vt:lpstr>'Activity Sector - Actual'!Titulos_de_impressao</vt:lpstr>
      <vt:lpstr>'Allowance for Loan Losses - PDD'!Titulos_de_impressao</vt:lpstr>
      <vt:lpstr>'Balance Sheet by Currency'!Titulos_de_impressao</vt:lpstr>
      <vt:lpstr>'Consumer Financing'!Titulos_de_impressao</vt:lpstr>
      <vt:lpstr>'Consumer Financing - Reclas.'!Titulos_de_impressao</vt:lpstr>
      <vt:lpstr>'Expense with ALL'!Titulos_de_impressao</vt:lpstr>
      <vt:lpstr>'Funding and Assets Managed'!Titulos_de_impressao</vt:lpstr>
      <vt:lpstr>'Largest Borrowers'!Titulos_de_impressao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Securities!Titulos_de_impressao</vt:lpstr>
      <vt:lpstr>'Selected Data'!Titulos_de_impressao</vt:lpstr>
      <vt:lpstr>'Statement Income'!Titulos_de_impressao</vt:lpstr>
      <vt:lpstr>'Tax Credits'!Titulos_de_impressao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2025-07-22T14:33:11Z</dcterms:created>
  <dcterms:modified xsi:type="dcterms:W3CDTF">2025-07-30T14:32:34Z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2025-07-22T14:35:09Z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4a80f4a8-38fb-48e4-9b9f-629633b1f145</vt:lpwstr>
  </property>
  <property fmtid="{D5CDD505-2E9C-101B-9397-08002B2CF9AE}" pid="8" name="MSIP_Label_d3fed9c9-9e02-402c-91c6-79672c367b2e_ContentBits">
    <vt:lpwstr>0</vt:lpwstr>
  </property>
</Properties>
</file>