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3-RI\Balanços e Análises\II trimestre 2025\Divulgação\Pacote\"/>
    </mc:Choice>
  </mc:AlternateContent>
  <xr:revisionPtr revIDLastSave="0" documentId="13_ncr:1_{2D59CC46-B44C-4A64-96E8-BC6349A6A823}" xr6:coauthVersionLast="47" xr6:coauthVersionMax="47" xr10:uidLastSave="{00000000-0000-0000-0000-000000000000}"/>
  <bookViews>
    <workbookView xWindow="20370" yWindow="-4725" windowWidth="29040" windowHeight="15720" xr2:uid="{71DAF639-C4C6-41AB-8AF5-0785F24178DE}"/>
  </bookViews>
  <sheets>
    <sheet name="Índice - Index" sheetId="1" r:id="rId1"/>
    <sheet name="Balanço Patrimonial - Pró-F " sheetId="5" r:id="rId2"/>
    <sheet name="Demonstração de Resultados" sheetId="3" r:id="rId3"/>
    <sheet name="Fluxo de Caixa - Pró Forma" sheetId="4" r:id="rId4"/>
  </sheets>
  <externalReferences>
    <externalReference r:id="rId5"/>
  </externalReferences>
  <definedNames>
    <definedName name="_xlnm._FilterDatabase" localSheetId="1" hidden="1">'Balanço Patrimonial - Pró-F '!$A$74:$AA$74</definedName>
  </definedNames>
  <calcPr calcId="191029" iterate="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6" i="4"/>
  <c r="G37" i="4"/>
  <c r="G40" i="4"/>
  <c r="G41" i="4"/>
  <c r="G42" i="4"/>
  <c r="G43" i="4"/>
  <c r="G46" i="4"/>
  <c r="G47" i="4"/>
  <c r="G48" i="4"/>
  <c r="G49" i="4"/>
  <c r="G54" i="4"/>
  <c r="G55" i="4"/>
  <c r="G56" i="4"/>
  <c r="G57" i="4"/>
  <c r="G58" i="4"/>
  <c r="G59" i="4"/>
  <c r="G60" i="4"/>
  <c r="G61" i="4"/>
  <c r="G63" i="4"/>
  <c r="G64" i="4"/>
  <c r="G65" i="4"/>
  <c r="G66" i="4"/>
  <c r="G67" i="4"/>
  <c r="G69" i="4"/>
  <c r="G71" i="4"/>
  <c r="G74" i="4"/>
  <c r="G76" i="4"/>
  <c r="G77" i="4"/>
  <c r="G78" i="4"/>
  <c r="G80" i="4"/>
  <c r="G81" i="4"/>
  <c r="G84" i="4"/>
  <c r="G85" i="4"/>
  <c r="G87" i="4"/>
  <c r="G88" i="4"/>
  <c r="G91" i="4"/>
  <c r="G93" i="4"/>
  <c r="G95" i="4"/>
  <c r="G97" i="4"/>
  <c r="G99" i="4"/>
  <c r="G101" i="4"/>
  <c r="G102" i="4"/>
  <c r="G4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<sst xmlns="http://schemas.openxmlformats.org/spreadsheetml/2006/main" count="442" uniqueCount="396">
  <si>
    <t>Relações com Investidores</t>
  </si>
  <si>
    <t>Dados pró-forma - Consideram-se os resultados proporcionais de: Renovias (40%),
ViaRio (66,66%) e o Aeroporto Internacional de Quito (46,5%)</t>
  </si>
  <si>
    <t>Balanço Patrimonial - Pró-Forma</t>
  </si>
  <si>
    <t>Balanço Patrimonial - PRÓ-FORMA (milhares de R$)</t>
  </si>
  <si>
    <t>Balance Sheet - PRO FORMA (R$ thousand)</t>
  </si>
  <si>
    <t>1T24</t>
  </si>
  <si>
    <t>TOTAL DO ATIVO </t>
  </si>
  <si>
    <t xml:space="preserve">TOTAL ASSETS </t>
  </si>
  <si>
    <t>Total do Circulante </t>
  </si>
  <si>
    <t xml:space="preserve">Total Current </t>
  </si>
  <si>
    <t>Despesas antecipadas e outros </t>
  </si>
  <si>
    <t>Ativos mantidos para venda</t>
  </si>
  <si>
    <t>Total do Ativo Não Circulante </t>
  </si>
  <si>
    <t xml:space="preserve">Total non-current assets </t>
  </si>
  <si>
    <t>Total do realizável a longo prazo </t>
  </si>
  <si>
    <t xml:space="preserve">Total non-current receivables </t>
  </si>
  <si>
    <t>Conta Reserva e contas a receber </t>
  </si>
  <si>
    <t>Impostos a recuperar </t>
  </si>
  <si>
    <t>Impostos diferidos </t>
  </si>
  <si>
    <t>Partes Relacionadas </t>
  </si>
  <si>
    <t>Pagtos antecipados relacionados à concessão </t>
  </si>
  <si>
    <t>AFAC - Partes Relacionadas</t>
  </si>
  <si>
    <t>Ativo Permanente </t>
  </si>
  <si>
    <t xml:space="preserve">Permanent assets </t>
  </si>
  <si>
    <t>Investimentos </t>
  </si>
  <si>
    <t>Imobilizado </t>
  </si>
  <si>
    <t>Intangível </t>
  </si>
  <si>
    <t xml:space="preserve">Intangível em andamento </t>
  </si>
  <si>
    <t>Arrendamento mercantil </t>
  </si>
  <si>
    <t>Propriedade para Investimento</t>
  </si>
  <si>
    <t>TOTAL DO PASSIVO </t>
  </si>
  <si>
    <t xml:space="preserve">TOTAL LIABILITIES </t>
  </si>
  <si>
    <t>Empréstimos, financ. e arrendam. mercantil </t>
  </si>
  <si>
    <t>Contas a pagar com operações de derivativos </t>
  </si>
  <si>
    <t>Debêntures e notas promissórias </t>
  </si>
  <si>
    <t>Fornecedores </t>
  </si>
  <si>
    <t>Contas a pagar - partes relacionadas </t>
  </si>
  <si>
    <t>Mútuos - partes relacionadas </t>
  </si>
  <si>
    <t>Obrigações Sociais e Trabalhistas </t>
  </si>
  <si>
    <t>Dividendos e juros sobre o capital próprio </t>
  </si>
  <si>
    <t>Provisão de Manutenção </t>
  </si>
  <si>
    <t>Obrigações com o Poder Concedente </t>
  </si>
  <si>
    <t>Outras Contas a Pagar </t>
  </si>
  <si>
    <t>Impostos e Contribuições a Recolher </t>
  </si>
  <si>
    <t>Impostos e Contribuições Parcelados </t>
  </si>
  <si>
    <t>Passivos mantidos para venda</t>
  </si>
  <si>
    <t xml:space="preserve">Provision for Maintenance </t>
  </si>
  <si>
    <t>Total do exígivel a longo prazo </t>
  </si>
  <si>
    <t xml:space="preserve">Total long-term liabilities </t>
  </si>
  <si>
    <t>Empréstimos e financiamentos </t>
  </si>
  <si>
    <t>Debêntures </t>
  </si>
  <si>
    <t>Obrigações com o poder concedente </t>
  </si>
  <si>
    <t>Imposto de renda e Contrib. social diferidos</t>
  </si>
  <si>
    <t>Impostos e contribuições a recolher </t>
  </si>
  <si>
    <t>Impostos e contribuições parcelados </t>
  </si>
  <si>
    <t>Provisão p/riscos cíveis, trabalhistas, tribut. e previd.</t>
  </si>
  <si>
    <t>AFAC - partes relacionadas </t>
  </si>
  <si>
    <t>Obras a Executar</t>
  </si>
  <si>
    <t>Outros </t>
  </si>
  <si>
    <t>Capital social </t>
  </si>
  <si>
    <t>Reservas lucros/Lucros e preju acumulados </t>
  </si>
  <si>
    <t>Reserva de capital </t>
  </si>
  <si>
    <t>Ajuste de avaliação patrimonial </t>
  </si>
  <si>
    <t>Patrimônio Líquido dos Controladores </t>
  </si>
  <si>
    <t>Participações de acionistas não controladores </t>
  </si>
  <si>
    <t>Works to be Executed</t>
  </si>
  <si>
    <t>Demonstração de Resultados - Pró-Forma</t>
  </si>
  <si>
    <t>Demonstração de Resultados - PRÓ-FORMA (milhares de R$)</t>
  </si>
  <si>
    <t>Income Statement - PRO FORMA (R$ thousand)</t>
  </si>
  <si>
    <t>Receita Bruta</t>
  </si>
  <si>
    <t>Deduções da Receita Bruta</t>
  </si>
  <si>
    <t xml:space="preserve">Net revenue </t>
  </si>
  <si>
    <t xml:space="preserve">Construction revenue </t>
  </si>
  <si>
    <t xml:space="preserve">Cost of services </t>
  </si>
  <si>
    <t xml:space="preserve">Depreciation and amortization </t>
  </si>
  <si>
    <t xml:space="preserve">Third-Party Services </t>
  </si>
  <si>
    <t xml:space="preserve">Concession Fees </t>
  </si>
  <si>
    <t xml:space="preserve">Personnel Costs </t>
  </si>
  <si>
    <t xml:space="preserve">Recognition of prepaid concession fee expenses </t>
  </si>
  <si>
    <t>Custo de Construção </t>
  </si>
  <si>
    <t xml:space="preserve">Construction Costs </t>
  </si>
  <si>
    <t xml:space="preserve">Other </t>
  </si>
  <si>
    <t xml:space="preserve">Gross Profit </t>
  </si>
  <si>
    <t xml:space="preserve">Administrative Expenses </t>
  </si>
  <si>
    <t xml:space="preserve">Adjusted EBIT </t>
  </si>
  <si>
    <t xml:space="preserve">Net Financial Result </t>
  </si>
  <si>
    <t xml:space="preserve">Financial expenses: </t>
  </si>
  <si>
    <t xml:space="preserve">Monetary variation </t>
  </si>
  <si>
    <t xml:space="preserve">Monetary variation on obligations with the granting authority </t>
  </si>
  <si>
    <t xml:space="preserve">Exchange variation </t>
  </si>
  <si>
    <t xml:space="preserve">Interest </t>
  </si>
  <si>
    <t xml:space="preserve">Loss from hedge transactions </t>
  </si>
  <si>
    <t xml:space="preserve">Present value adjustment of the provision for maintenance </t>
  </si>
  <si>
    <t xml:space="preserve">Fair value of financing and debentures </t>
  </si>
  <si>
    <t xml:space="preserve">Other financial expenses </t>
  </si>
  <si>
    <t>Receitas Financeiras </t>
  </si>
  <si>
    <t xml:space="preserve">Financial income </t>
  </si>
  <si>
    <t xml:space="preserve">Income (loss) before income tax and social contribution </t>
  </si>
  <si>
    <t xml:space="preserve">Income tax and social contribution </t>
  </si>
  <si>
    <t xml:space="preserve">Non-controlling interests </t>
  </si>
  <si>
    <t xml:space="preserve">Net income for the year </t>
  </si>
  <si>
    <t>Fluxo de Caixa - Pró-Forma</t>
  </si>
  <si>
    <t>Fluxo de Caixa - PRÓ-FORMA  (milhares de R$)</t>
  </si>
  <si>
    <t>Cash Flow - PRO FORMA (R$ thousand)</t>
  </si>
  <si>
    <t>FLUXOS DE CAIXA DAS ATIVIDADES OPERACIONAIS</t>
  </si>
  <si>
    <t>Lucro (prejuízo) líquido do período </t>
  </si>
  <si>
    <t xml:space="preserve">Net income (loss) for the period </t>
  </si>
  <si>
    <t>Ajustes para conciliar o resultado às disponibilidades geradas pelas atividades operacionais</t>
  </si>
  <si>
    <t>Imposto de renda e contribuição social diferidos</t>
  </si>
  <si>
    <t>Variação cambial s/emprést., financ./deriv.</t>
  </si>
  <si>
    <t>Variação monet. das obrig. c/ poder concedente</t>
  </si>
  <si>
    <t>Capitalização de custo de empréstimos</t>
  </si>
  <si>
    <t>Resultado de operações com derivativos</t>
  </si>
  <si>
    <t>Ajuste a valor presente do ativo financeiro</t>
  </si>
  <si>
    <t>Provisão para devedores duvidosos</t>
  </si>
  <si>
    <t>Juros sobre impostos parcelados</t>
  </si>
  <si>
    <t>Juros sobre mútuo com terceiros</t>
  </si>
  <si>
    <t>Valor justo de empréstimos, financiamentos e debêntures</t>
  </si>
  <si>
    <t>Depreciação - Arrendamento mercantil</t>
  </si>
  <si>
    <t>Baixa - Arredondamento Mercantil</t>
  </si>
  <si>
    <t>Estimativa de perda Lei nº 13.448/17</t>
  </si>
  <si>
    <t>Rendimento de aplicação financeira</t>
  </si>
  <si>
    <t>Investimentos a Realizar</t>
  </si>
  <si>
    <t xml:space="preserve">Discounts obtained from taxes in installments - Law 11,941 </t>
  </si>
  <si>
    <t>Variações nos ativos e passivos</t>
  </si>
  <si>
    <t>(Aumento) diminuição dos ativos</t>
  </si>
  <si>
    <t>Contas a receber</t>
  </si>
  <si>
    <t>Contas a receber - partes relacionadas</t>
  </si>
  <si>
    <t>Impostos a recuperar</t>
  </si>
  <si>
    <t>Dividendos e JCP recebidos</t>
  </si>
  <si>
    <t>Despesas antecipadas outorga fixa</t>
  </si>
  <si>
    <t>Despesas antecipadas e outras</t>
  </si>
  <si>
    <t>Recebimento de ativo financeiro</t>
  </si>
  <si>
    <t>Adiantamento a fornecedores</t>
  </si>
  <si>
    <t>Estoques</t>
  </si>
  <si>
    <t>Aumento (diminuição) dos passivos</t>
  </si>
  <si>
    <t>Fornecedores</t>
  </si>
  <si>
    <t>Fornecedores - partes relacionadas</t>
  </si>
  <si>
    <t>Obrigações sociais e trabalhistas</t>
  </si>
  <si>
    <t>Impostos e contribuições a recolher e parcelados e provisão</t>
  </si>
  <si>
    <t>Pagamentos com imposto de renda e contribuição social</t>
  </si>
  <si>
    <t>Realização da provisão de manutenção</t>
  </si>
  <si>
    <t>Obrigações com o poder concedente</t>
  </si>
  <si>
    <t>Termo de autocomposição e acordo de leniência</t>
  </si>
  <si>
    <t>Mútuo com terceiros</t>
  </si>
  <si>
    <t>Impostos diferidos</t>
  </si>
  <si>
    <t>Ativo Financeiro</t>
  </si>
  <si>
    <t>Obras a Executar (TAC)</t>
  </si>
  <si>
    <t>Adiantamentos a fornecedores com partes relacionadas</t>
  </si>
  <si>
    <t>Outras contas a pagar</t>
  </si>
  <si>
    <t>Caixa líquido proveniente (usado) nas atividades operacionais </t>
  </si>
  <si>
    <t xml:space="preserve">Net cash provided by (used in) operating activities </t>
  </si>
  <si>
    <t>FLUXOS DE CAIXA DAS ATIVIDADES DE INVESTIMENTOS</t>
  </si>
  <si>
    <t>Aumento de capital em investidas e outros movimentos de inve</t>
  </si>
  <si>
    <t>Aquisição de ativo imobilizado </t>
  </si>
  <si>
    <t>AFAC - partes relacionadas</t>
  </si>
  <si>
    <t>Adições ao ativo intangível</t>
  </si>
  <si>
    <t>Outros de ativo intangível</t>
  </si>
  <si>
    <t>Aquisição de Arrendamento mercantil</t>
  </si>
  <si>
    <t>Aplicações financeiras líquidas de resgate</t>
  </si>
  <si>
    <t>Resgates / Aplicações (conta reserva)</t>
  </si>
  <si>
    <t>Ativos e passivos mantidos  para venda</t>
  </si>
  <si>
    <t>Caixa líquido proveniente (usado) nas atividades de investimento </t>
  </si>
  <si>
    <t xml:space="preserve">Net cash provided by (used in) investing activities </t>
  </si>
  <si>
    <t>FLUXOS DE CAIXA DAS ATIVIDADES FINANCEIRAS</t>
  </si>
  <si>
    <t>Liquidação de operações com derivativos </t>
  </si>
  <si>
    <t>Empréstimos, financiamentos, debêntures, np e arrendamento -  Captações</t>
  </si>
  <si>
    <t>Pagamentos principal e Pagamentos de juros</t>
  </si>
  <si>
    <t>Mútuos com partes relacionadas - Pagamentos</t>
  </si>
  <si>
    <t>Dividendos pagos a acionistas da controladora</t>
  </si>
  <si>
    <t>Participação dos acionistas não controladores</t>
  </si>
  <si>
    <t>Arrendamento mercantil (Pagamentos)</t>
  </si>
  <si>
    <t>Caixa líquido usado nas atividades de financiamento </t>
  </si>
  <si>
    <t>Efeito de variações da taxa de câmbio no caixa e equivalentes de caixa </t>
  </si>
  <si>
    <t>Aumento (redução) do caixa e equivalentes de caixa </t>
  </si>
  <si>
    <t xml:space="preserve">Increase (decrease) in cash and cash equivalents </t>
  </si>
  <si>
    <t>Demonstração da redução do caixa e equivalentes de caixa:</t>
  </si>
  <si>
    <t>No início do período </t>
  </si>
  <si>
    <t xml:space="preserve">At beginning of period </t>
  </si>
  <si>
    <t>No fim do período </t>
  </si>
  <si>
    <t xml:space="preserve">At end of period </t>
  </si>
  <si>
    <t>2T24</t>
  </si>
  <si>
    <t>Caixa e Equivalentes de Caixa </t>
  </si>
  <si>
    <t>Aplicações Financeiras </t>
  </si>
  <si>
    <t>Conta Reserva </t>
  </si>
  <si>
    <t>Contas a receber com operações derivativos </t>
  </si>
  <si>
    <t>Contas a Receber </t>
  </si>
  <si>
    <t>Contas a receber de partes relacionadas </t>
  </si>
  <si>
    <t>Impostos a Recuperar </t>
  </si>
  <si>
    <t>Adiantamento a fornecedor </t>
  </si>
  <si>
    <t>Pagtos. antecipados relacionados à concessão</t>
  </si>
  <si>
    <t/>
  </si>
  <si>
    <t>Dividendos a pagar / (pagos) a acionistas não controladores</t>
  </si>
  <si>
    <t>Receita de reequilibrio - Aeris, Via mobilidade 5 e 17, ViaQuatro e BH Airport em 2023 e 2022 AutoBan</t>
  </si>
  <si>
    <t>Personnel</t>
  </si>
  <si>
    <t>Valor justo propriedade para investimentos</t>
  </si>
  <si>
    <t>Recompra de ações</t>
  </si>
  <si>
    <t>Recebimento Arrendamento - Ativo</t>
  </si>
  <si>
    <t>3T24</t>
  </si>
  <si>
    <t>Apropriação de despesas antecipadas</t>
  </si>
  <si>
    <t>Depreciação e amortização</t>
  </si>
  <si>
    <t>Baixa do ativo imobilizado, intangível e diferido</t>
  </si>
  <si>
    <t>Baixas do diferido</t>
  </si>
  <si>
    <t>Amortização do direito da concessão - ágio</t>
  </si>
  <si>
    <t xml:space="preserve">Juros e variação monetária s/sobre debêntures, notas promissórias, empréstimos, financiamentos e arrendamento </t>
  </si>
  <si>
    <t>Constituição (reversão) da provisão de manutenção</t>
  </si>
  <si>
    <t xml:space="preserve">Ajuste a valor presente da provisão de manutenção </t>
  </si>
  <si>
    <t>Ajuste a valor presente de obrigações com poderes concedentes</t>
  </si>
  <si>
    <t>Constituição e reversão da provisão para riscos cíveis, trabalhistas, tributários e previdenciários</t>
  </si>
  <si>
    <t>Juros e variação monetária sobre mútuo com partes relacionadas</t>
  </si>
  <si>
    <t>Variações Cambiais sobre Fornecedores estrangeiros</t>
  </si>
  <si>
    <t xml:space="preserve">Reversão do ajuste a valor presente do arrendamento </t>
  </si>
  <si>
    <t>PGLP Líquido em ações</t>
  </si>
  <si>
    <t>Pagamento de provisão para riscos cíveis, trabalhistas, tributários e previdenciários</t>
  </si>
  <si>
    <t>Receita Líquida</t>
  </si>
  <si>
    <t>Receita de Construção</t>
  </si>
  <si>
    <t>Custo dos Serviços Prestados</t>
  </si>
  <si>
    <t>Depreciação e Amortização</t>
  </si>
  <si>
    <t>Serviços de Terceiros</t>
  </si>
  <si>
    <t>Custo da Outorga</t>
  </si>
  <si>
    <t>Custo com Pessoal</t>
  </si>
  <si>
    <t>Apropriação de Despesas Antecipadas da Outorga</t>
  </si>
  <si>
    <t>Provisão de Manutenção</t>
  </si>
  <si>
    <t>Outros</t>
  </si>
  <si>
    <t>Lucro Bruto</t>
  </si>
  <si>
    <t>Despesas Administrativas</t>
  </si>
  <si>
    <t>Pessoal</t>
  </si>
  <si>
    <t>EBIT</t>
  </si>
  <si>
    <t>Resultado Financeiro Líquido</t>
  </si>
  <si>
    <t>Despesas Financeiras:</t>
  </si>
  <si>
    <t>Variação Monetária</t>
  </si>
  <si>
    <t>Variação Monetária sobre Obrigações com Poder Concedente</t>
  </si>
  <si>
    <t>Variações Cambial</t>
  </si>
  <si>
    <t>Juros</t>
  </si>
  <si>
    <t>Perda com operação de Hedge</t>
  </si>
  <si>
    <t>Ajuste a Valor Presente da Provisão de Manutenção</t>
  </si>
  <si>
    <t>Valor Justo de Financiamentos e Debêntures</t>
  </si>
  <si>
    <t>Outras Despesas Financeiras</t>
  </si>
  <si>
    <t>Variações Monetárias/Cambiais indedutíveis TAC</t>
  </si>
  <si>
    <t>Lucro (Prejuízo) Antes do IR &amp; CS</t>
  </si>
  <si>
    <t>Imposto de Renda e Contribuição Social</t>
  </si>
  <si>
    <t xml:space="preserve">Part. dos Acionistas não Controladores </t>
  </si>
  <si>
    <t>Lucro Líquido do exercício</t>
  </si>
  <si>
    <t xml:space="preserve">Gross revenue </t>
  </si>
  <si>
    <t xml:space="preserve">Deductions from gross revenue </t>
  </si>
  <si>
    <t>Non-deductible TAC Monetary/Exchange Variations</t>
  </si>
  <si>
    <t>CASH FLOW FROM OPERATING ACTIVITIES</t>
  </si>
  <si>
    <t>Adjustments to reconcile the result with the cash generated by operating activities</t>
  </si>
  <si>
    <t>Deferred income tax and social contribution</t>
  </si>
  <si>
    <t>Appropriation of prepaid expenses</t>
  </si>
  <si>
    <t>Depreciation and amortization</t>
  </si>
  <si>
    <t>Write-off of fixed, intangible, and deferred assets</t>
  </si>
  <si>
    <t>Write-offs of deferred items</t>
  </si>
  <si>
    <t>Amortization of concession rights - goodwill</t>
  </si>
  <si>
    <t>Exchange variation on loans, financing, and derivatives</t>
  </si>
  <si>
    <t>Monetary variation of obligations with granting authorities</t>
  </si>
  <si>
    <t>Interest and monetary variation on debentures, promissory notes, loans, financing, and leasing</t>
  </si>
  <si>
    <t>Capitalization of loan costs</t>
  </si>
  <si>
    <t>Result of operations with derivatives</t>
  </si>
  <si>
    <t>Constitution (reversal) of maintenance provision</t>
  </si>
  <si>
    <t>Present value adjustment of maintenance provision</t>
  </si>
  <si>
    <t>Present value adjustment of financial assets</t>
  </si>
  <si>
    <t>Present value adjustment of obligations to granting authorities</t>
  </si>
  <si>
    <t>Constitution and reversal of provisions for civil, labor, tax, and social security risks</t>
  </si>
  <si>
    <t>Provision for doubtful accounts</t>
  </si>
  <si>
    <t>Interest on installment taxes</t>
  </si>
  <si>
    <t>Interest and monetary variation on loans with related parties</t>
  </si>
  <si>
    <t>Interest on loans with third parties</t>
  </si>
  <si>
    <t>Fair value of loans, financing, and debentures</t>
  </si>
  <si>
    <t>Depreciation - Leasing</t>
  </si>
  <si>
    <t>Exchange variations on foreign suppliers</t>
  </si>
  <si>
    <t>Reversal of present value adjustment of leasing</t>
  </si>
  <si>
    <t>Write-off - Commercial Rounding</t>
  </si>
  <si>
    <t>Loss estimate Law No. 13,448/17</t>
  </si>
  <si>
    <t>Income from financial investments</t>
  </si>
  <si>
    <t>Revenue from rebalancing - Aeris, Via Mobilidade 5 and 17, ViaQuatro, and BH Airport in 2023 and 2022 AutoBan</t>
  </si>
  <si>
    <t>Fair value of investment properties</t>
  </si>
  <si>
    <t>Gain and loss on disposal of investments Maas (2023), write-off of retained share from Barcas shareholders (2022), sale of Samm (05/2024)</t>
  </si>
  <si>
    <t>Net PGLP in shares</t>
  </si>
  <si>
    <t>Variations in assets and liabilities</t>
  </si>
  <si>
    <t>(Increase) decrease in assets</t>
  </si>
  <si>
    <t>Accounts receivable</t>
  </si>
  <si>
    <t>Accounts receivable - related parties</t>
  </si>
  <si>
    <t>Taxes to be recovered</t>
  </si>
  <si>
    <t>Dividends and JCP received</t>
  </si>
  <si>
    <t>Prepaid expenses - fixed grant</t>
  </si>
  <si>
    <t>Lease receipts - Asset</t>
  </si>
  <si>
    <t>Prepaid expenses and others</t>
  </si>
  <si>
    <t>Receipts of financial assets</t>
  </si>
  <si>
    <t>Advances to suppliers</t>
  </si>
  <si>
    <t>Inventory</t>
  </si>
  <si>
    <t>Increase (decrease) in liabilities</t>
  </si>
  <si>
    <t>Suppliers</t>
  </si>
  <si>
    <t>Suppliers - related parties</t>
  </si>
  <si>
    <t>Social and labor obligations</t>
  </si>
  <si>
    <t>Taxes and contributions to be collected and installments and provisions</t>
  </si>
  <si>
    <t>Payments of income tax and social contribution</t>
  </si>
  <si>
    <t>Realization of maintenance provision</t>
  </si>
  <si>
    <t>Obligations with granting authorities</t>
  </si>
  <si>
    <t>Payment of provisions for civil, labor, tax, and social security risks</t>
  </si>
  <si>
    <t>Term of self-composition and leniency agreement</t>
  </si>
  <si>
    <t>Loans with third parties</t>
  </si>
  <si>
    <t>Deferred taxes</t>
  </si>
  <si>
    <t>Financial Asset</t>
  </si>
  <si>
    <t>Works to be executed (TAC)</t>
  </si>
  <si>
    <t>Advances to suppliers with related parties</t>
  </si>
  <si>
    <t>Other accounts payable</t>
  </si>
  <si>
    <t>CASH FLOWS FROM INVESTING ACTIVITIES</t>
  </si>
  <si>
    <t>Capital increase in subsidiaries and other investment movements</t>
  </si>
  <si>
    <t>Acquisition of fixed assets</t>
  </si>
  <si>
    <t>AFAC - related parties</t>
  </si>
  <si>
    <t>Additions to intangible assets</t>
  </si>
  <si>
    <t>Other intangible asset additions</t>
  </si>
  <si>
    <t>Acquisition of leasing</t>
  </si>
  <si>
    <t>Net financial investments for redemption</t>
  </si>
  <si>
    <t>Redemptions / Investments (reserve account)</t>
  </si>
  <si>
    <t>Sale of investments</t>
  </si>
  <si>
    <t>Assets and liabilities held for sale</t>
  </si>
  <si>
    <t>Settlement of operations with derivatives</t>
  </si>
  <si>
    <t>Loans, financing, debentures, np, and leasing - Fundraising</t>
  </si>
  <si>
    <t>Principal payments and Interest payments</t>
  </si>
  <si>
    <t>Loans with related parties - Payments</t>
  </si>
  <si>
    <t>Dividends paid to controlling shareholders</t>
  </si>
  <si>
    <t>Dividends payable / (paid) to non-controlling shareholders</t>
  </si>
  <si>
    <t>Non-controlling shareholders' participation</t>
  </si>
  <si>
    <t>Leasing (Payments)</t>
  </si>
  <si>
    <t>Share buyback</t>
  </si>
  <si>
    <t>Net cash used in financing activities</t>
  </si>
  <si>
    <t>Effect of exchange rate fluctuations on cash and cash equivalents</t>
  </si>
  <si>
    <t>Statement of reduction in cash and cash equivalents:</t>
  </si>
  <si>
    <t>Cash and Cash Equivalents</t>
  </si>
  <si>
    <t>Financial Investments</t>
  </si>
  <si>
    <t>Reserve Account</t>
  </si>
  <si>
    <t>Accounts Receivable from Derivative Transactions</t>
  </si>
  <si>
    <t>Accounts Receivable</t>
  </si>
  <si>
    <t>Accounts Receivable from Related Parties</t>
  </si>
  <si>
    <t>Taxes Recoverable</t>
  </si>
  <si>
    <t>Advances to Suppliers</t>
  </si>
  <si>
    <t>Prepaid Expenses and Others</t>
  </si>
  <si>
    <t>Prepaid Payments Related to Concession</t>
  </si>
  <si>
    <t>Assets Held for Sale</t>
  </si>
  <si>
    <t>Reserve Account and Accounts Receivable</t>
  </si>
  <si>
    <t>Deferred Taxes</t>
  </si>
  <si>
    <t>Related Parties</t>
  </si>
  <si>
    <t>Accounts Receivable from Derivative Transactions (thousands of R$)</t>
  </si>
  <si>
    <t>AFAC - Related Parties</t>
  </si>
  <si>
    <t>Investment Property</t>
  </si>
  <si>
    <t>Investments</t>
  </si>
  <si>
    <t>Fixed Assets</t>
  </si>
  <si>
    <t>Intangible Assets</t>
  </si>
  <si>
    <t>Intangible Assets in Progress</t>
  </si>
  <si>
    <t>Leasing</t>
  </si>
  <si>
    <t>Loans, Financing, and Leasing</t>
  </si>
  <si>
    <t>Accounts Payable from Derivative Transactions</t>
  </si>
  <si>
    <t>Debentures and Promissory Notes</t>
  </si>
  <si>
    <t>Accounts Payable - Related Parties</t>
  </si>
  <si>
    <t>Loans - Related Parties</t>
  </si>
  <si>
    <t>Social and Labor Obligations</t>
  </si>
  <si>
    <t>Dividends and Interest on Equity</t>
  </si>
  <si>
    <t>Maintenance Provision</t>
  </si>
  <si>
    <t>Obligations to the Granting Authority</t>
  </si>
  <si>
    <t>Other Accounts Payable</t>
  </si>
  <si>
    <t>Taxes and Contributions Payable</t>
  </si>
  <si>
    <t>Deferred Taxes and Contributions</t>
  </si>
  <si>
    <t>Liabilities Held for Sale</t>
  </si>
  <si>
    <t>Loans and Financing</t>
  </si>
  <si>
    <t>Debentures</t>
  </si>
  <si>
    <t>Deferred Income Tax and Social Contribution</t>
  </si>
  <si>
    <t>Provision for Civil, Labor, Tax, and Social Security Risks</t>
  </si>
  <si>
    <t>Others</t>
  </si>
  <si>
    <t>Share Capital</t>
  </si>
  <si>
    <t>Profit Reserves / Retained Earnings / Accumulated Losses</t>
  </si>
  <si>
    <t>Capital Reserves</t>
  </si>
  <si>
    <t>Asset Valuation Adjustment</t>
  </si>
  <si>
    <t>Equity of Controlling Shareholders</t>
  </si>
  <si>
    <t>Equity of Non-controlling Shareholders</t>
  </si>
  <si>
    <t>4T24</t>
  </si>
  <si>
    <t>Passivo de contrato</t>
  </si>
  <si>
    <t>Créditos de carbono</t>
  </si>
  <si>
    <t>Ressarcimento de obras efetuadas</t>
  </si>
  <si>
    <t>Pasivo de contrato</t>
  </si>
  <si>
    <t>Contract Liability</t>
  </si>
  <si>
    <t>Reimbursement for works carried out</t>
  </si>
  <si>
    <t>Carbon credits</t>
  </si>
  <si>
    <t>2025</t>
  </si>
  <si>
    <t>1T25</t>
  </si>
  <si>
    <t>Ganho e Perda na alienação de investimentos Maas (2023), baixa parcela retida ex acionistas de Barcas (2022), venda da Samm (05/2024) e CIIS (2023)</t>
  </si>
  <si>
    <t>Mutuos com partes relacionadas (Recebimentos)</t>
  </si>
  <si>
    <t xml:space="preserve">Alienação de investimentos / Caixa líquido adquirido na venda de participação da TAS </t>
  </si>
  <si>
    <t>Titulos Patrimoniais</t>
  </si>
  <si>
    <t>Contas a receber c/ operações de derivativos</t>
  </si>
  <si>
    <t>Loans with related parties (Receipts)</t>
  </si>
  <si>
    <t>Equity Securities</t>
  </si>
  <si>
    <t>2T25</t>
  </si>
  <si>
    <t>Receita diferida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</si>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</sst>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;\(#,##0\);\-"/>
    <numFmt numFmtId="165" formatCode="_-* #,##0_-;\-* #,##0_-;_-* &quot;-&quot;??_-;_-@_-"/>
    <numFmt numFmtId="166" formatCode="&quot; &quot;@"/>
    <numFmt numFmtId="167" formatCode="###,000"/>
    <numFmt numFmtId="168" formatCode="&quot;[-] &quot;@"/>
    <numFmt numFmtId="169" formatCode="#,##0;\(#,##0\);#,##0"/>
    <numFmt numFmtId="170" formatCode="\ \ #,##0.00%;\ \ \ \-#,##0.00%"/>
    <numFmt numFmtId="171" formatCode="&quot;     &quot;@"/>
  </numFmts>
  <fonts count="4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4" tint="-0.249977111117893"/>
      <name val="Aptos Narrow"/>
      <family val="2"/>
      <scheme val="minor"/>
    </font>
    <font>
      <sz val="12"/>
      <name val="Times New Roman"/>
      <family val="1"/>
    </font>
    <font>
      <b/>
      <sz val="11"/>
      <color indexed="9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b/>
      <sz val="12"/>
      <color rgb="FF002060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rgb="FF333333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333333"/>
      <name val="Aptos Narrow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10"/>
      <color theme="1"/>
      <name val="Calibri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0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2"/>
      <color theme="9" tint="-0.499984740745262"/>
      <name val="Calibri"/>
      <family val="2"/>
    </font>
    <font>
      <sz val="10"/>
      <color rgb="FF000000"/>
      <name val="Calibri"/>
      <family val="2"/>
    </font>
    <font>
      <sz val="10"/>
      <color theme="1"/>
      <name val="Aptos Narrow"/>
      <family val="2"/>
      <scheme val="minor"/>
    </font>
    <font>
      <b/>
      <sz val="24"/>
      <color rgb="FF5E22F3"/>
      <name val="Aptos Narrow"/>
      <family val="2"/>
      <scheme val="minor"/>
    </font>
    <font>
      <b/>
      <sz val="11"/>
      <color rgb="FF5E22F3"/>
      <name val="Aptos Narrow"/>
      <family val="2"/>
      <scheme val="minor"/>
    </font>
    <font>
      <b/>
      <sz val="12"/>
      <color rgb="FF5E22F3"/>
      <name val="Aptos Narrow"/>
      <family val="2"/>
      <scheme val="minor"/>
    </font>
    <font>
      <b/>
      <sz val="12"/>
      <color rgb="FF5E22F3"/>
      <name val="Calibri"/>
      <family val="2"/>
    </font>
    <font>
      <b/>
      <sz val="28"/>
      <color rgb="FF5E22F3"/>
      <name val="Aptos Narrow"/>
      <family val="2"/>
      <scheme val="minor"/>
    </font>
    <font>
      <sz val="11"/>
      <color rgb="FF5E22F3"/>
      <name val="Aptos Narrow"/>
      <family val="2"/>
      <scheme val="minor"/>
    </font>
    <font>
      <sz val="12"/>
      <color rgb="FF5E22F3"/>
      <name val="Aptos Narrow"/>
      <family val="2"/>
      <scheme val="minor"/>
    </font>
    <font>
      <b/>
      <sz val="28"/>
      <color rgb="FF5E22F3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7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gradientFill degree="270">
        <stop position="0">
          <color rgb="FFD9D9D9"/>
        </stop>
        <stop position="1">
          <color rgb="FFDEDEDE"/>
        </stop>
      </gradientFill>
    </fill>
    <fill>
      <gradientFill degree="270">
        <stop position="0">
          <color theme="0" tint="-0.25098422193060094"/>
        </stop>
        <stop position="1">
          <color rgb="FFC9C9C9"/>
        </stop>
      </gradient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270">
        <stop position="0">
          <color rgb="FF9E260E"/>
        </stop>
        <stop position="1">
          <color rgb="FFAD290F"/>
        </stop>
      </gradientFill>
    </fill>
    <fill>
      <gradientFill degree="270">
        <stop position="0">
          <color rgb="FFF9F9F9"/>
        </stop>
        <stop position="1">
          <color rgb="FFFFFFFF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270">
        <stop position="0">
          <color rgb="FFE8E8E8"/>
        </stop>
        <stop position="1">
          <color rgb="FFECECEC"/>
        </stop>
      </gradientFill>
    </fill>
    <fill>
      <gradientFill degree="90">
        <stop position="0">
          <color rgb="FFF5F5F5"/>
        </stop>
        <stop position="1">
          <color rgb="FFF5F5F5"/>
        </stop>
      </gradientFill>
    </fill>
    <fill>
      <gradientFill degree="90">
        <stop position="0">
          <color rgb="FFFBFBFB"/>
        </stop>
        <stop position="1">
          <color rgb="FFFBFBFB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gradientFill degree="90">
        <stop position="0">
          <color rgb="FFAD290F"/>
        </stop>
        <stop position="1">
          <color rgb="FF9E260E"/>
        </stop>
      </gradientFill>
    </fill>
    <fill>
      <patternFill patternType="solid">
        <fgColor theme="0" tint="-4.9989318521683403E-2"/>
        <bgColor rgb="FFF2F2F2"/>
      </patternFill>
    </fill>
    <fill>
      <gradientFill degree="90">
        <stop position="0">
          <color rgb="FFF5F5F5"/>
        </stop>
        <stop position="1">
          <color rgb="FFF9F9F9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rgb="FF5E22F3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rgb="FFF9F7F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F9F7F0"/>
      </bottom>
      <diagonal/>
    </border>
    <border>
      <left style="thin">
        <color theme="0"/>
      </left>
      <right style="thin">
        <color theme="0"/>
      </right>
      <top/>
      <bottom style="thick">
        <color rgb="FFF9F7F0"/>
      </bottom>
      <diagonal/>
    </border>
    <border>
      <left/>
      <right/>
      <top style="thick">
        <color rgb="FFF9F7F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E260E"/>
      </left>
      <right style="thin">
        <color rgb="FF9E260E"/>
      </right>
      <top style="thin">
        <color rgb="FF9E260E"/>
      </top>
      <bottom style="thin">
        <color rgb="FF9E260E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AD290F"/>
      </left>
      <right style="thin">
        <color rgb="FFAD290F"/>
      </right>
      <top style="thin">
        <color rgb="FFAD290F"/>
      </top>
      <bottom style="thin">
        <color rgb="FFAD290F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1499679555650502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7">
    <xf numFmtId="0" fontId="0" fillId="0" borderId="0"/>
    <xf numFmtId="37" fontId="4" fillId="0" borderId="0"/>
    <xf numFmtId="9" fontId="14" fillId="0" borderId="0" applyFont="0" applyFill="0" applyBorder="0" applyAlignment="0" applyProtection="0"/>
    <xf numFmtId="0" fontId="15" fillId="0" borderId="0"/>
    <xf numFmtId="166" fontId="17" fillId="9" borderId="0">
      <alignment horizontal="left"/>
      <protection locked="0"/>
    </xf>
    <xf numFmtId="168" fontId="17" fillId="10" borderId="0" applyNumberFormat="0">
      <alignment horizontal="left" indent="1"/>
      <protection locked="0"/>
    </xf>
    <xf numFmtId="0" fontId="30" fillId="21" borderId="20" applyNumberFormat="0" applyProtection="0">
      <alignment horizontal="center" vertical="center"/>
    </xf>
    <xf numFmtId="168" fontId="19" fillId="9" borderId="0" applyNumberFormat="0">
      <alignment horizontal="left" vertical="center" indent="1"/>
      <protection locked="0"/>
    </xf>
    <xf numFmtId="168" fontId="19" fillId="9" borderId="0" applyNumberFormat="0">
      <alignment horizontal="left" vertical="center" indent="1"/>
      <protection locked="0"/>
    </xf>
    <xf numFmtId="167" fontId="20" fillId="11" borderId="16" applyNumberFormat="0" applyAlignment="0" applyProtection="0">
      <alignment horizontal="left" vertical="center" indent="1"/>
    </xf>
    <xf numFmtId="167" fontId="21" fillId="14" borderId="21" applyNumberFormat="0" applyBorder="0" applyAlignment="0">
      <alignment horizontal="right" vertical="center" indent="1"/>
      <protection locked="0"/>
    </xf>
    <xf numFmtId="0" fontId="21" fillId="12" borderId="25" applyNumberFormat="0" applyAlignment="0">
      <alignment horizontal="left" vertical="center" indent="1"/>
      <protection locked="0"/>
    </xf>
    <xf numFmtId="4" fontId="19" fillId="9" borderId="0">
      <alignment horizontal="right"/>
      <protection locked="0"/>
    </xf>
    <xf numFmtId="167" fontId="29" fillId="14" borderId="17" applyNumberFormat="0" applyAlignment="0">
      <alignment horizontal="right" vertical="center" indent="1"/>
      <protection locked="0"/>
    </xf>
    <xf numFmtId="167" fontId="22" fillId="17" borderId="22" applyNumberFormat="0" applyBorder="0" applyAlignment="0" applyProtection="0">
      <alignment horizontal="right" vertical="center" indent="1"/>
    </xf>
    <xf numFmtId="167" fontId="22" fillId="16" borderId="22" applyNumberFormat="0" applyBorder="0" applyAlignment="0" applyProtection="0">
      <alignment horizontal="right" vertical="center" indent="1"/>
    </xf>
    <xf numFmtId="167" fontId="22" fillId="15" borderId="22" applyNumberFormat="0" applyBorder="0" applyAlignment="0" applyProtection="0">
      <alignment horizontal="right" vertical="center" indent="1"/>
    </xf>
    <xf numFmtId="167" fontId="23" fillId="24" borderId="22" applyNumberFormat="0" applyBorder="0" applyAlignment="0" applyProtection="0">
      <alignment horizontal="right" vertical="center" indent="1"/>
    </xf>
    <xf numFmtId="167" fontId="23" fillId="25" borderId="22" applyNumberFormat="0" applyBorder="0" applyAlignment="0" applyProtection="0">
      <alignment horizontal="right" vertical="center" indent="1"/>
    </xf>
    <xf numFmtId="167" fontId="23" fillId="26" borderId="22" applyNumberFormat="0" applyBorder="0" applyAlignment="0" applyProtection="0">
      <alignment horizontal="right" vertical="center" indent="1"/>
    </xf>
    <xf numFmtId="167" fontId="24" fillId="18" borderId="22" applyNumberFormat="0" applyBorder="0" applyAlignment="0" applyProtection="0">
      <alignment horizontal="right" vertical="center" indent="1"/>
    </xf>
    <xf numFmtId="167" fontId="24" fillId="19" borderId="22" applyNumberFormat="0" applyBorder="0" applyAlignment="0" applyProtection="0">
      <alignment horizontal="right" vertical="center" indent="1"/>
    </xf>
    <xf numFmtId="167" fontId="24" fillId="20" borderId="22" applyNumberFormat="0" applyBorder="0" applyAlignment="0" applyProtection="0">
      <alignment horizontal="right" vertical="center" indent="1"/>
    </xf>
    <xf numFmtId="0" fontId="25" fillId="0" borderId="0" applyNumberFormat="0" applyFont="0" applyFill="0" applyAlignment="0" applyProtection="0"/>
    <xf numFmtId="167" fontId="26" fillId="11" borderId="0" applyNumberFormat="0" applyAlignment="0" applyProtection="0">
      <alignment horizontal="left" vertical="center" indent="1"/>
    </xf>
    <xf numFmtId="0" fontId="25" fillId="0" borderId="23" applyNumberFormat="0" applyFont="0" applyFill="0" applyAlignment="0" applyProtection="0"/>
    <xf numFmtId="167" fontId="21" fillId="0" borderId="21" applyNumberFormat="0" applyFill="0" applyBorder="0" applyAlignment="0" applyProtection="0">
      <alignment horizontal="right" vertical="center" indent="1"/>
    </xf>
    <xf numFmtId="168" fontId="17" fillId="9" borderId="0" applyNumberFormat="0">
      <alignment horizontal="left" indent="1"/>
      <protection locked="0"/>
    </xf>
    <xf numFmtId="168" fontId="17" fillId="9" borderId="0" applyNumberFormat="0">
      <alignment horizontal="left" indent="1"/>
      <protection locked="0"/>
    </xf>
    <xf numFmtId="168" fontId="31" fillId="28" borderId="0">
      <alignment horizontal="left" indent="1"/>
      <protection locked="0"/>
    </xf>
    <xf numFmtId="0" fontId="18" fillId="29" borderId="0" applyNumberFormat="0" applyAlignment="0" applyProtection="0">
      <alignment horizontal="left" vertical="center" indent="1"/>
    </xf>
    <xf numFmtId="0" fontId="18" fillId="34" borderId="0" applyNumberFormat="0" applyAlignment="0" applyProtection="0">
      <alignment horizontal="left" vertical="center" indent="1"/>
    </xf>
    <xf numFmtId="0" fontId="27" fillId="0" borderId="18" applyNumberFormat="0" applyFill="0" applyBorder="0" applyAlignment="0" applyProtection="0"/>
    <xf numFmtId="167" fontId="28" fillId="23" borderId="17" applyNumberFormat="0" applyAlignment="0" applyProtection="0">
      <alignment horizontal="right" vertical="center" indent="1"/>
    </xf>
    <xf numFmtId="167" fontId="27" fillId="12" borderId="17" applyNumberFormat="0" applyAlignment="0">
      <alignment horizontal="left" vertical="center" indent="1"/>
      <protection locked="0"/>
    </xf>
    <xf numFmtId="0" fontId="27" fillId="12" borderId="17" applyNumberFormat="0" applyAlignment="0">
      <alignment horizontal="left" vertical="center" indent="1"/>
      <protection locked="0"/>
    </xf>
    <xf numFmtId="0" fontId="27" fillId="13" borderId="17" applyNumberFormat="0" applyAlignment="0" applyProtection="0">
      <alignment horizontal="left" vertical="center" indent="1"/>
    </xf>
    <xf numFmtId="167" fontId="28" fillId="23" borderId="17" applyNumberFormat="0" applyAlignment="0" applyProtection="0">
      <alignment horizontal="right" vertical="center" indent="1"/>
    </xf>
    <xf numFmtId="167" fontId="27" fillId="14" borderId="21" applyNumberFormat="0" applyBorder="0" applyAlignment="0">
      <alignment horizontal="right" vertical="center" indent="1"/>
      <protection locked="0"/>
    </xf>
    <xf numFmtId="167" fontId="28" fillId="14" borderId="17" applyNumberFormat="0" applyAlignment="0">
      <alignment horizontal="right" vertical="center" indent="1"/>
      <protection locked="0"/>
    </xf>
    <xf numFmtId="167" fontId="21" fillId="0" borderId="21" applyNumberFormat="0" applyFill="0" applyBorder="0" applyAlignment="0" applyProtection="0">
      <alignment horizontal="right" vertical="center" indent="1"/>
    </xf>
    <xf numFmtId="167" fontId="21" fillId="0" borderId="15" applyNumberFormat="0" applyFill="0" applyBorder="0" applyAlignment="0" applyProtection="0">
      <alignment horizontal="right" vertical="center" indent="1"/>
    </xf>
    <xf numFmtId="0" fontId="33" fillId="28" borderId="0" applyNumberFormat="0">
      <alignment horizontal="center" vertical="center"/>
    </xf>
    <xf numFmtId="0" fontId="21" fillId="27" borderId="17" applyNumberFormat="0" applyAlignment="0" applyProtection="0">
      <alignment horizontal="left" vertical="center" indent="1"/>
    </xf>
    <xf numFmtId="0" fontId="18" fillId="30" borderId="0" applyAlignment="0" applyProtection="0">
      <alignment horizontal="left" vertical="center" indent="1"/>
    </xf>
    <xf numFmtId="0" fontId="21" fillId="31" borderId="17" applyNumberFormat="0" applyAlignment="0" applyProtection="0">
      <alignment horizontal="left" vertical="center" indent="1"/>
    </xf>
    <xf numFmtId="0" fontId="30" fillId="32" borderId="24" applyProtection="0">
      <alignment horizontal="center" vertical="center"/>
    </xf>
    <xf numFmtId="169" fontId="34" fillId="22" borderId="26" applyNumberFormat="0">
      <alignment horizontal="right" vertical="center"/>
    </xf>
    <xf numFmtId="0" fontId="21" fillId="33" borderId="19" applyNumberFormat="0">
      <alignment horizontal="right"/>
    </xf>
    <xf numFmtId="168" fontId="32" fillId="28" borderId="0" applyNumberFormat="0">
      <alignment horizontal="left" vertical="center"/>
      <protection locked="0"/>
    </xf>
    <xf numFmtId="39" fontId="21" fillId="33" borderId="19">
      <alignment horizontal="right" vertical="center"/>
    </xf>
    <xf numFmtId="170" fontId="32" fillId="28" borderId="0" applyFont="0" applyFill="0" applyBorder="0" applyAlignment="0" applyProtection="0">
      <alignment horizontal="right"/>
      <protection locked="0"/>
    </xf>
    <xf numFmtId="0" fontId="35" fillId="0" borderId="0"/>
    <xf numFmtId="171" fontId="17" fillId="9" borderId="27" applyNumberFormat="0">
      <alignment horizontal="left"/>
      <protection locked="0"/>
    </xf>
    <xf numFmtId="171" fontId="17" fillId="35" borderId="28">
      <alignment horizontal="left"/>
      <protection locked="0"/>
    </xf>
    <xf numFmtId="166" fontId="17" fillId="9" borderId="0">
      <alignment horizontal="left" indent="1"/>
      <protection locked="0"/>
    </xf>
    <xf numFmtId="169" fontId="28" fillId="36" borderId="29">
      <alignment horizontal="right"/>
    </xf>
  </cellStyleXfs>
  <cellXfs count="8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4" fontId="9" fillId="3" borderId="1" xfId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left" vertical="top"/>
    </xf>
    <xf numFmtId="164" fontId="10" fillId="2" borderId="2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 wrapText="1"/>
    </xf>
    <xf numFmtId="0" fontId="11" fillId="2" borderId="0" xfId="0" applyFont="1" applyFill="1"/>
    <xf numFmtId="164" fontId="10" fillId="5" borderId="0" xfId="0" applyNumberFormat="1" applyFont="1" applyFill="1" applyAlignment="1">
      <alignment horizontal="left" vertical="top"/>
    </xf>
    <xf numFmtId="164" fontId="10" fillId="5" borderId="2" xfId="0" applyNumberFormat="1" applyFont="1" applyFill="1" applyBorder="1" applyAlignment="1">
      <alignment horizontal="center"/>
    </xf>
    <xf numFmtId="165" fontId="0" fillId="5" borderId="0" xfId="0" applyNumberFormat="1" applyFill="1" applyAlignment="1">
      <alignment horizontal="center" wrapText="1"/>
    </xf>
    <xf numFmtId="0" fontId="11" fillId="5" borderId="0" xfId="0" applyFont="1" applyFill="1"/>
    <xf numFmtId="0" fontId="1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11" fillId="0" borderId="0" xfId="0" applyFont="1"/>
    <xf numFmtId="4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wrapText="1"/>
    </xf>
    <xf numFmtId="164" fontId="16" fillId="7" borderId="3" xfId="3" applyNumberFormat="1" applyFont="1" applyFill="1" applyBorder="1"/>
    <xf numFmtId="164" fontId="16" fillId="7" borderId="2" xfId="3" applyNumberFormat="1" applyFont="1" applyFill="1" applyBorder="1"/>
    <xf numFmtId="164" fontId="10" fillId="7" borderId="2" xfId="3" applyNumberFormat="1" applyFont="1" applyFill="1" applyBorder="1" applyAlignment="1">
      <alignment horizontal="right"/>
    </xf>
    <xf numFmtId="164" fontId="10" fillId="6" borderId="0" xfId="1" applyNumberFormat="1" applyFont="1" applyFill="1" applyAlignment="1">
      <alignment horizontal="left" vertical="center"/>
    </xf>
    <xf numFmtId="164" fontId="10" fillId="6" borderId="2" xfId="2" applyNumberFormat="1" applyFont="1" applyFill="1" applyBorder="1" applyAlignment="1">
      <alignment horizontal="right" vertical="center"/>
    </xf>
    <xf numFmtId="164" fontId="10" fillId="8" borderId="0" xfId="1" applyNumberFormat="1" applyFont="1" applyFill="1" applyAlignment="1">
      <alignment horizontal="left" vertical="center"/>
    </xf>
    <xf numFmtId="164" fontId="10" fillId="8" borderId="2" xfId="2" applyNumberFormat="1" applyFont="1" applyFill="1" applyBorder="1" applyAlignment="1">
      <alignment horizontal="right" vertical="center"/>
    </xf>
    <xf numFmtId="164" fontId="16" fillId="7" borderId="0" xfId="3" applyNumberFormat="1" applyFont="1" applyFill="1"/>
    <xf numFmtId="164" fontId="16" fillId="7" borderId="11" xfId="3" applyNumberFormat="1" applyFont="1" applyFill="1" applyBorder="1" applyAlignment="1">
      <alignment horizontal="left" indent="1"/>
    </xf>
    <xf numFmtId="164" fontId="16" fillId="7" borderId="11" xfId="3" applyNumberFormat="1" applyFont="1" applyFill="1" applyBorder="1"/>
    <xf numFmtId="0" fontId="0" fillId="0" borderId="11" xfId="0" applyBorder="1"/>
    <xf numFmtId="164" fontId="10" fillId="6" borderId="12" xfId="2" applyNumberFormat="1" applyFont="1" applyFill="1" applyBorder="1" applyAlignment="1">
      <alignment horizontal="right" vertical="center"/>
    </xf>
    <xf numFmtId="164" fontId="16" fillId="7" borderId="13" xfId="3" applyNumberFormat="1" applyFont="1" applyFill="1" applyBorder="1" applyAlignment="1">
      <alignment horizontal="left" indent="1"/>
    </xf>
    <xf numFmtId="164" fontId="16" fillId="7" borderId="14" xfId="3" applyNumberFormat="1" applyFont="1" applyFill="1" applyBorder="1"/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164" fontId="16" fillId="7" borderId="0" xfId="0" applyNumberFormat="1" applyFont="1" applyFill="1" applyAlignment="1">
      <alignment horizontal="left" vertical="top"/>
    </xf>
    <xf numFmtId="164" fontId="16" fillId="7" borderId="2" xfId="0" applyNumberFormat="1" applyFont="1" applyFill="1" applyBorder="1" applyAlignment="1">
      <alignment horizontal="center"/>
    </xf>
    <xf numFmtId="0" fontId="8" fillId="7" borderId="0" xfId="0" applyFont="1" applyFill="1"/>
    <xf numFmtId="164" fontId="16" fillId="7" borderId="2" xfId="3" applyNumberFormat="1" applyFont="1" applyFill="1" applyBorder="1" applyAlignment="1">
      <alignment horizontal="right"/>
    </xf>
    <xf numFmtId="164" fontId="5" fillId="37" borderId="0" xfId="1" applyNumberFormat="1" applyFont="1" applyFill="1" applyAlignment="1">
      <alignment vertical="center" wrapText="1"/>
    </xf>
    <xf numFmtId="164" fontId="5" fillId="37" borderId="0" xfId="1" applyNumberFormat="1" applyFont="1" applyFill="1" applyAlignment="1">
      <alignment horizontal="center" vertical="center" wrapText="1"/>
    </xf>
    <xf numFmtId="164" fontId="6" fillId="37" borderId="0" xfId="0" applyNumberFormat="1" applyFont="1" applyFill="1" applyAlignment="1">
      <alignment horizontal="center"/>
    </xf>
    <xf numFmtId="164" fontId="38" fillId="3" borderId="0" xfId="0" applyNumberFormat="1" applyFont="1" applyFill="1" applyAlignment="1">
      <alignment horizontal="left" vertical="center"/>
    </xf>
    <xf numFmtId="164" fontId="39" fillId="4" borderId="0" xfId="0" applyNumberFormat="1" applyFont="1" applyFill="1" applyAlignment="1">
      <alignment horizontal="center"/>
    </xf>
    <xf numFmtId="164" fontId="37" fillId="3" borderId="1" xfId="1" applyNumberFormat="1" applyFont="1" applyFill="1" applyBorder="1" applyAlignment="1">
      <alignment horizontal="left" vertical="center"/>
    </xf>
    <xf numFmtId="164" fontId="37" fillId="3" borderId="1" xfId="1" applyNumberFormat="1" applyFont="1" applyFill="1" applyBorder="1" applyAlignment="1">
      <alignment horizontal="center" vertical="center"/>
    </xf>
    <xf numFmtId="164" fontId="37" fillId="7" borderId="0" xfId="0" applyNumberFormat="1" applyFont="1" applyFill="1" applyAlignment="1">
      <alignment horizontal="left" vertical="top"/>
    </xf>
    <xf numFmtId="164" fontId="37" fillId="7" borderId="2" xfId="0" applyNumberFormat="1" applyFont="1" applyFill="1" applyBorder="1" applyAlignment="1">
      <alignment horizontal="center"/>
    </xf>
    <xf numFmtId="164" fontId="39" fillId="4" borderId="3" xfId="0" applyNumberFormat="1" applyFont="1" applyFill="1" applyBorder="1" applyAlignment="1">
      <alignment horizontal="left"/>
    </xf>
    <xf numFmtId="0" fontId="5" fillId="37" borderId="0" xfId="1" applyNumberFormat="1" applyFont="1" applyFill="1" applyAlignment="1">
      <alignment horizontal="center" vertical="center" wrapText="1"/>
    </xf>
    <xf numFmtId="0" fontId="13" fillId="37" borderId="0" xfId="0" applyFont="1" applyFill="1" applyAlignment="1">
      <alignment horizontal="center" vertical="center"/>
    </xf>
    <xf numFmtId="164" fontId="37" fillId="3" borderId="2" xfId="0" applyNumberFormat="1" applyFont="1" applyFill="1" applyBorder="1" applyAlignment="1">
      <alignment horizontal="left" vertical="center"/>
    </xf>
    <xf numFmtId="164" fontId="37" fillId="3" borderId="0" xfId="0" applyNumberFormat="1" applyFont="1" applyFill="1" applyAlignment="1">
      <alignment horizontal="left" vertical="center"/>
    </xf>
    <xf numFmtId="164" fontId="37" fillId="3" borderId="2" xfId="0" applyNumberFormat="1" applyFont="1" applyFill="1" applyBorder="1" applyAlignment="1">
      <alignment horizontal="center" vertical="center"/>
    </xf>
    <xf numFmtId="165" fontId="41" fillId="3" borderId="0" xfId="0" applyNumberFormat="1" applyFont="1" applyFill="1" applyAlignment="1">
      <alignment horizontal="center" wrapText="1"/>
    </xf>
    <xf numFmtId="0" fontId="42" fillId="3" borderId="0" xfId="0" applyFont="1" applyFill="1"/>
    <xf numFmtId="164" fontId="37" fillId="3" borderId="4" xfId="0" applyNumberFormat="1" applyFont="1" applyFill="1" applyBorder="1" applyAlignment="1">
      <alignment horizontal="left" vertical="center"/>
    </xf>
    <xf numFmtId="164" fontId="37" fillId="3" borderId="5" xfId="0" applyNumberFormat="1" applyFont="1" applyFill="1" applyBorder="1" applyAlignment="1">
      <alignment horizontal="left" vertical="center"/>
    </xf>
    <xf numFmtId="164" fontId="37" fillId="3" borderId="6" xfId="0" applyNumberFormat="1" applyFont="1" applyFill="1" applyBorder="1" applyAlignment="1">
      <alignment horizontal="left" vertical="center"/>
    </xf>
    <xf numFmtId="164" fontId="37" fillId="3" borderId="3" xfId="0" applyNumberFormat="1" applyFont="1" applyFill="1" applyBorder="1" applyAlignment="1">
      <alignment horizontal="left" vertical="center"/>
    </xf>
    <xf numFmtId="164" fontId="37" fillId="3" borderId="7" xfId="0" applyNumberFormat="1" applyFont="1" applyFill="1" applyBorder="1" applyAlignment="1">
      <alignment horizontal="center" vertical="center"/>
    </xf>
    <xf numFmtId="164" fontId="37" fillId="3" borderId="8" xfId="0" applyNumberFormat="1" applyFont="1" applyFill="1" applyBorder="1" applyAlignment="1">
      <alignment horizontal="center" vertical="center"/>
    </xf>
    <xf numFmtId="164" fontId="37" fillId="3" borderId="9" xfId="0" applyNumberFormat="1" applyFont="1" applyFill="1" applyBorder="1" applyAlignment="1">
      <alignment horizontal="left" vertical="center"/>
    </xf>
    <xf numFmtId="164" fontId="37" fillId="3" borderId="10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164" fontId="37" fillId="2" borderId="0" xfId="0" applyNumberFormat="1" applyFont="1" applyFill="1" applyAlignment="1">
      <alignment horizontal="left" vertical="center"/>
    </xf>
    <xf numFmtId="164" fontId="37" fillId="2" borderId="30" xfId="0" applyNumberFormat="1" applyFont="1" applyFill="1" applyBorder="1" applyAlignment="1">
      <alignment horizontal="center" vertical="center"/>
    </xf>
    <xf numFmtId="164" fontId="37" fillId="2" borderId="31" xfId="0" applyNumberFormat="1" applyFont="1" applyFill="1" applyBorder="1" applyAlignment="1">
      <alignment horizontal="center" vertical="center"/>
    </xf>
    <xf numFmtId="0" fontId="42" fillId="2" borderId="0" xfId="0" applyFont="1" applyFill="1"/>
    <xf numFmtId="164" fontId="10" fillId="2" borderId="0" xfId="1" applyNumberFormat="1" applyFont="1" applyFill="1" applyAlignment="1">
      <alignment horizontal="left" vertical="center"/>
    </xf>
    <xf numFmtId="164" fontId="10" fillId="2" borderId="2" xfId="2" applyNumberFormat="1" applyFont="1" applyFill="1" applyBorder="1" applyAlignment="1">
      <alignment horizontal="right" vertical="center"/>
    </xf>
    <xf numFmtId="4" fontId="0" fillId="2" borderId="0" xfId="0" applyNumberForma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43" fillId="2" borderId="0" xfId="0" applyFont="1" applyFill="1" applyAlignment="1">
      <alignment horizontal="left" vertical="center" wrapText="1"/>
    </xf>
  </cellXfs>
  <cellStyles count="57">
    <cellStyle name="Normal" xfId="0" builtinId="0"/>
    <cellStyle name="Normal 2" xfId="52" xr:uid="{EE0FF953-9FCC-4A52-8137-7E630F801FEF}"/>
    <cellStyle name="Normal_SHEET" xfId="3" xr:uid="{D83E5DCA-2F1A-4CA1-A9F2-2CA1413AC450}"/>
    <cellStyle name="Normal_Tabelas3T02_v1" xfId="1" xr:uid="{D2819EF2-4AC4-41E8-9A3E-F9AD02FAD45D}"/>
    <cellStyle name="Porcentagem" xfId="2" builtinId="5"/>
    <cellStyle name="SAPBorder" xfId="23" xr:uid="{0070B0CB-38AD-4114-8834-7F49DAA73C78}"/>
    <cellStyle name="SAPDataCell" xfId="48" xr:uid="{6D782F2F-BCCA-45FC-A783-FCEE73289E3E}"/>
    <cellStyle name="SAPDataCell %" xfId="51" xr:uid="{E09BF493-D23B-4D56-8DFF-21A15C1E9D03}"/>
    <cellStyle name="SAPDataRemoved" xfId="24" xr:uid="{D20B2D43-463E-4E3B-93CF-6EAA9C2B4507}"/>
    <cellStyle name="SAPDataTotalCell" xfId="7" xr:uid="{2B7C7743-31B8-44F9-968E-B4754B0BADBF}"/>
    <cellStyle name="SAPDimensionCell" xfId="6" xr:uid="{51292053-B4F6-4A2F-A272-61ECAD817953}"/>
    <cellStyle name="SAPEditableDataCell" xfId="47" xr:uid="{88856F58-68D3-4EFD-BF76-A70B7757F837}"/>
    <cellStyle name="SAPEditableDataTotalCell" xfId="11" xr:uid="{CDC20AF0-D028-422A-AB69-73BFBBB6EE1E}"/>
    <cellStyle name="SAPEmphasized" xfId="32" xr:uid="{950A436C-F280-4024-A505-32E0F0069DC0}"/>
    <cellStyle name="SAPEmphasizedEditableDataCell" xfId="34" xr:uid="{88D52A13-2775-4853-841D-21C64D7B5509}"/>
    <cellStyle name="SAPEmphasizedEditableDataTotalCell" xfId="35" xr:uid="{039DBBC6-2A84-4B71-92F7-6098CB863047}"/>
    <cellStyle name="SAPEmphasizedLockedDataCell" xfId="38" xr:uid="{1E087624-FE21-4989-ACE1-D9ACD62B919C}"/>
    <cellStyle name="SAPEmphasizedLockedDataTotalCell" xfId="39" xr:uid="{14829A30-F12B-4529-8F8E-F26E6DBEA10C}"/>
    <cellStyle name="SAPEmphasizedReadonlyDataCell" xfId="36" xr:uid="{9A2FF884-DF2C-4A39-B2E9-112530A9C7C0}"/>
    <cellStyle name="SAPEmphasizedReadonlyDataTotalCell" xfId="37" xr:uid="{6B6A16B1-C5D5-42F6-86C0-BD70AF419C23}"/>
    <cellStyle name="SAPEmphasizedTotal" xfId="33" xr:uid="{A354E049-6E67-4DE1-88BA-3BA5AD3302DB}"/>
    <cellStyle name="SAPError" xfId="25" xr:uid="{E1C665E9-1F5C-49A1-A6C2-CF514B6CC64B}"/>
    <cellStyle name="SAPExceptionLevel1" xfId="14" xr:uid="{9D7BEEB7-49A5-4698-8897-AECDDC52E307}"/>
    <cellStyle name="SAPExceptionLevel2" xfId="15" xr:uid="{490C31B0-5B99-47F3-BEC5-F092E39C4E4A}"/>
    <cellStyle name="SAPExceptionLevel3" xfId="16" xr:uid="{A6626840-2F30-4D7A-BA24-7E027C48C2D8}"/>
    <cellStyle name="SAPExceptionLevel4" xfId="17" xr:uid="{9026EE5B-EECC-4A1A-A296-C42644A846D6}"/>
    <cellStyle name="SAPExceptionLevel5" xfId="18" xr:uid="{446632F3-5C9A-4A93-97D6-EF3C45604FA5}"/>
    <cellStyle name="SAPExceptionLevel6" xfId="19" xr:uid="{3189B488-267B-4438-82C7-C0F28EED58DB}"/>
    <cellStyle name="SAPExceptionLevel7" xfId="20" xr:uid="{F2F93FFF-7429-4D06-8ABD-1A9602F83EF7}"/>
    <cellStyle name="SAPExceptionLevel8" xfId="21" xr:uid="{3A4AFC50-1749-4962-86A1-73D7E7047E7B}"/>
    <cellStyle name="SAPExceptionLevel9" xfId="22" xr:uid="{1AEC9ECB-A4D9-4DE4-BFC4-6A42C8FF4DFE}"/>
    <cellStyle name="SAPFormula" xfId="40" xr:uid="{EF49BFD2-B924-4389-A838-B3EAECB3AE81}"/>
    <cellStyle name="SAPFormula 2" xfId="41" xr:uid="{6BCCD197-8234-40D4-9C14-44AA8122ECEE}"/>
    <cellStyle name="SAPGroupingFillCell" xfId="9" xr:uid="{5016BC71-E916-4C74-A214-E81E6AA68613}"/>
    <cellStyle name="SAPHierarchyCell" xfId="43" xr:uid="{39F13B2D-BCFF-4DEA-BA0F-E47AC3F89B80}"/>
    <cellStyle name="SAPHierarchyCell0" xfId="27" xr:uid="{7E402A94-4CAD-4472-9A29-3B318B84133A}"/>
    <cellStyle name="SAPHierarchyCell0 2" xfId="5" xr:uid="{0A50D28C-EDBA-44A4-B592-7DC46ADF19E0}"/>
    <cellStyle name="SAPHierarchyCell1" xfId="28" xr:uid="{BAEBB028-524A-45B3-8307-CA55613AFB8D}"/>
    <cellStyle name="SAPHierarchyCell2" xfId="29" xr:uid="{8F3669F5-6824-4CB6-AB36-814F0324EB4A}"/>
    <cellStyle name="SAPHierarchyCell3" xfId="30" xr:uid="{88241032-9C80-4DFC-8F0D-E747AB303095}"/>
    <cellStyle name="SAPHierarchyCell3 2" xfId="44" xr:uid="{B5CFA788-FC70-41AF-BEE3-4377AF6BF2C8}"/>
    <cellStyle name="SAPHierarchyCell4" xfId="31" xr:uid="{627A9AE3-115F-4962-A413-DAB07C0FF3E8}"/>
    <cellStyle name="SAPHierarchyOddCell" xfId="45" xr:uid="{A9A3D5BB-2ADE-4071-AE02-58459BD56018}"/>
    <cellStyle name="SAPLockedDataCell" xfId="10" xr:uid="{392B22A7-BA13-42AF-BA0D-F74260CEF07C}"/>
    <cellStyle name="SAPLockedDataTotalCell" xfId="13" xr:uid="{C46482C2-66AA-4AFA-8BDA-193DE63CE9A1}"/>
    <cellStyle name="SAPMemberCell" xfId="49" xr:uid="{F2E9294F-7768-4A60-B575-2FA556CB0C9C}"/>
    <cellStyle name="SAPMemberCellX" xfId="46" xr:uid="{0EA52531-CFBB-4597-B2E4-66A4BAB1C88E}"/>
    <cellStyle name="SAPMemberTotalCell" xfId="8" xr:uid="{BF8418C4-9693-4D7E-86B5-2495B59026AC}"/>
    <cellStyle name="SAPMessageText" xfId="26" xr:uid="{68EAE93C-1768-4E25-A18C-113E03B67615}"/>
    <cellStyle name="SAPReadonlyDataCell" xfId="50" xr:uid="{7447E961-92FB-4974-A554-9455165BB5E2}"/>
    <cellStyle name="SAPReadonlyDataTotalCell" xfId="12" xr:uid="{9D2F845A-CC59-435E-98BF-C29BEFE1E218}"/>
    <cellStyle name="Sem símbolo hier. DRE" xfId="55" xr:uid="{48CABA2F-1F33-4C00-8695-66CC4886571E}"/>
    <cellStyle name="Sem símbolo hierarquia" xfId="4" xr:uid="{27A3A679-99A5-4B57-A0AA-4653900EA685}"/>
    <cellStyle name="Separadores" xfId="53" xr:uid="{3BBA8E5A-243D-44A0-91B4-5B771C9F5461}"/>
    <cellStyle name="Status" xfId="42" xr:uid="{50024F7B-E0A2-4A71-8FAA-AFEC40171520}"/>
    <cellStyle name="TotalDados" xfId="56" xr:uid="{C7BAD32B-F117-4F4A-8FFC-05E1AADD95F9}"/>
    <cellStyle name="Totalizador" xfId="54" xr:uid="{9C9AB821-E079-4106-8D1F-D695DB590B41}"/>
  </cellStyles>
  <dxfs count="0"/>
  <tableStyles count="0" defaultTableStyle="TableStyleMedium2" defaultPivotStyle="PivotStyleLight16"/>
  <colors>
    <mruColors>
      <color rgb="FF5E2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- Pr&#243; Forma'!A1"/><Relationship Id="rId2" Type="http://schemas.openxmlformats.org/officeDocument/2006/relationships/hyperlink" Target="#'Balan&#231;o Patrimonial - Pr&#243;-Forma'!A1"/><Relationship Id="rId1" Type="http://schemas.openxmlformats.org/officeDocument/2006/relationships/hyperlink" Target="#'Demonstra&#231;&#227;o de Resultado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8</xdr:row>
      <xdr:rowOff>133349</xdr:rowOff>
    </xdr:from>
    <xdr:to>
      <xdr:col>11</xdr:col>
      <xdr:colOff>495300</xdr:colOff>
      <xdr:row>12</xdr:row>
      <xdr:rowOff>19049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6B00A3-3CF9-4D02-A9A7-66A666D0C7D3}"/>
            </a:ext>
          </a:extLst>
        </xdr:cNvPr>
        <xdr:cNvSpPr/>
      </xdr:nvSpPr>
      <xdr:spPr>
        <a:xfrm>
          <a:off x="4438650" y="1657349"/>
          <a:ext cx="2762250" cy="771525"/>
        </a:xfrm>
        <a:prstGeom prst="rect">
          <a:avLst/>
        </a:prstGeom>
        <a:solidFill>
          <a:srgbClr val="5E22F3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Demonstração</a:t>
          </a:r>
          <a:r>
            <a:rPr lang="pt-BR" sz="1600" b="1" baseline="0">
              <a:solidFill>
                <a:schemeClr val="bg1"/>
              </a:solidFill>
            </a:rPr>
            <a:t> de Resultados</a:t>
          </a:r>
          <a:br>
            <a:rPr lang="pt-BR" sz="1600" b="1" baseline="0">
              <a:solidFill>
                <a:schemeClr val="bg1"/>
              </a:solidFill>
            </a:rPr>
          </a:br>
          <a:r>
            <a:rPr lang="pt-BR" sz="1600" b="1" baseline="0">
              <a:solidFill>
                <a:schemeClr val="bg1"/>
              </a:solidFill>
            </a:rPr>
            <a:t>Income Statement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123825</xdr:colOff>
      <xdr:row>3</xdr:row>
      <xdr:rowOff>152400</xdr:rowOff>
    </xdr:from>
    <xdr:to>
      <xdr:col>11</xdr:col>
      <xdr:colOff>466725</xdr:colOff>
      <xdr:row>7</xdr:row>
      <xdr:rowOff>133350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575B08-90E7-46CF-BEAA-79DBD3E16B11}"/>
            </a:ext>
          </a:extLst>
        </xdr:cNvPr>
        <xdr:cNvSpPr/>
      </xdr:nvSpPr>
      <xdr:spPr>
        <a:xfrm>
          <a:off x="4391025" y="723900"/>
          <a:ext cx="2781300" cy="742950"/>
        </a:xfrm>
        <a:prstGeom prst="rect">
          <a:avLst/>
        </a:prstGeom>
        <a:solidFill>
          <a:srgbClr val="5E22F3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bg1"/>
              </a:solidFill>
              <a:latin typeface="+mn-lt"/>
              <a:ea typeface="+mn-ea"/>
              <a:cs typeface="+mn-cs"/>
            </a:rPr>
            <a:t>Balanço</a:t>
          </a:r>
          <a:r>
            <a:rPr lang="pt-B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Patrimonial </a:t>
          </a:r>
          <a:br>
            <a:rPr lang="pt-B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</a:br>
          <a:r>
            <a:rPr lang="pt-B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Balance Sheet</a:t>
          </a:r>
          <a:endParaRPr lang="pt-BR" sz="16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149087</xdr:colOff>
      <xdr:row>13</xdr:row>
      <xdr:rowOff>16565</xdr:rowOff>
    </xdr:from>
    <xdr:to>
      <xdr:col>11</xdr:col>
      <xdr:colOff>491987</xdr:colOff>
      <xdr:row>16</xdr:row>
      <xdr:rowOff>188015</xdr:rowOff>
    </xdr:to>
    <xdr:sp macro="" textlink="">
      <xdr:nvSpPr>
        <xdr:cNvPr id="2" name="Retângul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C4513E-74EF-4EFB-A7BC-D136D86CD35A}"/>
            </a:ext>
          </a:extLst>
        </xdr:cNvPr>
        <xdr:cNvSpPr/>
      </xdr:nvSpPr>
      <xdr:spPr>
        <a:xfrm>
          <a:off x="4439478" y="2617304"/>
          <a:ext cx="2794552" cy="742950"/>
        </a:xfrm>
        <a:prstGeom prst="rect">
          <a:avLst/>
        </a:prstGeom>
        <a:solidFill>
          <a:srgbClr val="5E22F3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bg1"/>
              </a:solidFill>
              <a:latin typeface="+mn-lt"/>
              <a:ea typeface="+mn-ea"/>
              <a:cs typeface="+mn-cs"/>
            </a:rPr>
            <a:t>Fluxo</a:t>
          </a:r>
          <a:r>
            <a:rPr lang="pt-B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de Caixa</a:t>
          </a:r>
          <a:br>
            <a:rPr lang="pt-B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</a:br>
          <a:r>
            <a:rPr lang="pt-B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Cash Flow</a:t>
          </a:r>
          <a:endParaRPr lang="pt-BR" sz="16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260351</xdr:colOff>
      <xdr:row>0</xdr:row>
      <xdr:rowOff>466725</xdr:rowOff>
    </xdr:from>
    <xdr:to>
      <xdr:col>10</xdr:col>
      <xdr:colOff>127750</xdr:colOff>
      <xdr:row>0</xdr:row>
      <xdr:rowOff>981075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5C0FE0-0A6A-42BB-B83B-5288089460D4}"/>
            </a:ext>
          </a:extLst>
        </xdr:cNvPr>
        <xdr:cNvSpPr/>
      </xdr:nvSpPr>
      <xdr:spPr>
        <a:xfrm>
          <a:off x="10653184" y="466725"/>
          <a:ext cx="735233" cy="514350"/>
        </a:xfrm>
        <a:prstGeom prst="leftArrow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459441</xdr:colOff>
      <xdr:row>0</xdr:row>
      <xdr:rowOff>483358</xdr:rowOff>
    </xdr:from>
    <xdr:to>
      <xdr:col>5</xdr:col>
      <xdr:colOff>526007</xdr:colOff>
      <xdr:row>0</xdr:row>
      <xdr:rowOff>1080448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F862185D-1A0D-471F-91A8-A24C0258052C}"/>
            </a:ext>
          </a:extLst>
        </xdr:cNvPr>
        <xdr:cNvSpPr/>
      </xdr:nvSpPr>
      <xdr:spPr>
        <a:xfrm>
          <a:off x="5636559" y="483358"/>
          <a:ext cx="1792272" cy="597090"/>
        </a:xfrm>
        <a:prstGeom prst="roundRect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3200"/>
            <a:t>PT - BR</a:t>
          </a:r>
        </a:p>
      </xdr:txBody>
    </xdr:sp>
    <xdr:clientData/>
  </xdr:twoCellAnchor>
  <xdr:twoCellAnchor>
    <xdr:from>
      <xdr:col>5</xdr:col>
      <xdr:colOff>863220</xdr:colOff>
      <xdr:row>0</xdr:row>
      <xdr:rowOff>479378</xdr:rowOff>
    </xdr:from>
    <xdr:to>
      <xdr:col>7</xdr:col>
      <xdr:colOff>834787</xdr:colOff>
      <xdr:row>0</xdr:row>
      <xdr:rowOff>1076468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8669C099-65E1-4877-8CB9-EA5009B27DF3}"/>
            </a:ext>
          </a:extLst>
        </xdr:cNvPr>
        <xdr:cNvSpPr/>
      </xdr:nvSpPr>
      <xdr:spPr>
        <a:xfrm>
          <a:off x="7330695" y="479378"/>
          <a:ext cx="1705117" cy="597090"/>
        </a:xfrm>
        <a:prstGeom prst="roundRect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3200"/>
            <a:t>EN - US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0</xdr:row>
      <xdr:rowOff>381000</xdr:rowOff>
    </xdr:from>
    <xdr:to>
      <xdr:col>13</xdr:col>
      <xdr:colOff>305550</xdr:colOff>
      <xdr:row>0</xdr:row>
      <xdr:rowOff>895800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7DC1DD-B3A8-415F-B8A1-D73CA3E6877C}"/>
            </a:ext>
          </a:extLst>
        </xdr:cNvPr>
        <xdr:cNvSpPr/>
      </xdr:nvSpPr>
      <xdr:spPr>
        <a:xfrm>
          <a:off x="14106525" y="381000"/>
          <a:ext cx="505575" cy="514800"/>
        </a:xfrm>
        <a:prstGeom prst="leftArrow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800000"/>
            </a:solidFill>
          </a:endParaRPr>
        </a:p>
      </xdr:txBody>
    </xdr:sp>
    <xdr:clientData/>
  </xdr:twoCellAnchor>
  <xdr:twoCellAnchor>
    <xdr:from>
      <xdr:col>2</xdr:col>
      <xdr:colOff>0</xdr:colOff>
      <xdr:row>0</xdr:row>
      <xdr:rowOff>497039</xdr:rowOff>
    </xdr:from>
    <xdr:to>
      <xdr:col>4</xdr:col>
      <xdr:colOff>193176</xdr:colOff>
      <xdr:row>0</xdr:row>
      <xdr:rowOff>1094129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A603166A-9501-4C40-B942-382E7BDF9F3A}"/>
            </a:ext>
          </a:extLst>
        </xdr:cNvPr>
        <xdr:cNvSpPr/>
      </xdr:nvSpPr>
      <xdr:spPr>
        <a:xfrm>
          <a:off x="5819775" y="497039"/>
          <a:ext cx="1736226" cy="597090"/>
        </a:xfrm>
        <a:prstGeom prst="roundRect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3200"/>
            <a:t>PT - BR</a:t>
          </a:r>
        </a:p>
      </xdr:txBody>
    </xdr:sp>
    <xdr:clientData/>
  </xdr:twoCellAnchor>
  <xdr:twoCellAnchor>
    <xdr:from>
      <xdr:col>4</xdr:col>
      <xdr:colOff>530389</xdr:colOff>
      <xdr:row>0</xdr:row>
      <xdr:rowOff>493059</xdr:rowOff>
    </xdr:from>
    <xdr:to>
      <xdr:col>7</xdr:col>
      <xdr:colOff>17594</xdr:colOff>
      <xdr:row>0</xdr:row>
      <xdr:rowOff>1090149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30C3A891-A432-4223-B78D-5A40C0AD4C0E}"/>
            </a:ext>
          </a:extLst>
        </xdr:cNvPr>
        <xdr:cNvSpPr/>
      </xdr:nvSpPr>
      <xdr:spPr>
        <a:xfrm>
          <a:off x="7893214" y="493059"/>
          <a:ext cx="1801780" cy="597090"/>
        </a:xfrm>
        <a:prstGeom prst="roundRect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3200"/>
            <a:t>EN - US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381000</xdr:rowOff>
    </xdr:from>
    <xdr:to>
      <xdr:col>9</xdr:col>
      <xdr:colOff>305550</xdr:colOff>
      <xdr:row>0</xdr:row>
      <xdr:rowOff>895800</xdr:rowOff>
    </xdr:to>
    <xdr:sp macro="" textlink="">
      <xdr:nvSpPr>
        <xdr:cNvPr id="2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314832-0CF3-4CBA-851A-6732D0D625CC}"/>
            </a:ext>
          </a:extLst>
        </xdr:cNvPr>
        <xdr:cNvSpPr/>
      </xdr:nvSpPr>
      <xdr:spPr>
        <a:xfrm>
          <a:off x="14801850" y="381000"/>
          <a:ext cx="534150" cy="514800"/>
        </a:xfrm>
        <a:prstGeom prst="leftArrow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800000"/>
            </a:solidFill>
          </a:endParaRPr>
        </a:p>
      </xdr:txBody>
    </xdr:sp>
    <xdr:clientData/>
  </xdr:twoCellAnchor>
  <xdr:twoCellAnchor>
    <xdr:from>
      <xdr:col>2</xdr:col>
      <xdr:colOff>434730</xdr:colOff>
      <xdr:row>0</xdr:row>
      <xdr:rowOff>374348</xdr:rowOff>
    </xdr:from>
    <xdr:to>
      <xdr:col>4</xdr:col>
      <xdr:colOff>190500</xdr:colOff>
      <xdr:row>0</xdr:row>
      <xdr:rowOff>971438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EDC3D2E8-D1CC-42C7-8EF2-15C298152247}"/>
            </a:ext>
          </a:extLst>
        </xdr:cNvPr>
        <xdr:cNvSpPr/>
      </xdr:nvSpPr>
      <xdr:spPr>
        <a:xfrm>
          <a:off x="5029142" y="374348"/>
          <a:ext cx="1503887" cy="597090"/>
        </a:xfrm>
        <a:prstGeom prst="roundRect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3200"/>
            <a:t>PT - BR</a:t>
          </a:r>
        </a:p>
      </xdr:txBody>
    </xdr:sp>
    <xdr:clientData/>
  </xdr:twoCellAnchor>
  <xdr:twoCellAnchor>
    <xdr:from>
      <xdr:col>5</xdr:col>
      <xdr:colOff>179294</xdr:colOff>
      <xdr:row>0</xdr:row>
      <xdr:rowOff>359162</xdr:rowOff>
    </xdr:from>
    <xdr:to>
      <xdr:col>7</xdr:col>
      <xdr:colOff>100853</xdr:colOff>
      <xdr:row>0</xdr:row>
      <xdr:rowOff>956252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50FB0614-5D89-4A35-805A-3B5EF1518225}"/>
            </a:ext>
          </a:extLst>
        </xdr:cNvPr>
        <xdr:cNvSpPr/>
      </xdr:nvSpPr>
      <xdr:spPr>
        <a:xfrm>
          <a:off x="7395882" y="359162"/>
          <a:ext cx="1669677" cy="597090"/>
        </a:xfrm>
        <a:prstGeom prst="roundRect">
          <a:avLst/>
        </a:prstGeom>
        <a:solidFill>
          <a:srgbClr val="5E22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3200"/>
            <a:t>EN - US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ccr-my.sharepoint.com/personal/caique_moraes_grupoccr_com_br/Documents/1T25/I%20Trimestre%202025/Divulga&#231;&#227;o/Base%201T25.xlsx" TargetMode="External"/><Relationship Id="rId1" Type="http://schemas.openxmlformats.org/officeDocument/2006/relationships/externalLinkPath" Target="https://grupoccr-my.sharepoint.com/personal/caique_moraes_grupoccr_com_br/Documents/1T25/I%20Trimestre%202025/Divulga&#231;&#227;o/Base%201T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taques Oper. e Financ."/>
      <sheetName val="ANEXO II"/>
      <sheetName val="NÃO RECORRENTE"/>
      <sheetName val="Op. Rod - Tri"/>
      <sheetName val="Op. Rod - Acum."/>
      <sheetName val="DRE - ROD"/>
      <sheetName val="Op. Mob - Tri"/>
      <sheetName val="Op. Mob - Acum"/>
      <sheetName val="DRE - MOB"/>
      <sheetName val="Op. Aero - Tri"/>
      <sheetName val="Op. Aero - Acum"/>
      <sheetName val="DRE -AERO"/>
      <sheetName val="DRE - OUTROS"/>
      <sheetName val="EBITDA - POR MODAL"/>
      <sheetName val="RESULT FIN"/>
      <sheetName val="CAPTAÇÔES"/>
      <sheetName val="ENDIVIDAMENTO"/>
      <sheetName val="Div. Liq. EBITDA"/>
      <sheetName val="COMPOSIÇÂO ENDIVIDAMENTO"/>
      <sheetName val="CAPEX"/>
      <sheetName val="CAPEX 2025"/>
      <sheetName val="RECEITA POR ATIVO"/>
      <sheetName val="RECEITA MOBILIDADE"/>
      <sheetName val="RECONCILIAÇÃO EBITDA"/>
      <sheetName val="DRE CONSOLIDADA"/>
      <sheetName val="Base BP IFRS"/>
      <sheetName val="Balanço IFRS"/>
      <sheetName val="Base BP PF"/>
      <sheetName val="Balanço PF"/>
      <sheetName val="Fluxo Release Fechado"/>
      <sheetName val="Fluxo Release Fechado P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D2" t="str">
            <v>1T24</v>
          </cell>
          <cell r="E2" t="str">
            <v>1T25</v>
          </cell>
        </row>
        <row r="3">
          <cell r="D3" t="str">
            <v>3Q24</v>
          </cell>
          <cell r="E3" t="str">
            <v>3Q23</v>
          </cell>
        </row>
        <row r="5">
          <cell r="D5">
            <v>1480782</v>
          </cell>
          <cell r="E5">
            <v>1316610.96</v>
          </cell>
        </row>
        <row r="6">
          <cell r="D6">
            <v>337920</v>
          </cell>
          <cell r="E6">
            <v>549283</v>
          </cell>
        </row>
        <row r="8">
          <cell r="D8">
            <v>-66079</v>
          </cell>
          <cell r="E8">
            <v>-21455</v>
          </cell>
        </row>
        <row r="9">
          <cell r="D9">
            <v>33275</v>
          </cell>
          <cell r="E9">
            <v>33276</v>
          </cell>
        </row>
        <row r="10">
          <cell r="D10">
            <v>407117</v>
          </cell>
          <cell r="E10">
            <v>318282</v>
          </cell>
        </row>
        <row r="11">
          <cell r="D11">
            <v>8390</v>
          </cell>
          <cell r="E11">
            <v>1895</v>
          </cell>
        </row>
        <row r="12">
          <cell r="D12">
            <v>717</v>
          </cell>
          <cell r="E12">
            <v>715</v>
          </cell>
        </row>
        <row r="13">
          <cell r="D13">
            <v>33244</v>
          </cell>
          <cell r="E13">
            <v>36874</v>
          </cell>
        </row>
        <row r="14">
          <cell r="D14">
            <v>2164</v>
          </cell>
          <cell r="E14">
            <v>-6395</v>
          </cell>
        </row>
        <row r="15">
          <cell r="D15">
            <v>64179</v>
          </cell>
          <cell r="E15">
            <v>70293</v>
          </cell>
        </row>
        <row r="16">
          <cell r="D16">
            <v>965131</v>
          </cell>
          <cell r="E16">
            <v>1257430</v>
          </cell>
        </row>
        <row r="17">
          <cell r="D17">
            <v>-120712</v>
          </cell>
          <cell r="E17">
            <v>-180286</v>
          </cell>
        </row>
        <row r="18">
          <cell r="D18">
            <v>55262</v>
          </cell>
          <cell r="E18">
            <v>-7786</v>
          </cell>
        </row>
        <row r="19">
          <cell r="D19">
            <v>93160</v>
          </cell>
          <cell r="E19">
            <v>89238</v>
          </cell>
        </row>
        <row r="20">
          <cell r="D20">
            <v>19405</v>
          </cell>
          <cell r="E20">
            <v>25287</v>
          </cell>
        </row>
        <row r="21">
          <cell r="D21">
            <v>36694</v>
          </cell>
          <cell r="E21">
            <v>10588</v>
          </cell>
        </row>
        <row r="22">
          <cell r="D22">
            <v>1670</v>
          </cell>
          <cell r="E22">
            <v>919</v>
          </cell>
        </row>
        <row r="23">
          <cell r="D23">
            <v>9611</v>
          </cell>
          <cell r="E23">
            <v>7153</v>
          </cell>
        </row>
        <row r="24">
          <cell r="D24">
            <v>420</v>
          </cell>
          <cell r="E24">
            <v>533</v>
          </cell>
        </row>
        <row r="25">
          <cell r="D25">
            <v>19135</v>
          </cell>
          <cell r="E25">
            <v>18313</v>
          </cell>
        </row>
        <row r="26">
          <cell r="D26">
            <v>-352064</v>
          </cell>
          <cell r="E26">
            <v>-340027</v>
          </cell>
        </row>
        <row r="27">
          <cell r="D27">
            <v>10105</v>
          </cell>
          <cell r="E27">
            <v>2780</v>
          </cell>
        </row>
        <row r="28">
          <cell r="D28">
            <v>2247</v>
          </cell>
          <cell r="E28">
            <v>3529</v>
          </cell>
        </row>
        <row r="29">
          <cell r="D29">
            <v>4296</v>
          </cell>
          <cell r="E29">
            <v>0</v>
          </cell>
        </row>
        <row r="30">
          <cell r="D30">
            <v>-70518</v>
          </cell>
          <cell r="E30">
            <v>-10890</v>
          </cell>
        </row>
        <row r="31">
          <cell r="D31">
            <v>5594</v>
          </cell>
          <cell r="E31">
            <v>4190</v>
          </cell>
        </row>
        <row r="32">
          <cell r="D32">
            <v>862</v>
          </cell>
          <cell r="E32">
            <v>0</v>
          </cell>
        </row>
        <row r="33">
          <cell r="D33">
            <v>21305</v>
          </cell>
          <cell r="E33">
            <v>0</v>
          </cell>
        </row>
        <row r="34">
          <cell r="D34">
            <v>-44848</v>
          </cell>
          <cell r="E34">
            <v>-39668.04</v>
          </cell>
        </row>
        <row r="35">
          <cell r="D35">
            <v>0</v>
          </cell>
          <cell r="E35">
            <v>3417</v>
          </cell>
        </row>
        <row r="36">
          <cell r="D36">
            <v>429</v>
          </cell>
          <cell r="E36">
            <v>-706</v>
          </cell>
        </row>
        <row r="37">
          <cell r="D37">
            <v>949</v>
          </cell>
          <cell r="E37">
            <v>448</v>
          </cell>
        </row>
        <row r="38">
          <cell r="D38">
            <v>1722</v>
          </cell>
          <cell r="E38">
            <v>-510619</v>
          </cell>
        </row>
        <row r="40">
          <cell r="D40">
            <v>-80363</v>
          </cell>
          <cell r="E40">
            <v>-8425</v>
          </cell>
        </row>
        <row r="41">
          <cell r="D41">
            <v>-27782</v>
          </cell>
          <cell r="E41">
            <v>10568</v>
          </cell>
        </row>
        <row r="42">
          <cell r="D42">
            <v>56272</v>
          </cell>
          <cell r="E42">
            <v>43587</v>
          </cell>
        </row>
        <row r="43">
          <cell r="D43">
            <v>-4996</v>
          </cell>
          <cell r="E43">
            <v>-19</v>
          </cell>
        </row>
        <row r="44">
          <cell r="D44">
            <v>3547</v>
          </cell>
          <cell r="E44">
            <v>30232</v>
          </cell>
        </row>
        <row r="45">
          <cell r="D45">
            <v>451855</v>
          </cell>
          <cell r="E45">
            <v>343458</v>
          </cell>
        </row>
        <row r="46">
          <cell r="D46">
            <v>-10904</v>
          </cell>
          <cell r="E46">
            <v>17805</v>
          </cell>
        </row>
        <row r="47">
          <cell r="D47">
            <v>-27114</v>
          </cell>
          <cell r="E47">
            <v>-23009</v>
          </cell>
        </row>
        <row r="48">
          <cell r="D48">
            <v>0</v>
          </cell>
          <cell r="E48">
            <v>1027</v>
          </cell>
        </row>
        <row r="50">
          <cell r="D50">
            <v>-494346</v>
          </cell>
          <cell r="E50">
            <v>-252418</v>
          </cell>
        </row>
        <row r="51">
          <cell r="D51">
            <v>5591</v>
          </cell>
          <cell r="E51">
            <v>-24619</v>
          </cell>
        </row>
        <row r="52">
          <cell r="D52">
            <v>110622</v>
          </cell>
          <cell r="E52">
            <v>-218583</v>
          </cell>
        </row>
        <row r="53">
          <cell r="D53">
            <v>95901</v>
          </cell>
          <cell r="E53">
            <v>-38833</v>
          </cell>
        </row>
        <row r="54">
          <cell r="D54">
            <v>256883</v>
          </cell>
          <cell r="E54">
            <v>275862</v>
          </cell>
        </row>
        <row r="55">
          <cell r="D55">
            <v>-346704</v>
          </cell>
          <cell r="E55">
            <v>-472217</v>
          </cell>
        </row>
        <row r="56">
          <cell r="D56">
            <v>-4945</v>
          </cell>
          <cell r="E56">
            <v>-140763</v>
          </cell>
        </row>
        <row r="57">
          <cell r="D57">
            <v>11206</v>
          </cell>
          <cell r="E57">
            <v>16705</v>
          </cell>
        </row>
        <row r="58">
          <cell r="D58">
            <v>-18595</v>
          </cell>
          <cell r="E58">
            <v>-50726</v>
          </cell>
        </row>
        <row r="59">
          <cell r="D59">
            <v>-4296</v>
          </cell>
          <cell r="E59">
            <v>0</v>
          </cell>
        </row>
        <row r="60">
          <cell r="D60">
            <v>-555</v>
          </cell>
          <cell r="E60">
            <v>-555</v>
          </cell>
        </row>
        <row r="61">
          <cell r="D61">
            <v>816</v>
          </cell>
          <cell r="E61">
            <v>-14971</v>
          </cell>
        </row>
        <row r="62">
          <cell r="D62">
            <v>5360</v>
          </cell>
          <cell r="E62">
            <v>2450</v>
          </cell>
        </row>
        <row r="63">
          <cell r="D63">
            <v>0</v>
          </cell>
          <cell r="E63">
            <v>-190</v>
          </cell>
        </row>
        <row r="64">
          <cell r="D64">
            <v>24269</v>
          </cell>
          <cell r="E64">
            <v>-6985</v>
          </cell>
        </row>
        <row r="66">
          <cell r="D66">
            <v>-64218</v>
          </cell>
          <cell r="E66">
            <v>-128062</v>
          </cell>
        </row>
        <row r="67">
          <cell r="D67">
            <v>-1047704</v>
          </cell>
          <cell r="E67">
            <v>-3815378</v>
          </cell>
        </row>
        <row r="68">
          <cell r="D68">
            <v>1071</v>
          </cell>
          <cell r="E68">
            <v>12050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10417</v>
          </cell>
        </row>
        <row r="72">
          <cell r="D72">
            <v>-38</v>
          </cell>
          <cell r="E72">
            <v>-52</v>
          </cell>
        </row>
        <row r="73">
          <cell r="D73">
            <v>0</v>
          </cell>
          <cell r="E73">
            <v>-67000</v>
          </cell>
        </row>
        <row r="74">
          <cell r="D74">
            <v>415919</v>
          </cell>
          <cell r="E74">
            <v>1516056.04</v>
          </cell>
        </row>
        <row r="75">
          <cell r="D75">
            <v>39795</v>
          </cell>
          <cell r="E75">
            <v>2953</v>
          </cell>
        </row>
        <row r="76">
          <cell r="D76">
            <v>0</v>
          </cell>
          <cell r="E76">
            <v>-23437</v>
          </cell>
        </row>
        <row r="77">
          <cell r="D77">
            <v>-6432</v>
          </cell>
          <cell r="E77">
            <v>0</v>
          </cell>
        </row>
        <row r="78">
          <cell r="D78">
            <v>-661607</v>
          </cell>
          <cell r="E78">
            <v>-2492452.96</v>
          </cell>
        </row>
        <row r="80">
          <cell r="D80">
            <v>-16028</v>
          </cell>
          <cell r="E80">
            <v>-11089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-22225</v>
          </cell>
        </row>
        <row r="85">
          <cell r="D85">
            <v>1273471</v>
          </cell>
          <cell r="E85">
            <v>5355188</v>
          </cell>
        </row>
        <row r="86">
          <cell r="D86">
            <v>-209222</v>
          </cell>
          <cell r="E86">
            <v>-2298817</v>
          </cell>
        </row>
        <row r="87">
          <cell r="D87">
            <v>-533067</v>
          </cell>
          <cell r="E87">
            <v>-543335</v>
          </cell>
        </row>
        <row r="89">
          <cell r="D89">
            <v>4995</v>
          </cell>
          <cell r="E89">
            <v>59</v>
          </cell>
        </row>
        <row r="90">
          <cell r="D90">
            <v>0</v>
          </cell>
          <cell r="E90">
            <v>0</v>
          </cell>
        </row>
        <row r="91">
          <cell r="D91">
            <v>49041</v>
          </cell>
          <cell r="E91">
            <v>-7558</v>
          </cell>
        </row>
        <row r="92">
          <cell r="D92">
            <v>-6563</v>
          </cell>
          <cell r="E92">
            <v>-4060</v>
          </cell>
        </row>
        <row r="93">
          <cell r="D93">
            <v>562627</v>
          </cell>
          <cell r="E93">
            <v>2468163</v>
          </cell>
        </row>
        <row r="94">
          <cell r="D94">
            <v>-146.58652672803146</v>
          </cell>
          <cell r="E94">
            <v>-2498</v>
          </cell>
        </row>
        <row r="95">
          <cell r="D95">
            <v>1381655</v>
          </cell>
          <cell r="E95">
            <v>1289823</v>
          </cell>
        </row>
        <row r="97">
          <cell r="D97">
            <v>4754504</v>
          </cell>
          <cell r="E97">
            <v>4389055</v>
          </cell>
        </row>
        <row r="98">
          <cell r="D98">
            <v>6136159</v>
          </cell>
          <cell r="E98">
            <v>5678878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6BB0-8D8A-40A6-8B8C-BBF4EEECD261}">
  <sheetPr>
    <tabColor rgb="FF00B050"/>
  </sheetPr>
  <dimension ref="A1:L20"/>
  <sheetViews>
    <sheetView showGridLines="0" tabSelected="1" zoomScale="145" zoomScaleNormal="145" workbookViewId="0">
      <pane activePane="bottomRight" state="frozen"/>
      <selection activeCell="I2" sqref="I2"/>
    </sheetView>
  </sheetViews>
  <sheetFormatPr defaultColWidth="0" defaultRowHeight="15" customHeight="1" zeroHeight="1" x14ac:dyDescent="0.25"/>
  <cols>
    <col min="1" max="1" width="6.5703125" style="1" customWidth="1"/>
    <col min="2" max="12" width="9.140625" style="1" customWidth="1"/>
    <col min="13" max="16384" width="9.140625" style="1" hidden="1"/>
  </cols>
  <sheetData>
    <row r="1" spans="1:7" customFormat="1" x14ac:dyDescent="0.25">
      <c r="A1" s="82" t="e" vm="1">
        <v>#VALUE!</v>
      </c>
      <c r="B1" s="82"/>
      <c r="C1" s="82"/>
      <c r="D1" s="82"/>
      <c r="E1" s="82"/>
      <c r="F1" s="82"/>
      <c r="G1" s="82"/>
    </row>
    <row r="2" spans="1:7" customFormat="1" x14ac:dyDescent="0.25">
      <c r="A2" s="82"/>
      <c r="B2" s="82"/>
      <c r="C2" s="82"/>
      <c r="D2" s="82"/>
      <c r="E2" s="82"/>
      <c r="F2" s="82"/>
      <c r="G2" s="82"/>
    </row>
    <row r="3" spans="1:7" customFormat="1" x14ac:dyDescent="0.25">
      <c r="A3" s="82"/>
      <c r="B3" s="82"/>
      <c r="C3" s="82"/>
      <c r="D3" s="82"/>
      <c r="E3" s="82"/>
      <c r="F3" s="82"/>
      <c r="G3" s="82"/>
    </row>
    <row r="4" spans="1:7" customFormat="1" x14ac:dyDescent="0.25">
      <c r="A4" s="82"/>
      <c r="B4" s="82"/>
      <c r="C4" s="82"/>
      <c r="D4" s="82"/>
      <c r="E4" s="82"/>
      <c r="F4" s="82"/>
      <c r="G4" s="82"/>
    </row>
    <row r="5" spans="1:7" customFormat="1" x14ac:dyDescent="0.25">
      <c r="A5" s="82"/>
      <c r="B5" s="82"/>
      <c r="C5" s="82"/>
      <c r="D5" s="82"/>
      <c r="E5" s="82"/>
      <c r="F5" s="82"/>
      <c r="G5" s="82"/>
    </row>
    <row r="6" spans="1:7" customFormat="1" x14ac:dyDescent="0.25">
      <c r="A6" s="82"/>
      <c r="B6" s="82"/>
      <c r="C6" s="82"/>
      <c r="D6" s="82"/>
      <c r="E6" s="82"/>
      <c r="F6" s="82"/>
      <c r="G6" s="82"/>
    </row>
    <row r="7" spans="1:7" customFormat="1" x14ac:dyDescent="0.25">
      <c r="A7" s="82"/>
      <c r="B7" s="82"/>
      <c r="C7" s="82"/>
      <c r="D7" s="82"/>
      <c r="E7" s="82"/>
      <c r="F7" s="82"/>
      <c r="G7" s="82"/>
    </row>
    <row r="8" spans="1:7" customFormat="1" x14ac:dyDescent="0.25">
      <c r="A8" s="82"/>
      <c r="B8" s="82"/>
      <c r="C8" s="82"/>
      <c r="D8" s="82"/>
      <c r="E8" s="82"/>
      <c r="F8" s="82"/>
      <c r="G8" s="82"/>
    </row>
    <row r="9" spans="1:7" customFormat="1" x14ac:dyDescent="0.25">
      <c r="A9" s="82"/>
      <c r="B9" s="82"/>
      <c r="C9" s="82"/>
      <c r="D9" s="82"/>
      <c r="E9" s="82"/>
      <c r="F9" s="82"/>
      <c r="G9" s="82"/>
    </row>
    <row r="10" spans="1:7" customFormat="1" x14ac:dyDescent="0.25">
      <c r="A10" s="82"/>
      <c r="B10" s="82"/>
      <c r="C10" s="82"/>
      <c r="D10" s="82"/>
      <c r="E10" s="82"/>
      <c r="F10" s="82"/>
      <c r="G10" s="82"/>
    </row>
    <row r="11" spans="1:7" customFormat="1" x14ac:dyDescent="0.25">
      <c r="A11" s="82"/>
      <c r="B11" s="82"/>
      <c r="C11" s="82"/>
      <c r="D11" s="82"/>
      <c r="E11" s="82"/>
      <c r="F11" s="82"/>
      <c r="G11" s="82"/>
    </row>
    <row r="12" spans="1:7" customFormat="1" ht="24.75" customHeight="1" x14ac:dyDescent="0.25">
      <c r="A12" s="82"/>
      <c r="B12" s="82"/>
      <c r="C12" s="82"/>
      <c r="D12" s="82"/>
      <c r="E12" s="82"/>
      <c r="F12" s="82"/>
      <c r="G12" s="82"/>
    </row>
    <row r="13" spans="1:7" customFormat="1" x14ac:dyDescent="0.25">
      <c r="A13" s="82"/>
      <c r="B13" s="82"/>
      <c r="C13" s="82"/>
      <c r="D13" s="82"/>
      <c r="E13" s="82"/>
      <c r="F13" s="82"/>
      <c r="G13" s="82"/>
    </row>
    <row r="14" spans="1:7" customFormat="1" x14ac:dyDescent="0.25">
      <c r="A14" s="82"/>
      <c r="B14" s="82"/>
      <c r="C14" s="82"/>
      <c r="D14" s="82"/>
      <c r="E14" s="82"/>
      <c r="F14" s="82"/>
      <c r="G14" s="82"/>
    </row>
    <row r="15" spans="1:7" customFormat="1" x14ac:dyDescent="0.25">
      <c r="A15" s="82"/>
      <c r="B15" s="82"/>
      <c r="C15" s="82"/>
      <c r="D15" s="82"/>
      <c r="E15" s="82"/>
      <c r="F15" s="82"/>
      <c r="G15" s="82"/>
    </row>
    <row r="16" spans="1:7" customFormat="1" x14ac:dyDescent="0.25">
      <c r="A16" s="82"/>
      <c r="B16" s="82"/>
      <c r="C16" s="82"/>
      <c r="D16" s="82"/>
      <c r="E16" s="82"/>
      <c r="F16" s="82"/>
      <c r="G16" s="82"/>
    </row>
    <row r="17" spans="1:7" customFormat="1" ht="31.5" x14ac:dyDescent="0.5">
      <c r="A17" s="80" t="s">
        <v>0</v>
      </c>
      <c r="B17" s="80"/>
      <c r="C17" s="80"/>
      <c r="D17" s="80"/>
      <c r="E17" s="80"/>
      <c r="F17" s="80"/>
      <c r="G17" s="80"/>
    </row>
    <row r="18" spans="1:7" x14ac:dyDescent="0.25"/>
    <row r="19" spans="1:7" customFormat="1" x14ac:dyDescent="0.25">
      <c r="A19" s="81" t="s">
        <v>1</v>
      </c>
      <c r="B19" s="81"/>
      <c r="C19" s="81"/>
      <c r="D19" s="81"/>
      <c r="E19" s="81"/>
      <c r="F19" s="81"/>
      <c r="G19" s="81"/>
    </row>
    <row r="20" spans="1:7" customFormat="1" ht="29.25" customHeight="1" x14ac:dyDescent="0.25">
      <c r="A20" s="81"/>
      <c r="B20" s="81"/>
      <c r="C20" s="81"/>
      <c r="D20" s="81"/>
      <c r="E20" s="81"/>
      <c r="F20" s="81"/>
      <c r="G20" s="81"/>
    </row>
  </sheetData>
  <mergeCells count="3">
    <mergeCell ref="A17:G17"/>
    <mergeCell ref="A19:G20"/>
    <mergeCell ref="A1:G16"/>
  </mergeCells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F498-4D4B-4C0D-BEC6-D9ACF429D360}">
  <sheetPr>
    <tabColor rgb="FF00B050"/>
  </sheetPr>
  <dimension ref="A1:AB74"/>
  <sheetViews>
    <sheetView showGridLines="0" zoomScale="90" zoomScaleNormal="90" workbookViewId="0">
      <selection activeCell="H28" sqref="H28:H32"/>
    </sheetView>
  </sheetViews>
  <sheetFormatPr defaultColWidth="9.140625" defaultRowHeight="15" customHeight="1" zeroHeight="1" x14ac:dyDescent="0.25"/>
  <cols>
    <col min="1" max="1" width="64.7109375" style="20" customWidth="1"/>
    <col min="2" max="2" width="85.85546875" style="20" hidden="1" customWidth="1"/>
    <col min="3" max="28" width="13" style="19" customWidth="1"/>
    <col min="29" max="16384" width="9.140625" style="5"/>
  </cols>
  <sheetData>
    <row r="1" spans="1:14" ht="111" customHeight="1" x14ac:dyDescent="0.25">
      <c r="A1" s="2" t="e" vm="1">
        <v>#VALUE!</v>
      </c>
      <c r="B1" s="2"/>
      <c r="C1" s="3"/>
      <c r="D1" s="3"/>
      <c r="E1" s="3"/>
      <c r="F1" s="3"/>
      <c r="G1" s="3" t="s">
        <v>384</v>
      </c>
      <c r="H1" s="3"/>
      <c r="I1" s="3"/>
      <c r="J1" s="72"/>
      <c r="K1" s="72"/>
      <c r="L1" s="72"/>
      <c r="M1" s="72"/>
      <c r="N1" s="72" t="s">
        <v>2</v>
      </c>
    </row>
    <row r="2" spans="1:14" s="49" customFormat="1" ht="24.75" customHeight="1" x14ac:dyDescent="0.3">
      <c r="A2" s="47" t="s">
        <v>3</v>
      </c>
      <c r="B2" s="47" t="s">
        <v>4</v>
      </c>
      <c r="C2" s="48" t="s">
        <v>5</v>
      </c>
      <c r="D2" s="48" t="s">
        <v>181</v>
      </c>
      <c r="E2" s="48" t="s">
        <v>198</v>
      </c>
      <c r="F2" s="48" t="s">
        <v>376</v>
      </c>
      <c r="G2" s="48" t="s">
        <v>385</v>
      </c>
      <c r="H2" s="48" t="s">
        <v>393</v>
      </c>
      <c r="I2" s="48"/>
      <c r="J2" s="48"/>
      <c r="K2" s="48"/>
      <c r="L2" s="48"/>
      <c r="M2" s="48"/>
      <c r="N2" s="48"/>
    </row>
    <row r="3" spans="1:14" s="7" customFormat="1" ht="19.5" customHeight="1" x14ac:dyDescent="0.25">
      <c r="A3" s="50" t="s">
        <v>6</v>
      </c>
      <c r="B3" s="50" t="s">
        <v>7</v>
      </c>
      <c r="C3" s="51">
        <v>58447943</v>
      </c>
      <c r="D3" s="51">
        <v>57525607</v>
      </c>
      <c r="E3" s="51">
        <v>61117167</v>
      </c>
      <c r="F3" s="51">
        <v>61417493</v>
      </c>
      <c r="G3" s="51">
        <v>64748669</v>
      </c>
      <c r="H3" s="51">
        <v>66585836</v>
      </c>
      <c r="I3" s="6"/>
      <c r="J3" s="6"/>
      <c r="K3" s="6"/>
      <c r="L3" s="6"/>
      <c r="M3" s="6"/>
      <c r="N3" s="6"/>
    </row>
    <row r="4" spans="1:14" s="9" customFormat="1" ht="20.100000000000001" customHeight="1" x14ac:dyDescent="0.25">
      <c r="A4" s="52" t="s">
        <v>8</v>
      </c>
      <c r="B4" s="52" t="s">
        <v>9</v>
      </c>
      <c r="C4" s="53">
        <v>12819982</v>
      </c>
      <c r="D4" s="53">
        <v>10864073</v>
      </c>
      <c r="E4" s="53">
        <v>13116466</v>
      </c>
      <c r="F4" s="53">
        <v>11030908</v>
      </c>
      <c r="G4" s="53">
        <v>10714894</v>
      </c>
      <c r="H4" s="53">
        <v>10877330</v>
      </c>
      <c r="I4" s="8"/>
      <c r="J4" s="8"/>
      <c r="K4" s="8"/>
      <c r="L4" s="8"/>
      <c r="M4" s="8"/>
      <c r="N4" s="8"/>
    </row>
    <row r="5" spans="1:14" s="13" customFormat="1" ht="15.75" x14ac:dyDescent="0.25">
      <c r="A5" s="10" t="s">
        <v>182</v>
      </c>
      <c r="B5" s="10" t="s">
        <v>330</v>
      </c>
      <c r="C5" s="11">
        <v>6136159</v>
      </c>
      <c r="D5" s="11">
        <v>4720551</v>
      </c>
      <c r="E5" s="11">
        <v>7051885</v>
      </c>
      <c r="F5" s="11">
        <v>4389055</v>
      </c>
      <c r="G5" s="11">
        <v>5678878</v>
      </c>
      <c r="H5" s="11">
        <v>4553400</v>
      </c>
      <c r="I5" s="11"/>
      <c r="J5" s="11"/>
      <c r="K5" s="11"/>
      <c r="L5" s="11"/>
      <c r="M5" s="11"/>
      <c r="N5" s="11"/>
    </row>
    <row r="6" spans="1:14" s="17" customFormat="1" ht="15.75" x14ac:dyDescent="0.25">
      <c r="A6" s="14" t="s">
        <v>183</v>
      </c>
      <c r="B6" s="14" t="s">
        <v>331</v>
      </c>
      <c r="C6" s="15">
        <v>2157029</v>
      </c>
      <c r="D6" s="15">
        <v>1823392</v>
      </c>
      <c r="E6" s="15">
        <v>1747237</v>
      </c>
      <c r="F6" s="15">
        <v>2370723</v>
      </c>
      <c r="G6" s="15">
        <v>894335</v>
      </c>
      <c r="H6" s="15">
        <v>2165056</v>
      </c>
      <c r="I6" s="15"/>
      <c r="J6" s="15"/>
      <c r="K6" s="15"/>
      <c r="L6" s="15"/>
      <c r="M6" s="15"/>
      <c r="N6" s="15"/>
    </row>
    <row r="7" spans="1:14" s="13" customFormat="1" ht="15.75" x14ac:dyDescent="0.25">
      <c r="A7" s="10" t="s">
        <v>184</v>
      </c>
      <c r="B7" s="10" t="s">
        <v>332</v>
      </c>
      <c r="C7" s="11">
        <v>109874</v>
      </c>
      <c r="D7" s="11">
        <v>272382</v>
      </c>
      <c r="E7" s="11">
        <v>265726</v>
      </c>
      <c r="F7" s="11">
        <v>382453</v>
      </c>
      <c r="G7" s="11">
        <v>347254</v>
      </c>
      <c r="H7" s="11">
        <v>391663</v>
      </c>
      <c r="I7" s="11"/>
      <c r="J7" s="11"/>
      <c r="K7" s="11"/>
      <c r="L7" s="11"/>
      <c r="M7" s="11"/>
      <c r="N7" s="11"/>
    </row>
    <row r="8" spans="1:14" s="17" customFormat="1" ht="15.75" x14ac:dyDescent="0.25">
      <c r="A8" s="14" t="s">
        <v>185</v>
      </c>
      <c r="B8" s="14" t="s">
        <v>333</v>
      </c>
      <c r="C8" s="15">
        <v>15270</v>
      </c>
      <c r="D8" s="15">
        <v>27521</v>
      </c>
      <c r="E8" s="15">
        <v>25619</v>
      </c>
      <c r="F8" s="15">
        <v>21764</v>
      </c>
      <c r="G8" s="15">
        <v>12669</v>
      </c>
      <c r="H8" s="15">
        <v>0</v>
      </c>
      <c r="I8" s="15"/>
      <c r="J8" s="15"/>
      <c r="K8" s="15"/>
      <c r="L8" s="15"/>
      <c r="M8" s="15"/>
      <c r="N8" s="15"/>
    </row>
    <row r="9" spans="1:14" s="13" customFormat="1" ht="15.75" x14ac:dyDescent="0.25">
      <c r="A9" s="10" t="s">
        <v>186</v>
      </c>
      <c r="B9" s="10" t="s">
        <v>334</v>
      </c>
      <c r="C9" s="11">
        <v>2990270</v>
      </c>
      <c r="D9" s="11">
        <v>2826151</v>
      </c>
      <c r="E9" s="11">
        <v>2688569</v>
      </c>
      <c r="F9" s="11">
        <v>2294856</v>
      </c>
      <c r="G9" s="11">
        <v>2434078</v>
      </c>
      <c r="H9" s="11">
        <v>2319279</v>
      </c>
      <c r="I9" s="11"/>
      <c r="J9" s="11"/>
      <c r="K9" s="11"/>
      <c r="L9" s="11"/>
      <c r="M9" s="11"/>
      <c r="N9" s="11"/>
    </row>
    <row r="10" spans="1:14" s="17" customFormat="1" ht="15.75" x14ac:dyDescent="0.25">
      <c r="A10" s="14" t="s">
        <v>187</v>
      </c>
      <c r="B10" s="14" t="s">
        <v>335</v>
      </c>
      <c r="C10" s="15">
        <v>72926</v>
      </c>
      <c r="D10" s="15">
        <v>4668</v>
      </c>
      <c r="E10" s="15">
        <v>8189</v>
      </c>
      <c r="F10" s="15">
        <v>8652</v>
      </c>
      <c r="G10" s="15">
        <v>7980</v>
      </c>
      <c r="H10" s="15">
        <v>12674</v>
      </c>
      <c r="I10" s="15"/>
      <c r="J10" s="15"/>
      <c r="K10" s="15"/>
      <c r="L10" s="15"/>
      <c r="M10" s="15"/>
      <c r="N10" s="15"/>
    </row>
    <row r="11" spans="1:14" s="13" customFormat="1" ht="15.75" x14ac:dyDescent="0.25">
      <c r="A11" s="10" t="s">
        <v>188</v>
      </c>
      <c r="B11" s="10" t="s">
        <v>336</v>
      </c>
      <c r="C11" s="11">
        <v>267648</v>
      </c>
      <c r="D11" s="11">
        <v>312578</v>
      </c>
      <c r="E11" s="11">
        <v>393277</v>
      </c>
      <c r="F11" s="11">
        <v>500210</v>
      </c>
      <c r="G11" s="11">
        <v>427008</v>
      </c>
      <c r="H11" s="11">
        <v>502782</v>
      </c>
      <c r="I11" s="11"/>
      <c r="J11" s="11"/>
      <c r="K11" s="11"/>
      <c r="L11" s="11"/>
      <c r="M11" s="11"/>
      <c r="N11" s="11"/>
    </row>
    <row r="12" spans="1:14" s="17" customFormat="1" ht="15.75" x14ac:dyDescent="0.25">
      <c r="A12" s="14" t="s">
        <v>189</v>
      </c>
      <c r="B12" s="14" t="s">
        <v>337</v>
      </c>
      <c r="C12" s="15">
        <v>107546</v>
      </c>
      <c r="D12" s="15">
        <v>116136</v>
      </c>
      <c r="E12" s="15">
        <v>121598</v>
      </c>
      <c r="F12" s="15">
        <v>119004</v>
      </c>
      <c r="G12" s="15">
        <v>98749</v>
      </c>
      <c r="H12" s="15">
        <v>87827</v>
      </c>
      <c r="I12" s="15"/>
      <c r="J12" s="15"/>
      <c r="K12" s="15"/>
      <c r="L12" s="15"/>
      <c r="M12" s="15"/>
      <c r="N12" s="15"/>
    </row>
    <row r="13" spans="1:14" s="13" customFormat="1" ht="15.75" x14ac:dyDescent="0.25">
      <c r="A13" s="10" t="s">
        <v>10</v>
      </c>
      <c r="B13" s="10" t="s">
        <v>338</v>
      </c>
      <c r="C13" s="11">
        <v>582082</v>
      </c>
      <c r="D13" s="11">
        <v>629500</v>
      </c>
      <c r="E13" s="11">
        <v>685083</v>
      </c>
      <c r="F13" s="11">
        <v>816820</v>
      </c>
      <c r="G13" s="11">
        <v>688484</v>
      </c>
      <c r="H13" s="11">
        <v>719190</v>
      </c>
      <c r="I13" s="11"/>
      <c r="J13" s="11"/>
      <c r="K13" s="11"/>
      <c r="L13" s="11"/>
      <c r="M13" s="11"/>
      <c r="N13" s="11"/>
    </row>
    <row r="14" spans="1:14" s="17" customFormat="1" ht="15.75" x14ac:dyDescent="0.25">
      <c r="A14" s="14" t="s">
        <v>190</v>
      </c>
      <c r="B14" s="14" t="s">
        <v>339</v>
      </c>
      <c r="C14" s="15">
        <v>133107</v>
      </c>
      <c r="D14" s="15">
        <v>131194</v>
      </c>
      <c r="E14" s="15">
        <v>129283</v>
      </c>
      <c r="F14" s="15">
        <v>127371</v>
      </c>
      <c r="G14" s="15">
        <v>125459</v>
      </c>
      <c r="H14" s="15">
        <v>125459</v>
      </c>
      <c r="I14" s="15"/>
      <c r="J14" s="15"/>
      <c r="K14" s="15"/>
      <c r="L14" s="15"/>
      <c r="M14" s="15"/>
      <c r="N14" s="15"/>
    </row>
    <row r="15" spans="1:14" s="13" customFormat="1" ht="15.75" x14ac:dyDescent="0.25">
      <c r="A15" s="10" t="s">
        <v>11</v>
      </c>
      <c r="B15" s="10" t="s">
        <v>340</v>
      </c>
      <c r="C15" s="11">
        <v>248071</v>
      </c>
      <c r="D15" s="11">
        <v>0</v>
      </c>
      <c r="E15" s="11">
        <v>0</v>
      </c>
      <c r="F15" s="11">
        <v>0</v>
      </c>
      <c r="G15" s="11">
        <v>0</v>
      </c>
      <c r="H15" s="11" t="s">
        <v>395</v>
      </c>
      <c r="I15" s="11"/>
      <c r="J15" s="11"/>
      <c r="K15" s="11"/>
      <c r="L15" s="11"/>
      <c r="M15" s="11"/>
      <c r="N15" s="11"/>
    </row>
    <row r="16" spans="1:14" s="9" customFormat="1" ht="20.100000000000001" customHeight="1" x14ac:dyDescent="0.25">
      <c r="A16" s="52" t="s">
        <v>12</v>
      </c>
      <c r="B16" s="52" t="s">
        <v>13</v>
      </c>
      <c r="C16" s="53">
        <v>45627961</v>
      </c>
      <c r="D16" s="53">
        <v>46661534</v>
      </c>
      <c r="E16" s="53">
        <v>48000701</v>
      </c>
      <c r="F16" s="53">
        <v>50386585</v>
      </c>
      <c r="G16" s="53">
        <v>54033775</v>
      </c>
      <c r="H16" s="53">
        <v>55708506</v>
      </c>
      <c r="I16" s="8"/>
      <c r="J16" s="8"/>
      <c r="K16" s="8"/>
      <c r="L16" s="8"/>
      <c r="M16" s="8"/>
      <c r="N16" s="8"/>
    </row>
    <row r="17" spans="1:8" s="45" customFormat="1" ht="15.75" x14ac:dyDescent="0.25">
      <c r="A17" s="54" t="s">
        <v>14</v>
      </c>
      <c r="B17" s="54" t="s">
        <v>15</v>
      </c>
      <c r="C17" s="55">
        <v>10401476</v>
      </c>
      <c r="D17" s="55">
        <v>10102184</v>
      </c>
      <c r="E17" s="55">
        <v>10099115</v>
      </c>
      <c r="F17" s="55">
        <v>9948416</v>
      </c>
      <c r="G17" s="55">
        <v>10092274</v>
      </c>
      <c r="H17" s="55">
        <v>10638003</v>
      </c>
    </row>
    <row r="18" spans="1:8" s="17" customFormat="1" ht="15.75" x14ac:dyDescent="0.25">
      <c r="A18" s="14" t="s">
        <v>16</v>
      </c>
      <c r="B18" s="14" t="s">
        <v>341</v>
      </c>
      <c r="C18" s="15">
        <v>5942996</v>
      </c>
      <c r="D18" s="15">
        <v>5854099</v>
      </c>
      <c r="E18" s="15">
        <v>5905844</v>
      </c>
      <c r="F18" s="15">
        <v>5883494</v>
      </c>
      <c r="G18" s="15">
        <v>5809605</v>
      </c>
      <c r="H18" s="15">
        <v>5843147</v>
      </c>
    </row>
    <row r="19" spans="1:8" s="13" customFormat="1" ht="15.75" x14ac:dyDescent="0.25">
      <c r="A19" s="10" t="s">
        <v>17</v>
      </c>
      <c r="B19" s="10" t="s">
        <v>336</v>
      </c>
      <c r="C19" s="11">
        <v>317541</v>
      </c>
      <c r="D19" s="11">
        <v>311491</v>
      </c>
      <c r="E19" s="11">
        <v>231845</v>
      </c>
      <c r="F19" s="11">
        <v>159204</v>
      </c>
      <c r="G19" s="11">
        <v>189093</v>
      </c>
      <c r="H19" s="11">
        <v>153496</v>
      </c>
    </row>
    <row r="20" spans="1:8" s="17" customFormat="1" ht="15.75" x14ac:dyDescent="0.25">
      <c r="A20" s="14" t="s">
        <v>18</v>
      </c>
      <c r="B20" s="14" t="s">
        <v>342</v>
      </c>
      <c r="C20" s="15">
        <v>1374384</v>
      </c>
      <c r="D20" s="15">
        <v>1421939</v>
      </c>
      <c r="E20" s="15">
        <v>1427707</v>
      </c>
      <c r="F20" s="15">
        <v>1498328</v>
      </c>
      <c r="G20" s="15">
        <v>1582151</v>
      </c>
      <c r="H20" s="15">
        <v>2134300</v>
      </c>
    </row>
    <row r="21" spans="1:8" s="13" customFormat="1" ht="15.75" x14ac:dyDescent="0.25">
      <c r="A21" s="10" t="s">
        <v>19</v>
      </c>
      <c r="B21" s="10" t="s">
        <v>343</v>
      </c>
      <c r="C21" s="11">
        <v>137755</v>
      </c>
      <c r="D21" s="11">
        <v>76756</v>
      </c>
      <c r="E21" s="11">
        <v>79458</v>
      </c>
      <c r="F21" s="11">
        <v>133797</v>
      </c>
      <c r="G21" s="11">
        <v>64118</v>
      </c>
      <c r="H21" s="11">
        <v>66362</v>
      </c>
    </row>
    <row r="22" spans="1:8" s="17" customFormat="1" ht="15.75" x14ac:dyDescent="0.25">
      <c r="A22" s="14" t="s">
        <v>20</v>
      </c>
      <c r="B22" s="14" t="s">
        <v>339</v>
      </c>
      <c r="C22" s="15">
        <v>1632853</v>
      </c>
      <c r="D22" s="15">
        <v>1601488</v>
      </c>
      <c r="E22" s="15">
        <v>1570123</v>
      </c>
      <c r="F22" s="15">
        <v>1538757</v>
      </c>
      <c r="G22" s="15">
        <v>1507393</v>
      </c>
      <c r="H22" s="15">
        <v>1476028</v>
      </c>
    </row>
    <row r="23" spans="1:8" s="13" customFormat="1" ht="15.75" x14ac:dyDescent="0.25">
      <c r="A23" s="10" t="s">
        <v>10</v>
      </c>
      <c r="B23" s="10" t="s">
        <v>338</v>
      </c>
      <c r="C23" s="11">
        <v>478533</v>
      </c>
      <c r="D23" s="11">
        <v>442338</v>
      </c>
      <c r="E23" s="11">
        <v>480352</v>
      </c>
      <c r="F23" s="11">
        <v>375524</v>
      </c>
      <c r="G23" s="11">
        <v>551907</v>
      </c>
      <c r="H23" s="11">
        <v>501091</v>
      </c>
    </row>
    <row r="24" spans="1:8" s="17" customFormat="1" ht="15.75" x14ac:dyDescent="0.25">
      <c r="A24" s="14" t="s">
        <v>390</v>
      </c>
      <c r="B24" s="14" t="s">
        <v>344</v>
      </c>
      <c r="C24" s="15">
        <v>239506</v>
      </c>
      <c r="D24" s="15">
        <v>116140</v>
      </c>
      <c r="E24" s="15">
        <v>125536</v>
      </c>
      <c r="F24" s="15">
        <v>81508</v>
      </c>
      <c r="G24" s="15">
        <v>110151</v>
      </c>
      <c r="H24" s="15">
        <v>185590</v>
      </c>
    </row>
    <row r="25" spans="1:8" s="13" customFormat="1" ht="15.75" x14ac:dyDescent="0.25">
      <c r="A25" s="10" t="s">
        <v>21</v>
      </c>
      <c r="B25" s="10" t="s">
        <v>345</v>
      </c>
      <c r="C25" s="11">
        <v>547</v>
      </c>
      <c r="D25" s="11">
        <v>572</v>
      </c>
      <c r="E25" s="11">
        <v>889</v>
      </c>
      <c r="F25" s="11">
        <v>443</v>
      </c>
      <c r="G25" s="11">
        <v>495</v>
      </c>
      <c r="H25" s="11">
        <v>628</v>
      </c>
    </row>
    <row r="26" spans="1:8" s="17" customFormat="1" ht="15.75" x14ac:dyDescent="0.25">
      <c r="A26" s="14" t="s">
        <v>29</v>
      </c>
      <c r="B26" s="14" t="s">
        <v>346</v>
      </c>
      <c r="C26" s="15">
        <v>277361</v>
      </c>
      <c r="D26" s="15">
        <v>277361</v>
      </c>
      <c r="E26" s="15">
        <v>277361</v>
      </c>
      <c r="F26" s="15">
        <v>277361</v>
      </c>
      <c r="G26" s="15">
        <v>277361</v>
      </c>
      <c r="H26" s="15">
        <v>277361</v>
      </c>
    </row>
    <row r="27" spans="1:8" s="45" customFormat="1" ht="15.75" x14ac:dyDescent="0.25">
      <c r="A27" s="43" t="s">
        <v>22</v>
      </c>
      <c r="B27" s="43" t="s">
        <v>23</v>
      </c>
      <c r="C27" s="44">
        <v>35226485</v>
      </c>
      <c r="D27" s="44">
        <v>36559350</v>
      </c>
      <c r="E27" s="44">
        <v>37901586</v>
      </c>
      <c r="F27" s="44">
        <v>40438169</v>
      </c>
      <c r="G27" s="44">
        <v>43941501</v>
      </c>
      <c r="H27" s="44">
        <v>45070503</v>
      </c>
    </row>
    <row r="28" spans="1:8" s="13" customFormat="1" ht="15.75" x14ac:dyDescent="0.25">
      <c r="A28" s="10" t="s">
        <v>24</v>
      </c>
      <c r="B28" s="10" t="s">
        <v>347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1:8" s="17" customFormat="1" ht="15.75" x14ac:dyDescent="0.25">
      <c r="A29" s="14" t="s">
        <v>25</v>
      </c>
      <c r="B29" s="14" t="s">
        <v>348</v>
      </c>
      <c r="C29" s="15">
        <v>933706</v>
      </c>
      <c r="D29" s="15">
        <v>979773</v>
      </c>
      <c r="E29" s="15">
        <v>1056207</v>
      </c>
      <c r="F29" s="15">
        <v>1251102</v>
      </c>
      <c r="G29" s="15">
        <v>1379362</v>
      </c>
      <c r="H29" s="15">
        <v>1535955</v>
      </c>
    </row>
    <row r="30" spans="1:8" s="13" customFormat="1" ht="15.75" x14ac:dyDescent="0.25">
      <c r="A30" s="10" t="s">
        <v>26</v>
      </c>
      <c r="B30" s="10" t="s">
        <v>349</v>
      </c>
      <c r="C30" s="11">
        <v>34194088</v>
      </c>
      <c r="D30" s="11">
        <v>35468455</v>
      </c>
      <c r="E30" s="11">
        <v>36688972</v>
      </c>
      <c r="F30" s="11">
        <v>39002971</v>
      </c>
      <c r="G30" s="11">
        <v>42371954</v>
      </c>
      <c r="H30" s="11">
        <v>43333970</v>
      </c>
    </row>
    <row r="31" spans="1:8" s="17" customFormat="1" ht="15.75" x14ac:dyDescent="0.25">
      <c r="A31" s="14" t="s">
        <v>27</v>
      </c>
      <c r="B31" s="14" t="s">
        <v>350</v>
      </c>
      <c r="C31" s="15">
        <v>84736</v>
      </c>
      <c r="D31" s="15">
        <v>94672</v>
      </c>
      <c r="E31" s="15">
        <v>142557</v>
      </c>
      <c r="F31" s="15">
        <v>160554</v>
      </c>
      <c r="G31" s="15">
        <v>170867</v>
      </c>
      <c r="H31" s="15">
        <v>186622</v>
      </c>
    </row>
    <row r="32" spans="1:8" s="13" customFormat="1" ht="15.75" x14ac:dyDescent="0.25">
      <c r="A32" s="10" t="s">
        <v>28</v>
      </c>
      <c r="B32" s="10" t="s">
        <v>351</v>
      </c>
      <c r="C32" s="11">
        <v>13955</v>
      </c>
      <c r="D32" s="11">
        <v>16450</v>
      </c>
      <c r="E32" s="11">
        <v>13850</v>
      </c>
      <c r="F32" s="11">
        <v>23542</v>
      </c>
      <c r="G32" s="11">
        <v>19318</v>
      </c>
      <c r="H32" s="11">
        <v>13956</v>
      </c>
    </row>
    <row r="33" spans="1:8" s="9" customFormat="1" ht="20.100000000000001" customHeight="1" x14ac:dyDescent="0.25">
      <c r="A33" s="56" t="s">
        <v>30</v>
      </c>
      <c r="B33" s="50" t="s">
        <v>31</v>
      </c>
      <c r="C33" s="51">
        <v>58447943</v>
      </c>
      <c r="D33" s="51">
        <v>57525607</v>
      </c>
      <c r="E33" s="51">
        <v>61117167</v>
      </c>
      <c r="F33" s="51">
        <v>61417493</v>
      </c>
      <c r="G33" s="51">
        <v>64748669</v>
      </c>
      <c r="H33" s="51">
        <v>66585836</v>
      </c>
    </row>
    <row r="34" spans="1:8" s="9" customFormat="1" ht="20.100000000000001" customHeight="1" x14ac:dyDescent="0.25">
      <c r="A34" s="52" t="s">
        <v>8</v>
      </c>
      <c r="B34" s="52" t="s">
        <v>9</v>
      </c>
      <c r="C34" s="53">
        <v>8594522</v>
      </c>
      <c r="D34" s="53">
        <v>6949577</v>
      </c>
      <c r="E34" s="53">
        <v>6551209</v>
      </c>
      <c r="F34" s="53">
        <v>6415721</v>
      </c>
      <c r="G34" s="53">
        <v>5884491</v>
      </c>
      <c r="H34" s="53">
        <v>5786420</v>
      </c>
    </row>
    <row r="35" spans="1:8" s="13" customFormat="1" ht="15.75" x14ac:dyDescent="0.25">
      <c r="A35" s="10" t="s">
        <v>32</v>
      </c>
      <c r="B35" s="10" t="s">
        <v>352</v>
      </c>
      <c r="C35" s="11">
        <v>318024</v>
      </c>
      <c r="D35" s="11">
        <v>461697</v>
      </c>
      <c r="E35" s="11">
        <v>411703</v>
      </c>
      <c r="F35" s="11">
        <v>470747</v>
      </c>
      <c r="G35" s="11">
        <v>445277</v>
      </c>
      <c r="H35" s="11">
        <v>405273</v>
      </c>
    </row>
    <row r="36" spans="1:8" s="17" customFormat="1" ht="15.75" x14ac:dyDescent="0.25">
      <c r="A36" s="14" t="s">
        <v>33</v>
      </c>
      <c r="B36" s="14" t="s">
        <v>353</v>
      </c>
      <c r="C36" s="15">
        <v>92013</v>
      </c>
      <c r="D36" s="15">
        <v>99102</v>
      </c>
      <c r="E36" s="15">
        <v>108152</v>
      </c>
      <c r="F36" s="15">
        <v>143534</v>
      </c>
      <c r="G36" s="15">
        <v>151943</v>
      </c>
      <c r="H36" s="15">
        <v>164203</v>
      </c>
    </row>
    <row r="37" spans="1:8" s="13" customFormat="1" ht="15.75" x14ac:dyDescent="0.25">
      <c r="A37" s="10" t="s">
        <v>34</v>
      </c>
      <c r="B37" s="10" t="s">
        <v>354</v>
      </c>
      <c r="C37" s="11">
        <v>4165376</v>
      </c>
      <c r="D37" s="11">
        <v>2839528</v>
      </c>
      <c r="E37" s="11">
        <v>1874188</v>
      </c>
      <c r="F37" s="11">
        <v>1102856</v>
      </c>
      <c r="G37" s="11">
        <v>1380643</v>
      </c>
      <c r="H37" s="11">
        <v>1260634</v>
      </c>
    </row>
    <row r="38" spans="1:8" s="17" customFormat="1" ht="15.75" x14ac:dyDescent="0.25">
      <c r="A38" s="14" t="s">
        <v>35</v>
      </c>
      <c r="B38" s="14" t="s">
        <v>292</v>
      </c>
      <c r="C38" s="15">
        <v>774625</v>
      </c>
      <c r="D38" s="15">
        <v>799366</v>
      </c>
      <c r="E38" s="15">
        <v>959507</v>
      </c>
      <c r="F38" s="15">
        <v>1313788</v>
      </c>
      <c r="G38" s="15">
        <v>1057222</v>
      </c>
      <c r="H38" s="15">
        <v>1125020</v>
      </c>
    </row>
    <row r="39" spans="1:8" s="13" customFormat="1" ht="15.75" x14ac:dyDescent="0.25">
      <c r="A39" s="10" t="s">
        <v>36</v>
      </c>
      <c r="B39" s="10" t="s">
        <v>355</v>
      </c>
      <c r="C39" s="11">
        <v>28598</v>
      </c>
      <c r="D39" s="11">
        <v>39209</v>
      </c>
      <c r="E39" s="11">
        <v>41050</v>
      </c>
      <c r="F39" s="11">
        <v>47865</v>
      </c>
      <c r="G39" s="11">
        <v>24311</v>
      </c>
      <c r="H39" s="11">
        <v>27317</v>
      </c>
    </row>
    <row r="40" spans="1:8" s="17" customFormat="1" ht="15.75" x14ac:dyDescent="0.25">
      <c r="A40" s="14" t="s">
        <v>37</v>
      </c>
      <c r="B40" s="14" t="s">
        <v>356</v>
      </c>
      <c r="C40" s="15">
        <v>204917</v>
      </c>
      <c r="D40" s="15">
        <v>212064</v>
      </c>
      <c r="E40" s="15">
        <v>219590</v>
      </c>
      <c r="F40" s="15">
        <v>226131</v>
      </c>
      <c r="G40" s="15">
        <v>0</v>
      </c>
      <c r="H40" s="15">
        <v>0</v>
      </c>
    </row>
    <row r="41" spans="1:8" s="13" customFormat="1" ht="15.75" x14ac:dyDescent="0.25">
      <c r="A41" s="10" t="s">
        <v>38</v>
      </c>
      <c r="B41" s="10" t="s">
        <v>357</v>
      </c>
      <c r="C41" s="11">
        <v>672149</v>
      </c>
      <c r="D41" s="11">
        <v>494648</v>
      </c>
      <c r="E41" s="11">
        <v>599481</v>
      </c>
      <c r="F41" s="11">
        <v>661194</v>
      </c>
      <c r="G41" s="11">
        <v>457649</v>
      </c>
      <c r="H41" s="11">
        <v>503937</v>
      </c>
    </row>
    <row r="42" spans="1:8" s="17" customFormat="1" ht="15.75" x14ac:dyDescent="0.25">
      <c r="A42" s="14" t="s">
        <v>39</v>
      </c>
      <c r="B42" s="14" t="s">
        <v>358</v>
      </c>
      <c r="C42" s="15">
        <v>484906</v>
      </c>
      <c r="D42" s="15">
        <v>44996</v>
      </c>
      <c r="E42" s="15">
        <v>154264</v>
      </c>
      <c r="F42" s="15">
        <v>167001</v>
      </c>
      <c r="G42" s="15">
        <v>167020</v>
      </c>
      <c r="H42" s="15">
        <v>243876</v>
      </c>
    </row>
    <row r="43" spans="1:8" s="13" customFormat="1" ht="15.75" x14ac:dyDescent="0.25">
      <c r="A43" s="10" t="s">
        <v>40</v>
      </c>
      <c r="B43" s="10" t="s">
        <v>359</v>
      </c>
      <c r="C43" s="11">
        <v>263866</v>
      </c>
      <c r="D43" s="11">
        <v>368666</v>
      </c>
      <c r="E43" s="11">
        <v>414393</v>
      </c>
      <c r="F43" s="11">
        <v>516071</v>
      </c>
      <c r="G43" s="11">
        <v>487627</v>
      </c>
      <c r="H43" s="11">
        <v>432757</v>
      </c>
    </row>
    <row r="44" spans="1:8" s="17" customFormat="1" ht="15.75" x14ac:dyDescent="0.25">
      <c r="A44" s="14" t="s">
        <v>41</v>
      </c>
      <c r="B44" s="14" t="s">
        <v>360</v>
      </c>
      <c r="C44" s="15">
        <v>290477</v>
      </c>
      <c r="D44" s="15">
        <v>279082</v>
      </c>
      <c r="E44" s="15">
        <v>288089</v>
      </c>
      <c r="F44" s="15">
        <v>307263</v>
      </c>
      <c r="G44" s="15">
        <v>328349</v>
      </c>
      <c r="H44" s="15">
        <v>267337</v>
      </c>
    </row>
    <row r="45" spans="1:8" s="13" customFormat="1" ht="15.75" x14ac:dyDescent="0.25">
      <c r="A45" s="10" t="s">
        <v>42</v>
      </c>
      <c r="B45" s="10" t="s">
        <v>361</v>
      </c>
      <c r="C45" s="11">
        <v>513598</v>
      </c>
      <c r="D45" s="11">
        <v>535706</v>
      </c>
      <c r="E45" s="11">
        <v>655272</v>
      </c>
      <c r="F45" s="11">
        <v>592280</v>
      </c>
      <c r="G45" s="11">
        <v>710109</v>
      </c>
      <c r="H45" s="11">
        <v>670796</v>
      </c>
    </row>
    <row r="46" spans="1:8" s="17" customFormat="1" ht="15.75" x14ac:dyDescent="0.25">
      <c r="A46" s="14" t="s">
        <v>43</v>
      </c>
      <c r="B46" s="14" t="s">
        <v>362</v>
      </c>
      <c r="C46" s="15">
        <v>646429</v>
      </c>
      <c r="D46" s="15">
        <v>772133</v>
      </c>
      <c r="E46" s="15">
        <v>821468</v>
      </c>
      <c r="F46" s="15">
        <v>862275</v>
      </c>
      <c r="G46" s="15">
        <v>669538</v>
      </c>
      <c r="H46" s="15">
        <v>680597</v>
      </c>
    </row>
    <row r="47" spans="1:8" s="13" customFormat="1" ht="15.75" x14ac:dyDescent="0.25">
      <c r="A47" s="10" t="s">
        <v>44</v>
      </c>
      <c r="B47" s="10" t="s">
        <v>363</v>
      </c>
      <c r="C47" s="11">
        <v>3322</v>
      </c>
      <c r="D47" s="11">
        <v>3380</v>
      </c>
      <c r="E47" s="11">
        <v>4052</v>
      </c>
      <c r="F47" s="11">
        <v>3952</v>
      </c>
      <c r="G47" s="11">
        <v>4039</v>
      </c>
      <c r="H47" s="11">
        <v>3909</v>
      </c>
    </row>
    <row r="48" spans="1:8" s="17" customFormat="1" ht="15.75" x14ac:dyDescent="0.25">
      <c r="A48" s="14" t="s">
        <v>45</v>
      </c>
      <c r="B48" s="14" t="s">
        <v>364</v>
      </c>
      <c r="C48" s="15">
        <v>136222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s="13" customFormat="1" ht="15.75" x14ac:dyDescent="0.25">
      <c r="A49" s="10" t="s">
        <v>377</v>
      </c>
      <c r="B49" s="10" t="s">
        <v>381</v>
      </c>
      <c r="C49" s="11">
        <v>0</v>
      </c>
      <c r="D49" s="11">
        <v>0</v>
      </c>
      <c r="E49" s="11">
        <v>0</v>
      </c>
      <c r="F49" s="11">
        <v>764</v>
      </c>
      <c r="G49" s="11">
        <v>764</v>
      </c>
      <c r="H49" s="11">
        <v>764</v>
      </c>
    </row>
    <row r="50" spans="1:8" s="18" customFormat="1" ht="20.100000000000001" customHeight="1" x14ac:dyDescent="0.25">
      <c r="A50" s="52" t="s">
        <v>47</v>
      </c>
      <c r="B50" s="52" t="s">
        <v>48</v>
      </c>
      <c r="C50" s="53">
        <v>36343649</v>
      </c>
      <c r="D50" s="53">
        <v>36696198</v>
      </c>
      <c r="E50" s="53">
        <v>40665838</v>
      </c>
      <c r="F50" s="53">
        <v>40999686</v>
      </c>
      <c r="G50" s="53">
        <v>44278270</v>
      </c>
      <c r="H50" s="53">
        <v>45778243</v>
      </c>
    </row>
    <row r="51" spans="1:8" s="13" customFormat="1" ht="15.75" x14ac:dyDescent="0.25">
      <c r="A51" s="10" t="s">
        <v>49</v>
      </c>
      <c r="B51" s="10" t="s">
        <v>365</v>
      </c>
      <c r="C51" s="11">
        <v>8346162</v>
      </c>
      <c r="D51" s="11">
        <v>8425460</v>
      </c>
      <c r="E51" s="11">
        <v>8471830</v>
      </c>
      <c r="F51" s="11">
        <v>8602942</v>
      </c>
      <c r="G51" s="11">
        <v>8484012</v>
      </c>
      <c r="H51" s="11">
        <v>8472634</v>
      </c>
    </row>
    <row r="52" spans="1:8" s="17" customFormat="1" ht="15.75" x14ac:dyDescent="0.25">
      <c r="A52" s="14" t="s">
        <v>50</v>
      </c>
      <c r="B52" s="14" t="s">
        <v>366</v>
      </c>
      <c r="C52" s="15">
        <v>20641170</v>
      </c>
      <c r="D52" s="15">
        <v>20969849</v>
      </c>
      <c r="E52" s="15">
        <v>25010044</v>
      </c>
      <c r="F52" s="15">
        <v>25256725</v>
      </c>
      <c r="G52" s="15">
        <v>28748262</v>
      </c>
      <c r="H52" s="15">
        <v>30231688</v>
      </c>
    </row>
    <row r="53" spans="1:8" s="13" customFormat="1" ht="15.75" x14ac:dyDescent="0.25">
      <c r="A53" s="10" t="s">
        <v>33</v>
      </c>
      <c r="B53" s="10" t="s">
        <v>353</v>
      </c>
      <c r="C53" s="11">
        <v>30320</v>
      </c>
      <c r="D53" s="11">
        <v>53165</v>
      </c>
      <c r="E53" s="11">
        <v>53139</v>
      </c>
      <c r="F53" s="11">
        <v>92439</v>
      </c>
      <c r="G53" s="11">
        <v>85927</v>
      </c>
      <c r="H53" s="11">
        <v>39547</v>
      </c>
    </row>
    <row r="54" spans="1:8" s="17" customFormat="1" ht="15.75" x14ac:dyDescent="0.25">
      <c r="A54" s="14" t="s">
        <v>51</v>
      </c>
      <c r="B54" s="14" t="s">
        <v>360</v>
      </c>
      <c r="C54" s="15">
        <v>2475138</v>
      </c>
      <c r="D54" s="15">
        <v>2527565</v>
      </c>
      <c r="E54" s="15">
        <v>2565889</v>
      </c>
      <c r="F54" s="15">
        <v>2454805</v>
      </c>
      <c r="G54" s="15">
        <v>2538591</v>
      </c>
      <c r="H54" s="15">
        <v>2702189</v>
      </c>
    </row>
    <row r="55" spans="1:8" s="13" customFormat="1" ht="15.75" x14ac:dyDescent="0.25">
      <c r="A55" s="10" t="s">
        <v>37</v>
      </c>
      <c r="B55" s="10" t="s">
        <v>356</v>
      </c>
      <c r="C55" s="11">
        <v>140059</v>
      </c>
      <c r="D55" s="11">
        <v>86713</v>
      </c>
      <c r="E55" s="11">
        <v>83631</v>
      </c>
      <c r="F55" s="11">
        <v>88780</v>
      </c>
      <c r="G55" s="11">
        <v>66345</v>
      </c>
      <c r="H55" s="11">
        <v>68410</v>
      </c>
    </row>
    <row r="56" spans="1:8" s="17" customFormat="1" ht="15.75" x14ac:dyDescent="0.25">
      <c r="A56" s="14" t="s">
        <v>52</v>
      </c>
      <c r="B56" s="14" t="s">
        <v>367</v>
      </c>
      <c r="C56" s="15">
        <v>2628019</v>
      </c>
      <c r="D56" s="15">
        <v>2561669</v>
      </c>
      <c r="E56" s="15">
        <v>2538931</v>
      </c>
      <c r="F56" s="15">
        <v>2523206</v>
      </c>
      <c r="G56" s="15">
        <v>2595985</v>
      </c>
      <c r="H56" s="15">
        <v>2633859</v>
      </c>
    </row>
    <row r="57" spans="1:8" s="13" customFormat="1" ht="15.75" x14ac:dyDescent="0.25">
      <c r="A57" s="10" t="s">
        <v>53</v>
      </c>
      <c r="B57" s="10" t="s">
        <v>362</v>
      </c>
      <c r="C57" s="11">
        <v>42027</v>
      </c>
      <c r="D57" s="11">
        <v>25958</v>
      </c>
      <c r="E57" s="11">
        <v>26933</v>
      </c>
      <c r="F57" s="11">
        <v>27926</v>
      </c>
      <c r="G57" s="11">
        <v>23590</v>
      </c>
      <c r="H57" s="11">
        <v>24467</v>
      </c>
    </row>
    <row r="58" spans="1:8" s="17" customFormat="1" ht="15.75" x14ac:dyDescent="0.25">
      <c r="A58" s="14" t="s">
        <v>54</v>
      </c>
      <c r="B58" s="14" t="s">
        <v>363</v>
      </c>
      <c r="C58" s="15">
        <v>9348</v>
      </c>
      <c r="D58" s="15">
        <v>8740</v>
      </c>
      <c r="E58" s="15">
        <v>12928</v>
      </c>
      <c r="F58" s="15">
        <v>12358</v>
      </c>
      <c r="G58" s="15">
        <v>12219</v>
      </c>
      <c r="H58" s="15">
        <v>11542</v>
      </c>
    </row>
    <row r="59" spans="1:8" s="13" customFormat="1" ht="15.75" x14ac:dyDescent="0.25">
      <c r="A59" s="10" t="s">
        <v>55</v>
      </c>
      <c r="B59" s="10" t="s">
        <v>368</v>
      </c>
      <c r="C59" s="11">
        <v>235634</v>
      </c>
      <c r="D59" s="11">
        <v>219066</v>
      </c>
      <c r="E59" s="11">
        <v>227322</v>
      </c>
      <c r="F59" s="11">
        <v>318621</v>
      </c>
      <c r="G59" s="11">
        <v>276398</v>
      </c>
      <c r="H59" s="11">
        <v>264413</v>
      </c>
    </row>
    <row r="60" spans="1:8" s="17" customFormat="1" ht="15.75" x14ac:dyDescent="0.25">
      <c r="A60" s="14" t="s">
        <v>40</v>
      </c>
      <c r="B60" s="14" t="s">
        <v>359</v>
      </c>
      <c r="C60" s="15">
        <v>684072</v>
      </c>
      <c r="D60" s="15">
        <v>655335</v>
      </c>
      <c r="E60" s="15">
        <v>596666</v>
      </c>
      <c r="F60" s="15">
        <v>563175</v>
      </c>
      <c r="G60" s="15">
        <v>565381</v>
      </c>
      <c r="H60" s="15">
        <v>538691</v>
      </c>
    </row>
    <row r="61" spans="1:8" s="13" customFormat="1" ht="15.75" x14ac:dyDescent="0.25">
      <c r="A61" s="10" t="s">
        <v>56</v>
      </c>
      <c r="B61" s="10" t="s">
        <v>345</v>
      </c>
      <c r="C61" s="11">
        <v>1708</v>
      </c>
      <c r="D61" s="11">
        <v>1708</v>
      </c>
      <c r="E61" s="11">
        <v>1539</v>
      </c>
      <c r="F61" s="11">
        <v>1643</v>
      </c>
      <c r="G61" s="11">
        <v>1643</v>
      </c>
      <c r="H61" s="11">
        <v>1643</v>
      </c>
    </row>
    <row r="62" spans="1:8" s="17" customFormat="1" ht="15.75" x14ac:dyDescent="0.25">
      <c r="A62" s="14" t="s">
        <v>57</v>
      </c>
      <c r="B62" s="14" t="s">
        <v>65</v>
      </c>
      <c r="C62" s="15">
        <v>316839</v>
      </c>
      <c r="D62" s="15">
        <v>285712</v>
      </c>
      <c r="E62" s="15">
        <v>248239</v>
      </c>
      <c r="F62" s="15">
        <v>178358</v>
      </c>
      <c r="G62" s="15">
        <v>71013</v>
      </c>
      <c r="H62" s="15">
        <v>67350</v>
      </c>
    </row>
    <row r="63" spans="1:8" s="13" customFormat="1" ht="15.75" x14ac:dyDescent="0.25">
      <c r="A63" s="10" t="s">
        <v>377</v>
      </c>
      <c r="B63" t="s">
        <v>381</v>
      </c>
      <c r="C63" s="11">
        <v>0</v>
      </c>
      <c r="D63" s="11">
        <v>0</v>
      </c>
      <c r="E63" s="11">
        <v>0</v>
      </c>
      <c r="F63" s="11">
        <v>19995</v>
      </c>
      <c r="G63" s="11">
        <v>19805</v>
      </c>
      <c r="H63" s="11">
        <v>19614</v>
      </c>
    </row>
    <row r="64" spans="1:8" s="17" customFormat="1" ht="15.75" x14ac:dyDescent="0.25">
      <c r="A64" s="14" t="s">
        <v>58</v>
      </c>
      <c r="B64" s="14" t="s">
        <v>369</v>
      </c>
      <c r="C64" s="15">
        <v>793153</v>
      </c>
      <c r="D64" s="15">
        <v>875258</v>
      </c>
      <c r="E64" s="15">
        <v>828747</v>
      </c>
      <c r="F64" s="15">
        <v>858713</v>
      </c>
      <c r="G64" s="15">
        <v>789099</v>
      </c>
      <c r="H64" s="15">
        <v>702196</v>
      </c>
    </row>
    <row r="65" spans="1:8" s="13" customFormat="1" ht="15.75" x14ac:dyDescent="0.25">
      <c r="A65" s="10" t="s">
        <v>59</v>
      </c>
      <c r="B65" s="10" t="s">
        <v>370</v>
      </c>
      <c r="C65" s="11">
        <v>6022942</v>
      </c>
      <c r="D65" s="11">
        <v>6022942</v>
      </c>
      <c r="E65" s="11">
        <v>6022942</v>
      </c>
      <c r="F65" s="11">
        <v>6022942</v>
      </c>
      <c r="G65" s="11">
        <v>6022942</v>
      </c>
      <c r="H65" s="11">
        <v>6022942</v>
      </c>
    </row>
    <row r="66" spans="1:8" s="17" customFormat="1" ht="15.75" x14ac:dyDescent="0.25">
      <c r="A66" s="14" t="s">
        <v>60</v>
      </c>
      <c r="B66" s="14" t="s">
        <v>371</v>
      </c>
      <c r="C66" s="15">
        <v>5778498</v>
      </c>
      <c r="D66" s="15">
        <v>5915103</v>
      </c>
      <c r="E66" s="15">
        <v>6337107</v>
      </c>
      <c r="F66" s="15">
        <v>6250539</v>
      </c>
      <c r="G66" s="15">
        <v>6795595</v>
      </c>
      <c r="H66" s="15">
        <v>7372910</v>
      </c>
    </row>
    <row r="67" spans="1:8" s="13" customFormat="1" ht="15.75" x14ac:dyDescent="0.25">
      <c r="A67" s="10" t="s">
        <v>61</v>
      </c>
      <c r="B67" s="10" t="s">
        <v>372</v>
      </c>
      <c r="C67" s="11">
        <v>258159</v>
      </c>
      <c r="D67" s="11">
        <v>266679</v>
      </c>
      <c r="E67" s="11">
        <v>229695</v>
      </c>
      <c r="F67" s="11">
        <v>199114</v>
      </c>
      <c r="G67" s="11">
        <v>364589</v>
      </c>
      <c r="H67" s="11">
        <v>374347</v>
      </c>
    </row>
    <row r="68" spans="1:8" s="17" customFormat="1" ht="15.75" x14ac:dyDescent="0.25">
      <c r="A68" s="14" t="s">
        <v>62</v>
      </c>
      <c r="B68" s="14" t="s">
        <v>373</v>
      </c>
      <c r="C68" s="15">
        <v>788113</v>
      </c>
      <c r="D68" s="15">
        <v>953380</v>
      </c>
      <c r="E68" s="15">
        <v>920458</v>
      </c>
      <c r="F68" s="15">
        <v>1136296</v>
      </c>
      <c r="G68" s="15">
        <v>1015951</v>
      </c>
      <c r="H68" s="15">
        <v>932337</v>
      </c>
    </row>
    <row r="69" spans="1:8" s="13" customFormat="1" ht="15.75" x14ac:dyDescent="0.25">
      <c r="A69" s="10" t="s">
        <v>63</v>
      </c>
      <c r="B69" s="10" t="s">
        <v>374</v>
      </c>
      <c r="C69" s="11">
        <v>12847712</v>
      </c>
      <c r="D69" s="11">
        <v>13158104</v>
      </c>
      <c r="E69" s="11">
        <v>13510202</v>
      </c>
      <c r="F69" s="11">
        <v>13608891</v>
      </c>
      <c r="G69" s="11">
        <v>14199077</v>
      </c>
      <c r="H69" s="11">
        <v>14702536</v>
      </c>
    </row>
    <row r="70" spans="1:8" s="17" customFormat="1" ht="16.5" customHeight="1" x14ac:dyDescent="0.25">
      <c r="A70" s="14" t="s">
        <v>64</v>
      </c>
      <c r="B70" s="14" t="s">
        <v>375</v>
      </c>
      <c r="C70" s="15">
        <v>662060</v>
      </c>
      <c r="D70" s="15">
        <v>721728</v>
      </c>
      <c r="E70" s="15">
        <v>389918</v>
      </c>
      <c r="F70" s="15">
        <v>393195</v>
      </c>
      <c r="G70" s="15">
        <v>386831</v>
      </c>
      <c r="H70" s="15">
        <v>318637</v>
      </c>
    </row>
    <row r="71" spans="1:8" s="13" customFormat="1" ht="15.75" x14ac:dyDescent="0.25">
      <c r="A71" s="10"/>
      <c r="B71" s="10"/>
      <c r="C71" s="11"/>
      <c r="D71" s="11"/>
      <c r="E71" s="11"/>
      <c r="F71" s="11"/>
      <c r="G71" s="11"/>
      <c r="H71" s="11"/>
    </row>
    <row r="72" spans="1:8" s="13" customFormat="1" ht="15.75" x14ac:dyDescent="0.25">
      <c r="A72" s="10"/>
      <c r="B72" s="10"/>
      <c r="C72" s="11"/>
      <c r="D72" s="11"/>
      <c r="E72" s="11"/>
      <c r="F72" s="11"/>
      <c r="G72" s="11"/>
      <c r="H72" s="11"/>
    </row>
    <row r="73" spans="1:8" s="13" customFormat="1" ht="15.75" x14ac:dyDescent="0.25">
      <c r="A73" s="10"/>
      <c r="B73" s="10"/>
      <c r="C73" s="11"/>
      <c r="D73" s="11"/>
      <c r="E73" s="11"/>
      <c r="F73" s="11"/>
      <c r="G73" s="11"/>
      <c r="H73" s="11"/>
    </row>
    <row r="74" spans="1:8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9944-0231-4963-B984-B6CF342BBC6D}">
  <sheetPr>
    <tabColor rgb="FF00B050"/>
  </sheetPr>
  <dimension ref="A1:Z40"/>
  <sheetViews>
    <sheetView showGridLines="0" zoomScale="90" zoomScaleNormal="90" workbookViewId="0">
      <selection activeCell="H36" sqref="H36:H37"/>
    </sheetView>
  </sheetViews>
  <sheetFormatPr defaultColWidth="12.7109375" defaultRowHeight="0" customHeight="1" zeroHeight="1" x14ac:dyDescent="0.25"/>
  <cols>
    <col min="1" max="1" width="87.28515625" customWidth="1"/>
    <col min="2" max="2" width="87.28515625" hidden="1" customWidth="1"/>
    <col min="3" max="14" width="11.5703125" bestFit="1" customWidth="1"/>
    <col min="15" max="21" width="11.140625" style="5" bestFit="1" customWidth="1"/>
    <col min="22" max="22" width="10" style="5" bestFit="1" customWidth="1"/>
    <col min="23" max="26" width="11.140625" style="5" bestFit="1" customWidth="1"/>
  </cols>
  <sheetData>
    <row r="1" spans="1:26" ht="111.75" customHeight="1" x14ac:dyDescent="0.25">
      <c r="A1" s="2" t="e" vm="1">
        <v>#VALUE!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83" t="s">
        <v>66</v>
      </c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s="58" customFormat="1" ht="24.75" customHeight="1" x14ac:dyDescent="0.25">
      <c r="A2" s="57" t="s">
        <v>67</v>
      </c>
      <c r="B2" s="47" t="s">
        <v>68</v>
      </c>
      <c r="C2" s="57" t="s">
        <v>5</v>
      </c>
      <c r="D2" s="57" t="s">
        <v>181</v>
      </c>
      <c r="E2" s="57" t="s">
        <v>198</v>
      </c>
      <c r="F2" s="57" t="s">
        <v>376</v>
      </c>
      <c r="G2" s="57" t="s">
        <v>385</v>
      </c>
      <c r="H2" s="57" t="s">
        <v>393</v>
      </c>
      <c r="I2" s="57"/>
      <c r="J2" s="57"/>
      <c r="K2" s="57"/>
      <c r="L2" s="57"/>
      <c r="M2" s="57"/>
      <c r="N2" s="57"/>
    </row>
    <row r="3" spans="1:26" s="63" customFormat="1" ht="19.5" customHeight="1" x14ac:dyDescent="0.25">
      <c r="A3" s="59" t="s">
        <v>69</v>
      </c>
      <c r="B3" s="60" t="s">
        <v>243</v>
      </c>
      <c r="C3" s="61">
        <v>3945329</v>
      </c>
      <c r="D3" s="61">
        <v>3965238</v>
      </c>
      <c r="E3" s="61">
        <v>4302701</v>
      </c>
      <c r="F3" s="61">
        <v>4298685</v>
      </c>
      <c r="G3" s="61">
        <v>4243609</v>
      </c>
      <c r="H3" s="61">
        <v>4062542</v>
      </c>
      <c r="I3" s="61"/>
      <c r="J3" s="61"/>
      <c r="K3" s="61"/>
      <c r="L3" s="61"/>
      <c r="M3" s="61"/>
      <c r="N3" s="61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6" s="13" customFormat="1" ht="15.75" x14ac:dyDescent="0.25">
      <c r="A4" s="10" t="s">
        <v>70</v>
      </c>
      <c r="B4" s="10" t="s">
        <v>244</v>
      </c>
      <c r="C4" s="11">
        <v>-263406</v>
      </c>
      <c r="D4" s="11">
        <v>-264913</v>
      </c>
      <c r="E4" s="11">
        <v>-286084</v>
      </c>
      <c r="F4" s="11">
        <v>-283154</v>
      </c>
      <c r="G4" s="11">
        <v>-285920</v>
      </c>
      <c r="H4" s="11">
        <v>-265832</v>
      </c>
      <c r="I4" s="11"/>
      <c r="J4" s="11"/>
      <c r="K4" s="11"/>
      <c r="L4" s="11"/>
      <c r="M4" s="11"/>
      <c r="N4" s="11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6" s="63" customFormat="1" ht="19.5" customHeight="1" x14ac:dyDescent="0.25">
      <c r="A5" s="59" t="s">
        <v>214</v>
      </c>
      <c r="B5" s="60" t="s">
        <v>71</v>
      </c>
      <c r="C5" s="61">
        <v>3681923</v>
      </c>
      <c r="D5" s="61">
        <v>3700325</v>
      </c>
      <c r="E5" s="61">
        <v>4016617</v>
      </c>
      <c r="F5" s="61">
        <v>4015531</v>
      </c>
      <c r="G5" s="61">
        <v>3957689</v>
      </c>
      <c r="H5" s="61">
        <v>3796710</v>
      </c>
      <c r="I5" s="61"/>
      <c r="J5" s="61"/>
      <c r="K5" s="61"/>
      <c r="L5" s="61"/>
      <c r="M5" s="61"/>
      <c r="N5" s="61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6" s="13" customFormat="1" ht="15.75" x14ac:dyDescent="0.25">
      <c r="A6" s="10" t="s">
        <v>215</v>
      </c>
      <c r="B6" s="10" t="s">
        <v>72</v>
      </c>
      <c r="C6" s="11">
        <v>1217602</v>
      </c>
      <c r="D6" s="11">
        <v>1805994</v>
      </c>
      <c r="E6" s="11">
        <v>1823368</v>
      </c>
      <c r="F6" s="11">
        <v>2474378</v>
      </c>
      <c r="G6" s="11">
        <v>885756</v>
      </c>
      <c r="H6" s="11">
        <v>1121408</v>
      </c>
      <c r="I6" s="11"/>
      <c r="J6" s="11"/>
      <c r="K6" s="11"/>
      <c r="L6" s="11"/>
      <c r="M6" s="11"/>
      <c r="N6" s="11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6" s="63" customFormat="1" ht="19.5" customHeight="1" x14ac:dyDescent="0.25">
      <c r="A7" s="60" t="s">
        <v>216</v>
      </c>
      <c r="B7" s="60" t="s">
        <v>73</v>
      </c>
      <c r="C7" s="61">
        <v>-2944266</v>
      </c>
      <c r="D7" s="61">
        <v>-3644922</v>
      </c>
      <c r="E7" s="61">
        <v>-3759911</v>
      </c>
      <c r="F7" s="61">
        <v>-4495353</v>
      </c>
      <c r="G7" s="61">
        <v>-2430985</v>
      </c>
      <c r="H7" s="61">
        <v>-2724307</v>
      </c>
      <c r="I7" s="61"/>
      <c r="J7" s="61"/>
      <c r="K7" s="61"/>
      <c r="L7" s="61"/>
      <c r="M7" s="61"/>
      <c r="N7" s="61"/>
      <c r="O7" s="62"/>
      <c r="P7" s="62"/>
      <c r="Q7" s="62"/>
      <c r="R7" s="62"/>
      <c r="S7" s="62"/>
      <c r="T7" s="62"/>
      <c r="U7" s="62"/>
      <c r="V7" s="62"/>
      <c r="W7" s="62"/>
      <c r="X7" s="62"/>
    </row>
    <row r="8" spans="1:26" s="13" customFormat="1" ht="15.75" x14ac:dyDescent="0.25">
      <c r="A8" s="10" t="s">
        <v>217</v>
      </c>
      <c r="B8" s="10" t="s">
        <v>74</v>
      </c>
      <c r="C8" s="11">
        <v>-423820</v>
      </c>
      <c r="D8" s="11">
        <v>-441158</v>
      </c>
      <c r="E8" s="11">
        <v>-478704</v>
      </c>
      <c r="F8" s="11">
        <v>-470086</v>
      </c>
      <c r="G8" s="11">
        <v>-334226</v>
      </c>
      <c r="H8" s="11">
        <v>-469099</v>
      </c>
      <c r="I8" s="11"/>
      <c r="J8" s="11"/>
      <c r="K8" s="11"/>
      <c r="L8" s="11"/>
      <c r="M8" s="11"/>
      <c r="N8" s="11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6" s="17" customFormat="1" ht="15.75" x14ac:dyDescent="0.25">
      <c r="A9" s="14" t="s">
        <v>218</v>
      </c>
      <c r="B9" s="14" t="s">
        <v>75</v>
      </c>
      <c r="C9" s="15">
        <v>-345654</v>
      </c>
      <c r="D9" s="15">
        <v>-373543</v>
      </c>
      <c r="E9" s="15">
        <v>-438618</v>
      </c>
      <c r="F9" s="15">
        <v>-446074</v>
      </c>
      <c r="G9" s="15">
        <v>-367202</v>
      </c>
      <c r="H9" s="15">
        <v>-365807</v>
      </c>
      <c r="I9" s="15"/>
      <c r="J9" s="15"/>
      <c r="K9" s="15"/>
      <c r="L9" s="15"/>
      <c r="M9" s="15"/>
      <c r="N9" s="15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6" s="13" customFormat="1" ht="15.75" x14ac:dyDescent="0.25">
      <c r="A10" s="10" t="s">
        <v>219</v>
      </c>
      <c r="B10" s="10" t="s">
        <v>76</v>
      </c>
      <c r="C10" s="11">
        <v>-59645</v>
      </c>
      <c r="D10" s="11">
        <v>-61872</v>
      </c>
      <c r="E10" s="11">
        <v>-63719</v>
      </c>
      <c r="F10" s="11">
        <v>-75930</v>
      </c>
      <c r="G10" s="11">
        <v>-64676</v>
      </c>
      <c r="H10" s="11">
        <v>-60734</v>
      </c>
      <c r="I10" s="11"/>
      <c r="J10" s="11"/>
      <c r="K10" s="11"/>
      <c r="L10" s="11"/>
      <c r="M10" s="11"/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6" s="17" customFormat="1" ht="15.75" x14ac:dyDescent="0.25">
      <c r="A11" s="14" t="s">
        <v>220</v>
      </c>
      <c r="B11" s="14" t="s">
        <v>77</v>
      </c>
      <c r="C11" s="15">
        <v>-353388</v>
      </c>
      <c r="D11" s="15">
        <v>-337307</v>
      </c>
      <c r="E11" s="15">
        <v>-371297</v>
      </c>
      <c r="F11" s="15">
        <v>-326289</v>
      </c>
      <c r="G11" s="15">
        <v>-302388</v>
      </c>
      <c r="H11" s="15">
        <v>-312174</v>
      </c>
      <c r="I11" s="15"/>
      <c r="J11" s="15"/>
      <c r="K11" s="15"/>
      <c r="L11" s="15"/>
      <c r="M11" s="15"/>
      <c r="N11" s="15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6" s="13" customFormat="1" ht="15.75" x14ac:dyDescent="0.25">
      <c r="A12" s="10" t="s">
        <v>221</v>
      </c>
      <c r="B12" s="10" t="s">
        <v>78</v>
      </c>
      <c r="C12" s="11">
        <v>-33275</v>
      </c>
      <c r="D12" s="11">
        <v>-33278</v>
      </c>
      <c r="E12" s="11">
        <v>-33276</v>
      </c>
      <c r="F12" s="11">
        <v>-33278</v>
      </c>
      <c r="G12" s="11">
        <v>-33276</v>
      </c>
      <c r="H12" s="11">
        <v>-31365</v>
      </c>
      <c r="I12" s="11"/>
      <c r="J12" s="11"/>
      <c r="K12" s="11"/>
      <c r="L12" s="11"/>
      <c r="M12" s="11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6" s="17" customFormat="1" ht="15.75" x14ac:dyDescent="0.25">
      <c r="A13" s="14" t="s">
        <v>79</v>
      </c>
      <c r="B13" s="14" t="s">
        <v>80</v>
      </c>
      <c r="C13" s="15">
        <v>-1217602</v>
      </c>
      <c r="D13" s="15">
        <v>-1805994</v>
      </c>
      <c r="E13" s="15">
        <v>-1823368</v>
      </c>
      <c r="F13" s="15">
        <v>-2474378</v>
      </c>
      <c r="G13" s="15">
        <v>-885756</v>
      </c>
      <c r="H13" s="15">
        <v>-1121408</v>
      </c>
      <c r="I13" s="15"/>
      <c r="J13" s="15"/>
      <c r="K13" s="15"/>
      <c r="L13" s="15"/>
      <c r="M13" s="15"/>
      <c r="N13" s="15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6" s="13" customFormat="1" ht="15.75" x14ac:dyDescent="0.25">
      <c r="A14" s="10" t="s">
        <v>222</v>
      </c>
      <c r="B14" s="10" t="s">
        <v>46</v>
      </c>
      <c r="C14" s="11">
        <v>-93160</v>
      </c>
      <c r="D14" s="11">
        <v>-98460</v>
      </c>
      <c r="E14" s="11">
        <v>-105109</v>
      </c>
      <c r="F14" s="11">
        <v>-193829</v>
      </c>
      <c r="G14" s="11">
        <v>-89238</v>
      </c>
      <c r="H14" s="11">
        <v>-110841</v>
      </c>
      <c r="I14" s="11"/>
      <c r="J14" s="11"/>
      <c r="K14" s="11"/>
      <c r="L14" s="11"/>
      <c r="M14" s="11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6" s="17" customFormat="1" ht="15.75" x14ac:dyDescent="0.25">
      <c r="A15" s="14" t="s">
        <v>223</v>
      </c>
      <c r="B15" s="14" t="s">
        <v>81</v>
      </c>
      <c r="C15" s="15">
        <v>-417722</v>
      </c>
      <c r="D15" s="15">
        <v>-493310</v>
      </c>
      <c r="E15" s="15">
        <v>-445820</v>
      </c>
      <c r="F15" s="15">
        <v>-475489</v>
      </c>
      <c r="G15" s="15">
        <v>-354223</v>
      </c>
      <c r="H15" s="15">
        <v>-252879</v>
      </c>
      <c r="I15" s="15"/>
      <c r="J15" s="15"/>
      <c r="K15" s="15"/>
      <c r="L15" s="15"/>
      <c r="M15" s="15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6" s="63" customFormat="1" ht="19.5" customHeight="1" x14ac:dyDescent="0.25">
      <c r="A16" s="64" t="s">
        <v>224</v>
      </c>
      <c r="B16" s="64" t="s">
        <v>82</v>
      </c>
      <c r="C16" s="61">
        <v>1955259</v>
      </c>
      <c r="D16" s="61">
        <v>1861397</v>
      </c>
      <c r="E16" s="61">
        <v>2080074</v>
      </c>
      <c r="F16" s="61">
        <v>1994556</v>
      </c>
      <c r="G16" s="61">
        <v>2412460</v>
      </c>
      <c r="H16" s="61">
        <v>2193811</v>
      </c>
      <c r="I16" s="61"/>
      <c r="J16" s="61"/>
      <c r="K16" s="61"/>
      <c r="L16" s="61"/>
      <c r="M16" s="61"/>
      <c r="N16" s="61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spans="1:8" s="63" customFormat="1" ht="19.5" customHeight="1" x14ac:dyDescent="0.25">
      <c r="A17" s="64" t="s">
        <v>225</v>
      </c>
      <c r="B17" s="64" t="s">
        <v>83</v>
      </c>
      <c r="C17" s="61">
        <v>-468368</v>
      </c>
      <c r="D17" s="61">
        <v>-504831</v>
      </c>
      <c r="E17" s="61">
        <v>-544067</v>
      </c>
      <c r="F17" s="61">
        <v>-735931</v>
      </c>
      <c r="G17" s="61">
        <v>-449996</v>
      </c>
      <c r="H17" s="61">
        <v>-488674</v>
      </c>
    </row>
    <row r="18" spans="1:8" s="13" customFormat="1" ht="15.75" x14ac:dyDescent="0.25">
      <c r="A18" s="10" t="s">
        <v>217</v>
      </c>
      <c r="B18" s="10" t="s">
        <v>74</v>
      </c>
      <c r="C18" s="11">
        <v>-22135</v>
      </c>
      <c r="D18" s="11">
        <v>-22799</v>
      </c>
      <c r="E18" s="11">
        <v>-23683</v>
      </c>
      <c r="F18" s="11">
        <v>-25991</v>
      </c>
      <c r="G18" s="11">
        <v>-25120</v>
      </c>
      <c r="H18" s="11">
        <v>-27052</v>
      </c>
    </row>
    <row r="19" spans="1:8" s="17" customFormat="1" ht="15.75" x14ac:dyDescent="0.25">
      <c r="A19" s="14" t="s">
        <v>218</v>
      </c>
      <c r="B19" s="14" t="s">
        <v>75</v>
      </c>
      <c r="C19" s="15">
        <v>-66416</v>
      </c>
      <c r="D19" s="15">
        <v>-87478</v>
      </c>
      <c r="E19" s="15">
        <v>-132930</v>
      </c>
      <c r="F19" s="15">
        <v>-167250</v>
      </c>
      <c r="G19" s="15">
        <v>-63364</v>
      </c>
      <c r="H19" s="15">
        <v>-136712</v>
      </c>
    </row>
    <row r="20" spans="1:8" s="13" customFormat="1" ht="15.75" x14ac:dyDescent="0.25">
      <c r="A20" s="10" t="s">
        <v>226</v>
      </c>
      <c r="B20" s="10" t="s">
        <v>194</v>
      </c>
      <c r="C20" s="11">
        <v>-253369</v>
      </c>
      <c r="D20" s="11">
        <v>-273721</v>
      </c>
      <c r="E20" s="11">
        <v>-261657</v>
      </c>
      <c r="F20" s="11">
        <v>-249780</v>
      </c>
      <c r="G20" s="11">
        <v>-281252</v>
      </c>
      <c r="H20" s="11">
        <v>-302941</v>
      </c>
    </row>
    <row r="21" spans="1:8" s="17" customFormat="1" ht="15.75" x14ac:dyDescent="0.25">
      <c r="A21" s="14" t="s">
        <v>223</v>
      </c>
      <c r="B21" s="14" t="s">
        <v>81</v>
      </c>
      <c r="C21" s="15">
        <v>-126448</v>
      </c>
      <c r="D21" s="15">
        <v>-120833</v>
      </c>
      <c r="E21" s="15">
        <v>-125797</v>
      </c>
      <c r="F21" s="15">
        <v>-292910</v>
      </c>
      <c r="G21" s="15">
        <v>-80260</v>
      </c>
      <c r="H21" s="15">
        <v>-21969</v>
      </c>
    </row>
    <row r="22" spans="1:8" s="63" customFormat="1" ht="19.5" customHeight="1" x14ac:dyDescent="0.25">
      <c r="A22" s="65" t="s">
        <v>227</v>
      </c>
      <c r="B22" s="65" t="s">
        <v>84</v>
      </c>
      <c r="C22" s="61">
        <v>1486891</v>
      </c>
      <c r="D22" s="61">
        <v>1356566</v>
      </c>
      <c r="E22" s="61">
        <v>1536007</v>
      </c>
      <c r="F22" s="61">
        <v>1258625</v>
      </c>
      <c r="G22" s="61">
        <v>1962464</v>
      </c>
      <c r="H22" s="61">
        <v>1705137</v>
      </c>
    </row>
    <row r="23" spans="1:8" s="63" customFormat="1" ht="19.5" customHeight="1" x14ac:dyDescent="0.25">
      <c r="A23" s="64" t="s">
        <v>228</v>
      </c>
      <c r="B23" s="64" t="s">
        <v>85</v>
      </c>
      <c r="C23" s="61">
        <v>-832716</v>
      </c>
      <c r="D23" s="61">
        <v>-791588</v>
      </c>
      <c r="E23" s="61">
        <v>-790403</v>
      </c>
      <c r="F23" s="61">
        <v>-853285</v>
      </c>
      <c r="G23" s="61">
        <v>-1065855</v>
      </c>
      <c r="H23" s="61">
        <v>-1032342</v>
      </c>
    </row>
    <row r="24" spans="1:8" s="63" customFormat="1" ht="19.5" customHeight="1" x14ac:dyDescent="0.25">
      <c r="A24" s="64" t="s">
        <v>229</v>
      </c>
      <c r="B24" s="64" t="s">
        <v>86</v>
      </c>
      <c r="C24" s="61">
        <v>-1127147</v>
      </c>
      <c r="D24" s="61">
        <v>-1356241</v>
      </c>
      <c r="E24" s="61">
        <v>-1111341</v>
      </c>
      <c r="F24" s="61">
        <v>-1276052</v>
      </c>
      <c r="G24" s="61">
        <v>-1444659</v>
      </c>
      <c r="H24" s="61">
        <v>-1437050</v>
      </c>
    </row>
    <row r="25" spans="1:8" s="13" customFormat="1" ht="15.75" x14ac:dyDescent="0.25">
      <c r="A25" s="10" t="s">
        <v>230</v>
      </c>
      <c r="B25" s="10" t="s">
        <v>87</v>
      </c>
      <c r="C25" s="11">
        <v>-212715</v>
      </c>
      <c r="D25" s="11">
        <v>-140206</v>
      </c>
      <c r="E25" s="11">
        <v>-89553</v>
      </c>
      <c r="F25" s="11">
        <v>-263304</v>
      </c>
      <c r="G25" s="11">
        <v>-393536</v>
      </c>
      <c r="H25" s="11">
        <v>-248919</v>
      </c>
    </row>
    <row r="26" spans="1:8" s="17" customFormat="1" ht="15.75" x14ac:dyDescent="0.25">
      <c r="A26" s="14" t="s">
        <v>231</v>
      </c>
      <c r="B26" s="14" t="s">
        <v>88</v>
      </c>
      <c r="C26" s="15">
        <v>-64179</v>
      </c>
      <c r="D26" s="15">
        <v>-36004</v>
      </c>
      <c r="E26" s="15">
        <v>-20695</v>
      </c>
      <c r="F26" s="15">
        <v>-50912</v>
      </c>
      <c r="G26" s="15">
        <v>-70293</v>
      </c>
      <c r="H26" s="15">
        <v>-118332</v>
      </c>
    </row>
    <row r="27" spans="1:8" s="13" customFormat="1" ht="15.75" x14ac:dyDescent="0.25">
      <c r="A27" s="10" t="s">
        <v>232</v>
      </c>
      <c r="B27" s="10" t="s">
        <v>89</v>
      </c>
      <c r="C27" s="11">
        <v>-3015</v>
      </c>
      <c r="D27" s="11">
        <v>-11266</v>
      </c>
      <c r="E27" s="11">
        <v>-4614</v>
      </c>
      <c r="F27" s="11">
        <v>-13895</v>
      </c>
      <c r="G27" s="11">
        <v>-1692</v>
      </c>
      <c r="H27" s="11">
        <v>-1683</v>
      </c>
    </row>
    <row r="28" spans="1:8" s="17" customFormat="1" ht="15.75" x14ac:dyDescent="0.25">
      <c r="A28" s="14" t="s">
        <v>233</v>
      </c>
      <c r="B28" s="14" t="s">
        <v>90</v>
      </c>
      <c r="C28" s="15">
        <v>-631704</v>
      </c>
      <c r="D28" s="15">
        <v>-639915</v>
      </c>
      <c r="E28" s="15">
        <v>-718843</v>
      </c>
      <c r="F28" s="15">
        <v>-582243</v>
      </c>
      <c r="G28" s="15">
        <v>-683661</v>
      </c>
      <c r="H28" s="15">
        <v>-746745</v>
      </c>
    </row>
    <row r="29" spans="1:8" s="13" customFormat="1" ht="15.75" x14ac:dyDescent="0.25">
      <c r="A29" s="10" t="s">
        <v>234</v>
      </c>
      <c r="B29" s="10" t="s">
        <v>91</v>
      </c>
      <c r="C29" s="11">
        <v>-92166</v>
      </c>
      <c r="D29" s="11">
        <v>-322579</v>
      </c>
      <c r="E29" s="11">
        <v>-84514</v>
      </c>
      <c r="F29" s="11">
        <v>-215304</v>
      </c>
      <c r="G29" s="11">
        <v>-95239</v>
      </c>
      <c r="H29" s="11">
        <v>-119038</v>
      </c>
    </row>
    <row r="30" spans="1:8" s="17" customFormat="1" ht="15.75" x14ac:dyDescent="0.25">
      <c r="A30" s="14" t="s">
        <v>235</v>
      </c>
      <c r="B30" s="14" t="s">
        <v>92</v>
      </c>
      <c r="C30" s="15">
        <v>-38540</v>
      </c>
      <c r="D30" s="15">
        <v>-40930</v>
      </c>
      <c r="E30" s="15">
        <v>-42222</v>
      </c>
      <c r="F30" s="15">
        <v>-43118</v>
      </c>
      <c r="G30" s="15">
        <v>-43600</v>
      </c>
      <c r="H30" s="15">
        <v>-68326</v>
      </c>
    </row>
    <row r="31" spans="1:8" s="13" customFormat="1" ht="15.75" x14ac:dyDescent="0.25">
      <c r="A31" s="10" t="s">
        <v>236</v>
      </c>
      <c r="B31" s="10" t="s">
        <v>93</v>
      </c>
      <c r="C31" s="11">
        <v>-77</v>
      </c>
      <c r="D31" s="11">
        <v>-75926</v>
      </c>
      <c r="E31" s="11">
        <v>-35609</v>
      </c>
      <c r="F31" s="11">
        <v>-557</v>
      </c>
      <c r="G31" s="11">
        <v>-32793</v>
      </c>
      <c r="H31" s="11">
        <v>-116147</v>
      </c>
    </row>
    <row r="32" spans="1:8" s="17" customFormat="1" ht="15.75" x14ac:dyDescent="0.25">
      <c r="A32" s="14" t="s">
        <v>237</v>
      </c>
      <c r="B32" s="14" t="s">
        <v>94</v>
      </c>
      <c r="C32" s="15">
        <v>-82258</v>
      </c>
      <c r="D32" s="15">
        <v>-87519</v>
      </c>
      <c r="E32" s="15">
        <v>-114810</v>
      </c>
      <c r="F32" s="15">
        <v>-104665</v>
      </c>
      <c r="G32" s="15">
        <v>-121065</v>
      </c>
      <c r="H32" s="15">
        <v>-16723</v>
      </c>
    </row>
    <row r="33" spans="1:8" s="13" customFormat="1" ht="15.75" x14ac:dyDescent="0.25">
      <c r="A33" s="10" t="s">
        <v>238</v>
      </c>
      <c r="B33" s="10" t="s">
        <v>245</v>
      </c>
      <c r="C33" s="11">
        <v>-2493</v>
      </c>
      <c r="D33" s="11">
        <v>-1896</v>
      </c>
      <c r="E33" s="11">
        <v>-481</v>
      </c>
      <c r="F33" s="11">
        <v>-2054</v>
      </c>
      <c r="G33" s="11">
        <v>-2780</v>
      </c>
      <c r="H33" s="11">
        <v>-1137</v>
      </c>
    </row>
    <row r="34" spans="1:8" s="63" customFormat="1" ht="19.5" customHeight="1" thickBot="1" x14ac:dyDescent="0.3">
      <c r="A34" s="66" t="s">
        <v>95</v>
      </c>
      <c r="B34" s="67" t="s">
        <v>96</v>
      </c>
      <c r="C34" s="68">
        <v>294431</v>
      </c>
      <c r="D34" s="68">
        <v>564653</v>
      </c>
      <c r="E34" s="68">
        <v>320938</v>
      </c>
      <c r="F34" s="68">
        <v>422767</v>
      </c>
      <c r="G34" s="61">
        <v>378804</v>
      </c>
      <c r="H34" s="61">
        <v>404708</v>
      </c>
    </row>
    <row r="35" spans="1:8" s="63" customFormat="1" ht="19.5" customHeight="1" thickTop="1" thickBot="1" x14ac:dyDescent="0.3">
      <c r="A35" s="66" t="s">
        <v>239</v>
      </c>
      <c r="B35" s="66" t="s">
        <v>97</v>
      </c>
      <c r="C35" s="69">
        <v>654175</v>
      </c>
      <c r="D35" s="69">
        <v>564978</v>
      </c>
      <c r="E35" s="69">
        <v>745604</v>
      </c>
      <c r="F35" s="69">
        <v>405340</v>
      </c>
      <c r="G35" s="61">
        <v>896609</v>
      </c>
      <c r="H35" s="61">
        <v>672795</v>
      </c>
    </row>
    <row r="36" spans="1:8" s="63" customFormat="1" ht="19.5" customHeight="1" thickTop="1" thickBot="1" x14ac:dyDescent="0.3">
      <c r="A36" s="66" t="s">
        <v>240</v>
      </c>
      <c r="B36" s="66" t="s">
        <v>98</v>
      </c>
      <c r="C36" s="69">
        <v>-316254</v>
      </c>
      <c r="D36" s="69">
        <v>-279589</v>
      </c>
      <c r="E36" s="69">
        <v>-287234</v>
      </c>
      <c r="F36" s="69">
        <v>-175404</v>
      </c>
      <c r="G36" s="61">
        <v>-347326</v>
      </c>
      <c r="H36" s="61">
        <v>211639</v>
      </c>
    </row>
    <row r="37" spans="1:8" s="63" customFormat="1" ht="19.5" customHeight="1" thickTop="1" thickBot="1" x14ac:dyDescent="0.3">
      <c r="A37" s="66" t="s">
        <v>241</v>
      </c>
      <c r="B37" s="66" t="s">
        <v>99</v>
      </c>
      <c r="C37" s="69">
        <v>2992</v>
      </c>
      <c r="D37" s="69">
        <v>-17462</v>
      </c>
      <c r="E37" s="69">
        <v>-36366</v>
      </c>
      <c r="F37" s="69">
        <v>-12084</v>
      </c>
      <c r="G37" s="61">
        <v>-4227</v>
      </c>
      <c r="H37" s="61">
        <v>12809</v>
      </c>
    </row>
    <row r="38" spans="1:8" s="63" customFormat="1" ht="19.5" customHeight="1" thickTop="1" x14ac:dyDescent="0.25">
      <c r="A38" s="70" t="s">
        <v>242</v>
      </c>
      <c r="B38" s="70" t="s">
        <v>100</v>
      </c>
      <c r="C38" s="71">
        <v>340912</v>
      </c>
      <c r="D38" s="71">
        <v>267927</v>
      </c>
      <c r="E38" s="71">
        <v>422004</v>
      </c>
      <c r="F38" s="71">
        <v>217852</v>
      </c>
      <c r="G38" s="71">
        <v>545056</v>
      </c>
      <c r="H38" s="71">
        <v>897243</v>
      </c>
    </row>
    <row r="39" spans="1:8" s="76" customFormat="1" ht="19.5" customHeight="1" x14ac:dyDescent="0.25">
      <c r="A39" s="73"/>
      <c r="B39" s="73"/>
      <c r="C39" s="74"/>
      <c r="D39" s="74"/>
      <c r="E39" s="74"/>
      <c r="F39" s="74"/>
      <c r="G39" s="75"/>
      <c r="H39" s="75"/>
    </row>
    <row r="40" spans="1:8" s="76" customFormat="1" ht="19.5" customHeight="1" x14ac:dyDescent="0.25">
      <c r="A40" s="73"/>
      <c r="B40" s="73"/>
      <c r="C40" s="74"/>
      <c r="D40" s="74"/>
      <c r="E40" s="74"/>
      <c r="F40" s="74"/>
      <c r="G40" s="75"/>
      <c r="H40" s="75"/>
    </row>
  </sheetData>
  <mergeCells count="1">
    <mergeCell ref="O1:Z1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C601-08FB-41E9-AA55-9DAC69EFE3DF}">
  <sheetPr>
    <tabColor rgb="FF00B050"/>
  </sheetPr>
  <dimension ref="A1:AQ133"/>
  <sheetViews>
    <sheetView showGridLines="0" zoomScale="90" zoomScaleNormal="90" workbookViewId="0">
      <selection activeCell="L86" sqref="L86"/>
    </sheetView>
  </sheetViews>
  <sheetFormatPr defaultColWidth="12.7109375" defaultRowHeight="0" customHeight="1" zeroHeight="1" x14ac:dyDescent="0.25"/>
  <cols>
    <col min="1" max="1" width="68.85546875" customWidth="1"/>
    <col min="2" max="2" width="134.5703125" hidden="1" customWidth="1"/>
    <col min="3" max="3" width="13.140625" style="41" bestFit="1" customWidth="1"/>
    <col min="4" max="8" width="13.140625" style="41" customWidth="1"/>
    <col min="9" max="9" width="12" style="5" bestFit="1" customWidth="1"/>
    <col min="10" max="10" width="12" style="42" bestFit="1" customWidth="1"/>
    <col min="11" max="11" width="11.5703125" style="5" bestFit="1" customWidth="1"/>
    <col min="12" max="14" width="12.85546875" style="5" bestFit="1" customWidth="1"/>
    <col min="15" max="15" width="12.42578125" style="5" bestFit="1" customWidth="1"/>
    <col min="16" max="16" width="12.85546875" style="5" bestFit="1" customWidth="1"/>
    <col min="17" max="17" width="12.42578125" style="5" bestFit="1" customWidth="1"/>
    <col min="18" max="18" width="12.5703125" style="5" bestFit="1" customWidth="1"/>
    <col min="19" max="20" width="12.42578125" style="5" bestFit="1" customWidth="1"/>
    <col min="21" max="22" width="12.85546875" style="5" bestFit="1" customWidth="1"/>
    <col min="23" max="23" width="12.42578125" style="5" bestFit="1" customWidth="1"/>
    <col min="24" max="25" width="12.85546875" style="5" bestFit="1" customWidth="1"/>
    <col min="26" max="26" width="12" style="5" bestFit="1" customWidth="1"/>
    <col min="27" max="27" width="12.85546875" style="5" bestFit="1" customWidth="1"/>
    <col min="28" max="28" width="12.42578125" style="5" bestFit="1" customWidth="1"/>
    <col min="29" max="31" width="12.85546875" style="5" bestFit="1" customWidth="1"/>
    <col min="32" max="32" width="14.5703125" style="5" bestFit="1" customWidth="1"/>
    <col min="33" max="33" width="12.42578125" style="5" bestFit="1" customWidth="1"/>
    <col min="34" max="34" width="12.85546875" style="5" bestFit="1" customWidth="1"/>
    <col min="35" max="36" width="12.42578125" style="5" bestFit="1" customWidth="1"/>
    <col min="37" max="37" width="14.5703125" style="5" bestFit="1" customWidth="1"/>
    <col min="38" max="39" width="12.42578125" style="5" bestFit="1" customWidth="1"/>
    <col min="40" max="40" width="12.85546875" style="5" bestFit="1" customWidth="1"/>
    <col min="41" max="41" width="12.42578125" style="5" bestFit="1" customWidth="1"/>
    <col min="42" max="42" width="12" style="5" bestFit="1" customWidth="1"/>
    <col min="43" max="43" width="11.42578125" style="5" bestFit="1" customWidth="1"/>
    <col min="44" max="44" width="12" bestFit="1" customWidth="1"/>
    <col min="45" max="46" width="12.85546875" bestFit="1" customWidth="1"/>
    <col min="47" max="47" width="12" bestFit="1" customWidth="1"/>
    <col min="48" max="48" width="11.42578125" bestFit="1" customWidth="1"/>
    <col min="49" max="50" width="12.42578125" bestFit="1" customWidth="1"/>
    <col min="51" max="51" width="12.85546875" bestFit="1" customWidth="1"/>
    <col min="52" max="52" width="12.42578125" bestFit="1" customWidth="1"/>
    <col min="53" max="53" width="12" bestFit="1" customWidth="1"/>
    <col min="54" max="55" width="12.42578125" bestFit="1" customWidth="1"/>
    <col min="56" max="56" width="12.85546875" bestFit="1" customWidth="1"/>
    <col min="57" max="58" width="12.42578125" bestFit="1" customWidth="1"/>
    <col min="59" max="59" width="12.85546875" bestFit="1" customWidth="1"/>
    <col min="60" max="60" width="12.42578125" bestFit="1" customWidth="1"/>
    <col min="61" max="61" width="14.28515625" bestFit="1" customWidth="1"/>
    <col min="62" max="66" width="12.85546875" bestFit="1" customWidth="1"/>
    <col min="67" max="68" width="12.42578125" bestFit="1" customWidth="1"/>
    <col min="69" max="69" width="12.85546875" bestFit="1" customWidth="1"/>
    <col min="70" max="71" width="11.42578125" bestFit="1" customWidth="1"/>
    <col min="72" max="72" width="11.5703125" bestFit="1" customWidth="1"/>
    <col min="73" max="74" width="11.42578125" bestFit="1" customWidth="1"/>
    <col min="75" max="75" width="10.5703125" bestFit="1" customWidth="1"/>
    <col min="76" max="76" width="11.140625" bestFit="1" customWidth="1"/>
    <col min="77" max="77" width="11.42578125" bestFit="1" customWidth="1"/>
    <col min="78" max="79" width="11" bestFit="1" customWidth="1"/>
    <col min="80" max="81" width="11.42578125" bestFit="1" customWidth="1"/>
    <col min="82" max="82" width="10.5703125" bestFit="1" customWidth="1"/>
    <col min="83" max="84" width="11.42578125" bestFit="1" customWidth="1"/>
    <col min="85" max="85" width="10.140625" bestFit="1" customWidth="1"/>
    <col min="86" max="90" width="11.42578125" bestFit="1" customWidth="1"/>
    <col min="91" max="94" width="11" bestFit="1" customWidth="1"/>
    <col min="95" max="95" width="10" bestFit="1" customWidth="1"/>
    <col min="96" max="96" width="11.42578125" bestFit="1" customWidth="1"/>
    <col min="97" max="97" width="9.28515625" bestFit="1" customWidth="1"/>
    <col min="98" max="98" width="10.140625" bestFit="1" customWidth="1"/>
    <col min="99" max="99" width="10" bestFit="1" customWidth="1"/>
    <col min="100" max="100" width="11" bestFit="1" customWidth="1"/>
    <col min="101" max="101" width="12.85546875" bestFit="1" customWidth="1"/>
  </cols>
  <sheetData>
    <row r="1" spans="1:22" ht="111.75" customHeight="1" x14ac:dyDescent="0.25">
      <c r="A1" s="2" t="e" vm="1">
        <v>#VALUE!</v>
      </c>
      <c r="B1" s="21"/>
      <c r="C1" s="25"/>
      <c r="D1" s="25"/>
      <c r="E1" s="25"/>
      <c r="F1" s="25"/>
      <c r="G1" s="25"/>
      <c r="H1" s="25"/>
      <c r="I1" s="22"/>
      <c r="J1" s="26"/>
      <c r="K1" s="83" t="s">
        <v>101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s="58" customFormat="1" ht="24.95" customHeight="1" x14ac:dyDescent="0.25">
      <c r="A2" s="47" t="s">
        <v>102</v>
      </c>
      <c r="B2" s="47" t="s">
        <v>103</v>
      </c>
      <c r="C2" s="48" t="s">
        <v>5</v>
      </c>
      <c r="D2" s="48" t="s">
        <v>181</v>
      </c>
      <c r="E2" s="48" t="s">
        <v>198</v>
      </c>
      <c r="F2" s="48" t="s">
        <v>376</v>
      </c>
      <c r="G2" s="48" t="s">
        <v>385</v>
      </c>
      <c r="H2" s="48" t="s">
        <v>393</v>
      </c>
    </row>
    <row r="3" spans="1:22" s="24" customFormat="1" ht="15.75" x14ac:dyDescent="0.25">
      <c r="A3" s="27" t="s">
        <v>104</v>
      </c>
      <c r="B3" s="27" t="s">
        <v>246</v>
      </c>
      <c r="C3" s="28"/>
      <c r="D3" s="28"/>
      <c r="E3" s="28" t="s">
        <v>191</v>
      </c>
      <c r="F3" s="28"/>
      <c r="G3" s="28"/>
      <c r="H3" s="28" t="s">
        <v>191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2" s="24" customFormat="1" ht="15.75" x14ac:dyDescent="0.25">
      <c r="A4" s="27" t="s">
        <v>105</v>
      </c>
      <c r="B4" s="27" t="s">
        <v>106</v>
      </c>
      <c r="C4" s="46">
        <v>337920</v>
      </c>
      <c r="D4" s="46">
        <v>285389</v>
      </c>
      <c r="E4" s="46">
        <v>458370</v>
      </c>
      <c r="F4" s="46">
        <v>229936</v>
      </c>
      <c r="G4" s="46">
        <f>VLOOKUP(C4,'[1]Fluxo Release Fechado PF'!$D:$E,2,FALSE)</f>
        <v>549283</v>
      </c>
      <c r="H4" s="46">
        <v>884434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2" s="24" customFormat="1" ht="15.75" x14ac:dyDescent="0.25">
      <c r="A5" s="27" t="s">
        <v>107</v>
      </c>
      <c r="B5" s="27" t="s">
        <v>247</v>
      </c>
      <c r="C5" s="28"/>
      <c r="D5" s="28" t="s">
        <v>191</v>
      </c>
      <c r="E5" s="28" t="s">
        <v>191</v>
      </c>
      <c r="F5" s="28"/>
      <c r="G5" s="28"/>
      <c r="H5" s="28" t="s">
        <v>191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2" s="24" customFormat="1" ht="15.75" x14ac:dyDescent="0.25">
      <c r="A6" s="30" t="s">
        <v>108</v>
      </c>
      <c r="B6" s="30" t="s">
        <v>248</v>
      </c>
      <c r="C6" s="31">
        <v>-66079</v>
      </c>
      <c r="D6" s="31">
        <v>-130056</v>
      </c>
      <c r="E6" s="31">
        <v>-29042</v>
      </c>
      <c r="F6" s="31">
        <v>-77810</v>
      </c>
      <c r="G6" s="31">
        <f>VLOOKUP(C6,'[1]Fluxo Release Fechado PF'!$D:$E,2,FALSE)</f>
        <v>-21455</v>
      </c>
      <c r="H6" s="31">
        <v>-516221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2" s="24" customFormat="1" ht="15.75" x14ac:dyDescent="0.25">
      <c r="A7" s="32" t="s">
        <v>199</v>
      </c>
      <c r="B7" s="32" t="s">
        <v>249</v>
      </c>
      <c r="C7" s="33">
        <v>33275</v>
      </c>
      <c r="D7" s="33">
        <v>33278</v>
      </c>
      <c r="E7" s="33">
        <v>33276</v>
      </c>
      <c r="F7" s="33">
        <v>33278</v>
      </c>
      <c r="G7" s="33">
        <f>VLOOKUP(C7,'[1]Fluxo Release Fechado PF'!$D:$E,2,FALSE)</f>
        <v>33276</v>
      </c>
      <c r="H7" s="33">
        <v>31365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2" s="24" customFormat="1" ht="15.75" x14ac:dyDescent="0.25">
      <c r="A8" s="30" t="s">
        <v>200</v>
      </c>
      <c r="B8" s="30" t="s">
        <v>250</v>
      </c>
      <c r="C8" s="31">
        <v>407117</v>
      </c>
      <c r="D8" s="31">
        <v>422723</v>
      </c>
      <c r="E8" s="31">
        <v>460292</v>
      </c>
      <c r="F8" s="31">
        <v>448037</v>
      </c>
      <c r="G8" s="31">
        <f>VLOOKUP(C8,'[1]Fluxo Release Fechado PF'!$D:$E,2,FALSE)</f>
        <v>318282</v>
      </c>
      <c r="H8" s="31">
        <v>454776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2" s="24" customFormat="1" ht="15.75" x14ac:dyDescent="0.25">
      <c r="A9" s="32" t="s">
        <v>201</v>
      </c>
      <c r="B9" s="32" t="s">
        <v>251</v>
      </c>
      <c r="C9" s="33">
        <v>8390</v>
      </c>
      <c r="D9" s="33">
        <v>27514</v>
      </c>
      <c r="E9" s="33">
        <v>-2022</v>
      </c>
      <c r="F9" s="33">
        <v>35151</v>
      </c>
      <c r="G9" s="33">
        <f>VLOOKUP(C9,'[1]Fluxo Release Fechado PF'!$D:$E,2,FALSE)</f>
        <v>1895</v>
      </c>
      <c r="H9" s="33">
        <v>3644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2" s="24" customFormat="1" ht="15.75" x14ac:dyDescent="0.25">
      <c r="A10" s="30" t="s">
        <v>202</v>
      </c>
      <c r="B10" s="30" t="s">
        <v>252</v>
      </c>
      <c r="C10" s="31">
        <v>717</v>
      </c>
      <c r="D10" s="31">
        <v>712</v>
      </c>
      <c r="E10" s="31">
        <v>716</v>
      </c>
      <c r="F10" s="31">
        <v>715</v>
      </c>
      <c r="G10" s="31">
        <f>VLOOKUP(C10,'[1]Fluxo Release Fechado PF'!$D:$E,2,FALSE)</f>
        <v>715</v>
      </c>
      <c r="H10" s="31">
        <v>718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2" s="24" customFormat="1" ht="15.75" x14ac:dyDescent="0.25">
      <c r="A11" s="32" t="s">
        <v>203</v>
      </c>
      <c r="B11" s="32" t="s">
        <v>253</v>
      </c>
      <c r="C11" s="33">
        <v>33244</v>
      </c>
      <c r="D11" s="33">
        <v>35395</v>
      </c>
      <c r="E11" s="33">
        <v>39502</v>
      </c>
      <c r="F11" s="33">
        <v>38847</v>
      </c>
      <c r="G11" s="33">
        <f>VLOOKUP(C11,'[1]Fluxo Release Fechado PF'!$D:$E,2,FALSE)</f>
        <v>36874</v>
      </c>
      <c r="H11" s="33">
        <v>37370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2" s="24" customFormat="1" ht="15.75" x14ac:dyDescent="0.25">
      <c r="A12" s="30" t="s">
        <v>109</v>
      </c>
      <c r="B12" s="30" t="s">
        <v>254</v>
      </c>
      <c r="C12" s="31">
        <v>2164</v>
      </c>
      <c r="D12" s="31">
        <v>8060</v>
      </c>
      <c r="E12" s="31">
        <v>-1197</v>
      </c>
      <c r="F12" s="31">
        <v>11238</v>
      </c>
      <c r="G12" s="31">
        <f>VLOOKUP(C12,'[1]Fluxo Release Fechado PF'!$D:$E,2,FALSE)</f>
        <v>-6395</v>
      </c>
      <c r="H12" s="31">
        <v>-3349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2" s="24" customFormat="1" ht="15.75" x14ac:dyDescent="0.25">
      <c r="A13" s="32" t="s">
        <v>110</v>
      </c>
      <c r="B13" s="32" t="s">
        <v>255</v>
      </c>
      <c r="C13" s="33">
        <v>64179</v>
      </c>
      <c r="D13" s="33">
        <v>36004</v>
      </c>
      <c r="E13" s="33">
        <v>20695</v>
      </c>
      <c r="F13" s="33">
        <v>50912</v>
      </c>
      <c r="G13" s="33">
        <f>VLOOKUP(C13,'[1]Fluxo Release Fechado PF'!$D:$E,2,FALSE)</f>
        <v>70293</v>
      </c>
      <c r="H13" s="33">
        <v>118332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2" s="24" customFormat="1" ht="15.75" x14ac:dyDescent="0.25">
      <c r="A14" s="30" t="s">
        <v>204</v>
      </c>
      <c r="B14" s="30" t="s">
        <v>256</v>
      </c>
      <c r="C14" s="31">
        <v>965131</v>
      </c>
      <c r="D14" s="31">
        <v>887387</v>
      </c>
      <c r="E14" s="31">
        <v>918894</v>
      </c>
      <c r="F14" s="31">
        <v>1075709</v>
      </c>
      <c r="G14" s="31">
        <f>VLOOKUP(C14,'[1]Fluxo Release Fechado PF'!$D:$E,2,FALSE)</f>
        <v>1257430</v>
      </c>
      <c r="H14" s="31">
        <v>1178226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2" s="24" customFormat="1" ht="15.75" x14ac:dyDescent="0.25">
      <c r="A15" s="32" t="s">
        <v>111</v>
      </c>
      <c r="B15" s="32" t="s">
        <v>257</v>
      </c>
      <c r="C15" s="33">
        <v>-120712</v>
      </c>
      <c r="D15" s="33">
        <v>-107266</v>
      </c>
      <c r="E15" s="33">
        <v>-110628</v>
      </c>
      <c r="F15" s="33">
        <v>-230162</v>
      </c>
      <c r="G15" s="33">
        <f>VLOOKUP(C15,'[1]Fluxo Release Fechado PF'!$D:$E,2,FALSE)</f>
        <v>-180286</v>
      </c>
      <c r="H15" s="33">
        <v>-182562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2" s="24" customFormat="1" ht="15.75" x14ac:dyDescent="0.25">
      <c r="A16" s="30" t="s">
        <v>112</v>
      </c>
      <c r="B16" s="30" t="s">
        <v>258</v>
      </c>
      <c r="C16" s="31">
        <v>55262</v>
      </c>
      <c r="D16" s="31">
        <v>188276</v>
      </c>
      <c r="E16" s="31">
        <v>12865</v>
      </c>
      <c r="F16" s="31">
        <v>113865</v>
      </c>
      <c r="G16" s="31">
        <f>VLOOKUP(C16,'[1]Fluxo Release Fechado PF'!$D:$E,2,FALSE)</f>
        <v>-7786</v>
      </c>
      <c r="H16" s="31">
        <v>-61113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8" s="24" customFormat="1" ht="15.75" x14ac:dyDescent="0.25">
      <c r="A17" s="32" t="s">
        <v>205</v>
      </c>
      <c r="B17" s="32" t="s">
        <v>259</v>
      </c>
      <c r="C17" s="33">
        <v>93160</v>
      </c>
      <c r="D17" s="33">
        <v>98460</v>
      </c>
      <c r="E17" s="33">
        <v>105109</v>
      </c>
      <c r="F17" s="33">
        <v>193829</v>
      </c>
      <c r="G17" s="33">
        <f>VLOOKUP(C17,'[1]Fluxo Release Fechado PF'!$D:$E,2,FALSE)</f>
        <v>89238</v>
      </c>
      <c r="H17" s="33">
        <v>110841</v>
      </c>
    </row>
    <row r="18" spans="1:8" s="24" customFormat="1" ht="15.75" x14ac:dyDescent="0.25">
      <c r="A18" s="30" t="s">
        <v>206</v>
      </c>
      <c r="B18" s="30" t="s">
        <v>260</v>
      </c>
      <c r="C18" s="31">
        <v>19405</v>
      </c>
      <c r="D18" s="31">
        <v>21535</v>
      </c>
      <c r="E18" s="31">
        <v>22346</v>
      </c>
      <c r="F18" s="31">
        <v>22969</v>
      </c>
      <c r="G18" s="31">
        <f>VLOOKUP(C18,'[1]Fluxo Release Fechado PF'!$D:$E,2,FALSE)</f>
        <v>25287</v>
      </c>
      <c r="H18" s="31">
        <v>24420</v>
      </c>
    </row>
    <row r="19" spans="1:8" s="24" customFormat="1" ht="15.75" x14ac:dyDescent="0.25">
      <c r="A19" s="32" t="s">
        <v>113</v>
      </c>
      <c r="B19" s="32" t="s">
        <v>261</v>
      </c>
      <c r="C19" s="33">
        <v>-352064</v>
      </c>
      <c r="D19" s="33">
        <v>-335060</v>
      </c>
      <c r="E19" s="33">
        <v>-376590.22</v>
      </c>
      <c r="F19" s="33">
        <v>-393911.78</v>
      </c>
      <c r="G19" s="33">
        <f>VLOOKUP(C19,'[1]Fluxo Release Fechado PF'!$D:$E,2,FALSE)</f>
        <v>-340027</v>
      </c>
      <c r="H19" s="33">
        <v>-352785</v>
      </c>
    </row>
    <row r="20" spans="1:8" s="24" customFormat="1" ht="15.75" x14ac:dyDescent="0.25">
      <c r="A20" s="30" t="s">
        <v>207</v>
      </c>
      <c r="B20" s="30" t="s">
        <v>262</v>
      </c>
      <c r="C20" s="31">
        <v>19135</v>
      </c>
      <c r="D20" s="31">
        <v>19395</v>
      </c>
      <c r="E20" s="31">
        <v>19876</v>
      </c>
      <c r="F20" s="31">
        <v>20149</v>
      </c>
      <c r="G20" s="31">
        <f>VLOOKUP(C20,'[1]Fluxo Release Fechado PF'!$D:$E,2,FALSE)</f>
        <v>18313</v>
      </c>
      <c r="H20" s="31">
        <v>43906</v>
      </c>
    </row>
    <row r="21" spans="1:8" s="24" customFormat="1" ht="15.75" x14ac:dyDescent="0.25">
      <c r="A21" s="32" t="s">
        <v>208</v>
      </c>
      <c r="B21" s="32" t="s">
        <v>263</v>
      </c>
      <c r="C21" s="33">
        <v>36694</v>
      </c>
      <c r="D21" s="33">
        <v>16464.43</v>
      </c>
      <c r="E21" s="33">
        <v>28004.57</v>
      </c>
      <c r="F21" s="33">
        <v>189847</v>
      </c>
      <c r="G21" s="33">
        <f>VLOOKUP(C21,'[1]Fluxo Release Fechado PF'!$D:$E,2,FALSE)</f>
        <v>10588</v>
      </c>
      <c r="H21" s="33">
        <v>-33129</v>
      </c>
    </row>
    <row r="22" spans="1:8" s="24" customFormat="1" ht="15.75" x14ac:dyDescent="0.25">
      <c r="A22" s="30" t="s">
        <v>114</v>
      </c>
      <c r="B22" s="30" t="s">
        <v>264</v>
      </c>
      <c r="C22" s="31">
        <v>1670</v>
      </c>
      <c r="D22" s="31">
        <v>3479</v>
      </c>
      <c r="E22" s="31">
        <v>1445</v>
      </c>
      <c r="F22" s="31">
        <v>-668</v>
      </c>
      <c r="G22" s="31">
        <f>VLOOKUP(C22,'[1]Fluxo Release Fechado PF'!$D:$E,2,FALSE)</f>
        <v>919</v>
      </c>
      <c r="H22" s="31">
        <v>-176</v>
      </c>
    </row>
    <row r="23" spans="1:8" s="24" customFormat="1" ht="15.75" x14ac:dyDescent="0.25">
      <c r="A23" s="32" t="s">
        <v>115</v>
      </c>
      <c r="B23" s="32" t="s">
        <v>265</v>
      </c>
      <c r="C23" s="33">
        <v>420</v>
      </c>
      <c r="D23" s="33">
        <v>315</v>
      </c>
      <c r="E23" s="33">
        <v>286</v>
      </c>
      <c r="F23" s="33">
        <v>442</v>
      </c>
      <c r="G23" s="33">
        <f>VLOOKUP(C23,'[1]Fluxo Release Fechado PF'!$D:$E,2,FALSE)</f>
        <v>533</v>
      </c>
      <c r="H23" s="33">
        <v>398</v>
      </c>
    </row>
    <row r="24" spans="1:8" s="24" customFormat="1" ht="15.75" x14ac:dyDescent="0.25">
      <c r="A24" s="30" t="s">
        <v>209</v>
      </c>
      <c r="B24" s="30" t="s">
        <v>266</v>
      </c>
      <c r="C24" s="31">
        <v>9611</v>
      </c>
      <c r="D24" s="31">
        <v>16471</v>
      </c>
      <c r="E24" s="31">
        <v>9664</v>
      </c>
      <c r="F24" s="31">
        <v>11479</v>
      </c>
      <c r="G24" s="31">
        <f>VLOOKUP(C24,'[1]Fluxo Release Fechado PF'!$D:$E,2,FALSE)</f>
        <v>7153</v>
      </c>
      <c r="H24" s="31">
        <v>7027</v>
      </c>
    </row>
    <row r="25" spans="1:8" s="24" customFormat="1" ht="15.75" x14ac:dyDescent="0.25">
      <c r="A25" s="32" t="s">
        <v>116</v>
      </c>
      <c r="B25" s="32" t="s">
        <v>267</v>
      </c>
      <c r="C25" s="33">
        <v>4296</v>
      </c>
      <c r="D25" s="33">
        <v>4255</v>
      </c>
      <c r="E25" s="33">
        <v>4544</v>
      </c>
      <c r="F25" s="33">
        <v>3971</v>
      </c>
      <c r="G25" s="33">
        <f>VLOOKUP(C25,'[1]Fluxo Release Fechado PF'!$D:$E,2,FALSE)</f>
        <v>0</v>
      </c>
      <c r="H25" s="33"/>
    </row>
    <row r="26" spans="1:8" s="24" customFormat="1" ht="15.75" x14ac:dyDescent="0.25">
      <c r="A26" s="30" t="s">
        <v>117</v>
      </c>
      <c r="B26" s="30" t="s">
        <v>268</v>
      </c>
      <c r="C26" s="31">
        <v>-70518</v>
      </c>
      <c r="D26" s="31">
        <v>-187010</v>
      </c>
      <c r="E26" s="31">
        <v>11115</v>
      </c>
      <c r="F26" s="31">
        <v>-131858</v>
      </c>
      <c r="G26" s="31">
        <f>VLOOKUP(C26,'[1]Fluxo Release Fechado PF'!$D:$E,2,FALSE)</f>
        <v>-10890</v>
      </c>
      <c r="H26" s="31">
        <v>112002</v>
      </c>
    </row>
    <row r="27" spans="1:8" s="24" customFormat="1" ht="15.75" x14ac:dyDescent="0.25">
      <c r="A27" s="32" t="s">
        <v>118</v>
      </c>
      <c r="B27" s="32" t="s">
        <v>269</v>
      </c>
      <c r="C27" s="33">
        <v>5594</v>
      </c>
      <c r="D27" s="33">
        <v>5839</v>
      </c>
      <c r="E27" s="33">
        <v>2593</v>
      </c>
      <c r="F27" s="33">
        <v>9193</v>
      </c>
      <c r="G27" s="33">
        <f>VLOOKUP(C27,'[1]Fluxo Release Fechado PF'!$D:$E,2,FALSE)</f>
        <v>4190</v>
      </c>
      <c r="H27" s="33">
        <v>4005</v>
      </c>
    </row>
    <row r="28" spans="1:8" s="24" customFormat="1" ht="15.75" x14ac:dyDescent="0.25">
      <c r="A28" s="30" t="s">
        <v>210</v>
      </c>
      <c r="B28" s="30" t="s">
        <v>270</v>
      </c>
      <c r="C28" s="31">
        <v>429</v>
      </c>
      <c r="D28" s="31">
        <v>2288</v>
      </c>
      <c r="E28" s="31">
        <v>1256</v>
      </c>
      <c r="F28" s="31">
        <v>2180</v>
      </c>
      <c r="G28" s="31">
        <f>VLOOKUP(C28,'[1]Fluxo Release Fechado PF'!$D:$E,2,FALSE)</f>
        <v>-706</v>
      </c>
      <c r="H28" s="31">
        <v>796</v>
      </c>
    </row>
    <row r="29" spans="1:8" s="24" customFormat="1" ht="15.75" x14ac:dyDescent="0.25">
      <c r="A29" s="32" t="s">
        <v>211</v>
      </c>
      <c r="B29" s="32" t="s">
        <v>271</v>
      </c>
      <c r="C29" s="33">
        <v>949</v>
      </c>
      <c r="D29" s="33">
        <v>858</v>
      </c>
      <c r="E29" s="33">
        <v>-399</v>
      </c>
      <c r="F29" s="33">
        <v>2331</v>
      </c>
      <c r="G29" s="33">
        <f>VLOOKUP(C29,'[1]Fluxo Release Fechado PF'!$D:$E,2,FALSE)</f>
        <v>448</v>
      </c>
      <c r="H29" s="33">
        <v>353</v>
      </c>
    </row>
    <row r="30" spans="1:8" s="24" customFormat="1" ht="15.75" x14ac:dyDescent="0.25">
      <c r="A30" s="30" t="s">
        <v>119</v>
      </c>
      <c r="B30" s="30" t="s">
        <v>272</v>
      </c>
      <c r="C30" s="31">
        <v>862</v>
      </c>
      <c r="D30" s="31">
        <v>552</v>
      </c>
      <c r="E30" s="31">
        <v>-74</v>
      </c>
      <c r="F30" s="31">
        <v>1328</v>
      </c>
      <c r="G30" s="31">
        <f>VLOOKUP(C30,'[1]Fluxo Release Fechado PF'!$D:$E,2,FALSE)</f>
        <v>0</v>
      </c>
      <c r="H30" s="31">
        <v>1080</v>
      </c>
    </row>
    <row r="31" spans="1:8" s="24" customFormat="1" ht="15.75" x14ac:dyDescent="0.25">
      <c r="A31" s="32" t="s">
        <v>120</v>
      </c>
      <c r="B31" s="32" t="s">
        <v>273</v>
      </c>
      <c r="C31" s="33">
        <v>21305</v>
      </c>
      <c r="D31" s="33">
        <v>19599</v>
      </c>
      <c r="E31" s="33">
        <v>17426</v>
      </c>
      <c r="F31" s="33">
        <v>13321</v>
      </c>
      <c r="G31" s="33">
        <f>VLOOKUP(C31,'[1]Fluxo Release Fechado PF'!$D:$E,2,FALSE)</f>
        <v>0</v>
      </c>
      <c r="H31" s="33"/>
    </row>
    <row r="32" spans="1:8" s="24" customFormat="1" ht="15.75" x14ac:dyDescent="0.25">
      <c r="A32" s="30" t="s">
        <v>121</v>
      </c>
      <c r="B32" s="30" t="s">
        <v>274</v>
      </c>
      <c r="C32" s="31">
        <v>-44848</v>
      </c>
      <c r="D32" s="31">
        <v>-58370</v>
      </c>
      <c r="E32" s="31">
        <v>-59213</v>
      </c>
      <c r="F32" s="31">
        <v>-71557</v>
      </c>
      <c r="G32" s="31">
        <f>VLOOKUP(C32,'[1]Fluxo Release Fechado PF'!$D:$E,2,FALSE)</f>
        <v>-39668.04</v>
      </c>
      <c r="H32" s="31">
        <v>-83621.960000000006</v>
      </c>
    </row>
    <row r="33" spans="1:8" s="24" customFormat="1" ht="15.75" x14ac:dyDescent="0.25">
      <c r="A33" s="32" t="s">
        <v>193</v>
      </c>
      <c r="B33" s="32" t="s">
        <v>275</v>
      </c>
      <c r="C33" s="33">
        <v>0</v>
      </c>
      <c r="D33" s="33">
        <v>-27670</v>
      </c>
      <c r="E33" s="33">
        <v>27670</v>
      </c>
      <c r="F33" s="33">
        <v>0</v>
      </c>
      <c r="G33" s="33">
        <v>0</v>
      </c>
      <c r="H33" s="33"/>
    </row>
    <row r="34" spans="1:8" s="24" customFormat="1" ht="15.75" x14ac:dyDescent="0.25">
      <c r="A34" s="30" t="s">
        <v>195</v>
      </c>
      <c r="B34" s="30" t="s">
        <v>276</v>
      </c>
      <c r="C34" s="31">
        <v>0</v>
      </c>
      <c r="D34" s="31">
        <v>2212</v>
      </c>
      <c r="E34" s="31">
        <v>0</v>
      </c>
      <c r="F34" s="31">
        <v>0</v>
      </c>
      <c r="G34" s="31">
        <v>0</v>
      </c>
      <c r="H34" s="31">
        <v>82</v>
      </c>
    </row>
    <row r="35" spans="1:8" s="24" customFormat="1" ht="15.75" x14ac:dyDescent="0.25">
      <c r="A35" s="32" t="s">
        <v>386</v>
      </c>
      <c r="B35" s="32" t="s">
        <v>277</v>
      </c>
      <c r="C35" s="33">
        <v>0</v>
      </c>
      <c r="D35" s="33">
        <v>0</v>
      </c>
      <c r="E35" s="33">
        <v>-190</v>
      </c>
      <c r="F35" s="33">
        <v>190</v>
      </c>
      <c r="G35" s="33">
        <v>3417</v>
      </c>
      <c r="H35" s="33"/>
    </row>
    <row r="36" spans="1:8" s="24" customFormat="1" ht="15.75" x14ac:dyDescent="0.25">
      <c r="A36" s="30" t="s">
        <v>212</v>
      </c>
      <c r="B36" s="30" t="s">
        <v>278</v>
      </c>
      <c r="C36" s="31">
        <v>2247</v>
      </c>
      <c r="D36" s="31">
        <v>8563</v>
      </c>
      <c r="E36" s="31">
        <v>3953</v>
      </c>
      <c r="F36" s="31">
        <v>5602</v>
      </c>
      <c r="G36" s="31">
        <f>VLOOKUP(C36,'[1]Fluxo Release Fechado PF'!$D:$E,2,FALSE)</f>
        <v>3529</v>
      </c>
      <c r="H36" s="31">
        <v>8751</v>
      </c>
    </row>
    <row r="37" spans="1:8" s="24" customFormat="1" ht="15.75" x14ac:dyDescent="0.25">
      <c r="A37" s="32" t="s">
        <v>122</v>
      </c>
      <c r="B37" s="32" t="s">
        <v>123</v>
      </c>
      <c r="C37" s="33">
        <v>10105</v>
      </c>
      <c r="D37" s="33">
        <v>1896</v>
      </c>
      <c r="E37" s="33">
        <v>481</v>
      </c>
      <c r="F37" s="33">
        <v>2054</v>
      </c>
      <c r="G37" s="33">
        <f>VLOOKUP(C37,'[1]Fluxo Release Fechado PF'!$D:$E,2,FALSE)</f>
        <v>2780</v>
      </c>
      <c r="H37" s="33">
        <v>1137</v>
      </c>
    </row>
    <row r="38" spans="1:8" ht="15" x14ac:dyDescent="0.25">
      <c r="A38" s="34" t="s">
        <v>124</v>
      </c>
      <c r="B38" s="34" t="s">
        <v>279</v>
      </c>
      <c r="C38" s="29"/>
      <c r="D38" s="34"/>
      <c r="E38" s="34"/>
      <c r="F38" s="34"/>
      <c r="G38" s="34"/>
      <c r="H38" s="34"/>
    </row>
    <row r="39" spans="1:8" s="37" customFormat="1" ht="15" x14ac:dyDescent="0.25">
      <c r="A39" s="35" t="s">
        <v>125</v>
      </c>
      <c r="B39" s="35" t="s">
        <v>280</v>
      </c>
      <c r="C39" s="36"/>
      <c r="D39" s="36"/>
      <c r="E39" s="36"/>
      <c r="F39" s="36"/>
      <c r="G39" s="36"/>
      <c r="H39" s="36"/>
    </row>
    <row r="40" spans="1:8" ht="15" x14ac:dyDescent="0.25">
      <c r="A40" s="30" t="s">
        <v>126</v>
      </c>
      <c r="B40" s="30" t="s">
        <v>281</v>
      </c>
      <c r="C40" s="38">
        <v>-80363</v>
      </c>
      <c r="D40" s="38">
        <v>-82462</v>
      </c>
      <c r="E40" s="38">
        <v>-27183</v>
      </c>
      <c r="F40" s="38">
        <v>1672</v>
      </c>
      <c r="G40" s="38">
        <f>VLOOKUP(C40,'[1]Fluxo Release Fechado PF'!$D:$E,2,FALSE)</f>
        <v>-8425</v>
      </c>
      <c r="H40" s="38">
        <v>70400</v>
      </c>
    </row>
    <row r="41" spans="1:8" ht="15" x14ac:dyDescent="0.25">
      <c r="A41" s="32" t="s">
        <v>127</v>
      </c>
      <c r="B41" s="32" t="s">
        <v>282</v>
      </c>
      <c r="C41" s="33">
        <v>-27782</v>
      </c>
      <c r="D41" s="33">
        <v>121842</v>
      </c>
      <c r="E41" s="33">
        <v>23561</v>
      </c>
      <c r="F41" s="33">
        <v>-64900</v>
      </c>
      <c r="G41" s="33">
        <f>VLOOKUP(C41,'[1]Fluxo Release Fechado PF'!$D:$E,2,FALSE)</f>
        <v>10568</v>
      </c>
      <c r="H41" s="33">
        <v>32612</v>
      </c>
    </row>
    <row r="42" spans="1:8" ht="15" x14ac:dyDescent="0.25">
      <c r="A42" s="30" t="s">
        <v>128</v>
      </c>
      <c r="B42" s="30" t="s">
        <v>283</v>
      </c>
      <c r="C42" s="38">
        <v>56272</v>
      </c>
      <c r="D42" s="38">
        <v>-36746</v>
      </c>
      <c r="E42" s="38">
        <v>-114</v>
      </c>
      <c r="F42" s="38">
        <v>-34140</v>
      </c>
      <c r="G42" s="38">
        <f>VLOOKUP(C42,'[1]Fluxo Release Fechado PF'!$D:$E,2,FALSE)</f>
        <v>43587</v>
      </c>
      <c r="H42" s="38">
        <v>-39550</v>
      </c>
    </row>
    <row r="43" spans="1:8" ht="15" x14ac:dyDescent="0.25">
      <c r="A43" s="32" t="s">
        <v>129</v>
      </c>
      <c r="B43" s="32" t="s">
        <v>284</v>
      </c>
      <c r="C43" s="33">
        <v>-4996</v>
      </c>
      <c r="D43" s="33">
        <v>-176</v>
      </c>
      <c r="E43" s="33">
        <v>8867</v>
      </c>
      <c r="F43" s="33">
        <v>-3695</v>
      </c>
      <c r="G43" s="33">
        <f>VLOOKUP(C43,'[1]Fluxo Release Fechado PF'!$D:$E,2,FALSE)</f>
        <v>-19</v>
      </c>
      <c r="H43" s="33">
        <v>-31259</v>
      </c>
    </row>
    <row r="44" spans="1:8" ht="15" x14ac:dyDescent="0.25">
      <c r="A44" s="30" t="s">
        <v>130</v>
      </c>
      <c r="B44" s="30" t="s">
        <v>285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</row>
    <row r="45" spans="1:8" ht="15" x14ac:dyDescent="0.25">
      <c r="A45" s="32" t="s">
        <v>197</v>
      </c>
      <c r="B45" s="32" t="s">
        <v>286</v>
      </c>
      <c r="C45" s="33">
        <v>0</v>
      </c>
      <c r="D45" s="33">
        <v>0</v>
      </c>
      <c r="E45" s="33">
        <v>407</v>
      </c>
      <c r="F45" s="33">
        <v>-407</v>
      </c>
      <c r="G45" s="33">
        <v>0</v>
      </c>
      <c r="H45" s="33"/>
    </row>
    <row r="46" spans="1:8" ht="15" x14ac:dyDescent="0.25">
      <c r="A46" s="30" t="s">
        <v>131</v>
      </c>
      <c r="B46" s="30" t="s">
        <v>287</v>
      </c>
      <c r="C46" s="38">
        <v>3547</v>
      </c>
      <c r="D46" s="38">
        <v>-8537</v>
      </c>
      <c r="E46" s="38">
        <v>-85678</v>
      </c>
      <c r="F46" s="38">
        <v>-54441</v>
      </c>
      <c r="G46" s="38">
        <f>VLOOKUP(C46,'[1]Fluxo Release Fechado PF'!$D:$E,2,FALSE)</f>
        <v>30232</v>
      </c>
      <c r="H46" s="38">
        <v>1997</v>
      </c>
    </row>
    <row r="47" spans="1:8" ht="15" x14ac:dyDescent="0.25">
      <c r="A47" s="32" t="s">
        <v>132</v>
      </c>
      <c r="B47" s="32" t="s">
        <v>288</v>
      </c>
      <c r="C47" s="33">
        <v>451855</v>
      </c>
      <c r="D47" s="33">
        <v>624783</v>
      </c>
      <c r="E47" s="33">
        <v>439643.22</v>
      </c>
      <c r="F47" s="33">
        <v>371885.78</v>
      </c>
      <c r="G47" s="33">
        <f>VLOOKUP(C47,'[1]Fluxo Release Fechado PF'!$D:$E,2,FALSE)</f>
        <v>343458</v>
      </c>
      <c r="H47" s="33">
        <v>384409</v>
      </c>
    </row>
    <row r="48" spans="1:8" ht="15" x14ac:dyDescent="0.25">
      <c r="A48" s="30" t="s">
        <v>133</v>
      </c>
      <c r="B48" s="30" t="s">
        <v>289</v>
      </c>
      <c r="C48" s="38">
        <v>-10904</v>
      </c>
      <c r="D48" s="38">
        <v>-12410</v>
      </c>
      <c r="E48" s="38">
        <v>-6724</v>
      </c>
      <c r="F48" s="38">
        <v>-1140</v>
      </c>
      <c r="G48" s="38">
        <f>VLOOKUP(C48,'[1]Fluxo Release Fechado PF'!$D:$E,2,FALSE)</f>
        <v>17805</v>
      </c>
      <c r="H48" s="38">
        <v>10922</v>
      </c>
    </row>
    <row r="49" spans="1:8" ht="15" x14ac:dyDescent="0.25">
      <c r="A49" s="32" t="s">
        <v>134</v>
      </c>
      <c r="B49" s="32" t="s">
        <v>290</v>
      </c>
      <c r="C49" s="33">
        <v>-27114</v>
      </c>
      <c r="D49" s="33">
        <v>-34884</v>
      </c>
      <c r="E49" s="33">
        <v>-35161</v>
      </c>
      <c r="F49" s="33">
        <v>-23170</v>
      </c>
      <c r="G49" s="33">
        <f>VLOOKUP(C49,'[1]Fluxo Release Fechado PF'!$D:$E,2,FALSE)</f>
        <v>-23009</v>
      </c>
      <c r="H49" s="33">
        <v>-16793</v>
      </c>
    </row>
    <row r="50" spans="1:8" ht="15" x14ac:dyDescent="0.25">
      <c r="A50" s="30" t="s">
        <v>379</v>
      </c>
      <c r="B50" s="30" t="s">
        <v>382</v>
      </c>
      <c r="C50" s="38">
        <v>0</v>
      </c>
      <c r="D50" s="38">
        <v>0</v>
      </c>
      <c r="E50" s="38">
        <v>0</v>
      </c>
      <c r="F50" s="38">
        <v>12075</v>
      </c>
      <c r="G50" s="38">
        <v>1027</v>
      </c>
      <c r="H50" s="38"/>
    </row>
    <row r="51" spans="1:8" ht="15" x14ac:dyDescent="0.25">
      <c r="A51" s="32" t="s">
        <v>378</v>
      </c>
      <c r="B51" s="32" t="s">
        <v>383</v>
      </c>
      <c r="C51" s="33">
        <v>0</v>
      </c>
      <c r="D51" s="33">
        <v>0</v>
      </c>
      <c r="E51" s="33">
        <v>0</v>
      </c>
      <c r="F51" s="33">
        <v>-2099</v>
      </c>
      <c r="G51" s="33">
        <v>0</v>
      </c>
      <c r="H51" s="33"/>
    </row>
    <row r="52" spans="1:8" ht="15" x14ac:dyDescent="0.25">
      <c r="A52" s="30" t="s">
        <v>146</v>
      </c>
      <c r="B52" s="30"/>
      <c r="C52" s="38"/>
      <c r="D52" s="38"/>
      <c r="E52" s="38"/>
      <c r="F52" s="38"/>
      <c r="G52" s="38"/>
      <c r="H52" s="38">
        <v>46285</v>
      </c>
    </row>
    <row r="53" spans="1:8" ht="15.75" thickBot="1" x14ac:dyDescent="0.3">
      <c r="A53" s="39" t="s">
        <v>135</v>
      </c>
      <c r="B53" s="39" t="s">
        <v>291</v>
      </c>
      <c r="C53" s="28"/>
      <c r="D53" s="28"/>
      <c r="E53" s="28"/>
      <c r="F53" s="28"/>
      <c r="G53" s="28"/>
      <c r="H53" s="28"/>
    </row>
    <row r="54" spans="1:8" ht="15.75" thickTop="1" x14ac:dyDescent="0.25">
      <c r="A54" s="30" t="s">
        <v>136</v>
      </c>
      <c r="B54" s="30" t="s">
        <v>292</v>
      </c>
      <c r="C54" s="31">
        <v>-494346</v>
      </c>
      <c r="D54" s="31">
        <v>33850</v>
      </c>
      <c r="E54" s="31">
        <v>131039</v>
      </c>
      <c r="F54" s="31">
        <v>358467</v>
      </c>
      <c r="G54" s="31">
        <f>VLOOKUP(C54,'[1]Fluxo Release Fechado PF'!$D:$E,2,FALSE)</f>
        <v>-252418</v>
      </c>
      <c r="H54" s="31">
        <v>79458</v>
      </c>
    </row>
    <row r="55" spans="1:8" ht="15" x14ac:dyDescent="0.25">
      <c r="A55" s="32" t="s">
        <v>137</v>
      </c>
      <c r="B55" s="32" t="s">
        <v>293</v>
      </c>
      <c r="C55" s="33">
        <v>5591</v>
      </c>
      <c r="D55" s="33">
        <v>-44419</v>
      </c>
      <c r="E55" s="33">
        <v>-7546</v>
      </c>
      <c r="F55" s="33">
        <v>70472</v>
      </c>
      <c r="G55" s="33">
        <f>VLOOKUP(C55,'[1]Fluxo Release Fechado PF'!$D:$E,2,FALSE)</f>
        <v>-24619</v>
      </c>
      <c r="H55" s="33">
        <v>2274</v>
      </c>
    </row>
    <row r="56" spans="1:8" ht="15" x14ac:dyDescent="0.25">
      <c r="A56" s="30" t="s">
        <v>138</v>
      </c>
      <c r="B56" s="30" t="s">
        <v>294</v>
      </c>
      <c r="C56" s="31">
        <v>110622</v>
      </c>
      <c r="D56" s="31">
        <v>-176127</v>
      </c>
      <c r="E56" s="31">
        <v>105761</v>
      </c>
      <c r="F56" s="31">
        <v>64809</v>
      </c>
      <c r="G56" s="31">
        <f>VLOOKUP(C56,'[1]Fluxo Release Fechado PF'!$D:$E,2,FALSE)</f>
        <v>-218583</v>
      </c>
      <c r="H56" s="31">
        <v>44913</v>
      </c>
    </row>
    <row r="57" spans="1:8" ht="15" x14ac:dyDescent="0.25">
      <c r="A57" s="32" t="s">
        <v>139</v>
      </c>
      <c r="B57" s="32" t="s">
        <v>295</v>
      </c>
      <c r="C57" s="33">
        <v>256883</v>
      </c>
      <c r="D57" s="33">
        <v>420518</v>
      </c>
      <c r="E57" s="33">
        <v>337747</v>
      </c>
      <c r="F57" s="33">
        <v>330901</v>
      </c>
      <c r="G57" s="33">
        <f>VLOOKUP(C57,'[1]Fluxo Release Fechado PF'!$D:$E,2,FALSE)</f>
        <v>275862</v>
      </c>
      <c r="H57" s="33">
        <v>268649</v>
      </c>
    </row>
    <row r="58" spans="1:8" ht="15" x14ac:dyDescent="0.25">
      <c r="A58" s="30" t="s">
        <v>140</v>
      </c>
      <c r="B58" s="30" t="s">
        <v>296</v>
      </c>
      <c r="C58" s="31">
        <v>-346704</v>
      </c>
      <c r="D58" s="31">
        <v>-295106</v>
      </c>
      <c r="E58" s="31">
        <v>-286663</v>
      </c>
      <c r="F58" s="31">
        <v>-292933</v>
      </c>
      <c r="G58" s="31">
        <f>VLOOKUP(C58,'[1]Fluxo Release Fechado PF'!$D:$E,2,FALSE)</f>
        <v>-472217</v>
      </c>
      <c r="H58" s="31">
        <v>-257213</v>
      </c>
    </row>
    <row r="59" spans="1:8" ht="15" x14ac:dyDescent="0.25">
      <c r="A59" s="32" t="s">
        <v>141</v>
      </c>
      <c r="B59" s="32" t="s">
        <v>297</v>
      </c>
      <c r="C59" s="33">
        <v>-4945</v>
      </c>
      <c r="D59" s="33">
        <v>-43932</v>
      </c>
      <c r="E59" s="33">
        <v>-140397</v>
      </c>
      <c r="F59" s="33">
        <v>-148611</v>
      </c>
      <c r="G59" s="33">
        <f>VLOOKUP(C59,'[1]Fluxo Release Fechado PF'!$D:$E,2,FALSE)</f>
        <v>-140763</v>
      </c>
      <c r="H59" s="33">
        <v>-216821</v>
      </c>
    </row>
    <row r="60" spans="1:8" ht="15" x14ac:dyDescent="0.25">
      <c r="A60" s="30" t="s">
        <v>142</v>
      </c>
      <c r="B60" s="30" t="s">
        <v>298</v>
      </c>
      <c r="C60" s="31">
        <v>11206</v>
      </c>
      <c r="D60" s="31">
        <v>-13695</v>
      </c>
      <c r="E60" s="31">
        <v>7287</v>
      </c>
      <c r="F60" s="31">
        <v>-164446</v>
      </c>
      <c r="G60" s="31">
        <f>VLOOKUP(C60,'[1]Fluxo Release Fechado PF'!$D:$E,2,FALSE)</f>
        <v>16705</v>
      </c>
      <c r="H60" s="31">
        <v>-81256</v>
      </c>
    </row>
    <row r="61" spans="1:8" ht="15" x14ac:dyDescent="0.25">
      <c r="A61" s="32" t="s">
        <v>213</v>
      </c>
      <c r="B61" s="32" t="s">
        <v>299</v>
      </c>
      <c r="C61" s="33">
        <v>-18595</v>
      </c>
      <c r="D61" s="33">
        <v>-32864.43</v>
      </c>
      <c r="E61" s="33">
        <v>-19746.57</v>
      </c>
      <c r="F61" s="33">
        <v>-105996</v>
      </c>
      <c r="G61" s="33">
        <f>VLOOKUP(C61,'[1]Fluxo Release Fechado PF'!$D:$E,2,FALSE)</f>
        <v>-50726</v>
      </c>
      <c r="H61" s="33">
        <v>-46398</v>
      </c>
    </row>
    <row r="62" spans="1:8" ht="15" x14ac:dyDescent="0.25">
      <c r="A62" s="30" t="s">
        <v>143</v>
      </c>
      <c r="B62" s="30" t="s">
        <v>300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</row>
    <row r="63" spans="1:8" ht="15" x14ac:dyDescent="0.25">
      <c r="A63" s="32" t="s">
        <v>144</v>
      </c>
      <c r="B63" s="32" t="s">
        <v>301</v>
      </c>
      <c r="C63" s="33">
        <v>-4296</v>
      </c>
      <c r="D63" s="33">
        <v>-4255</v>
      </c>
      <c r="E63" s="33">
        <v>-4544</v>
      </c>
      <c r="F63" s="33">
        <v>-3971</v>
      </c>
      <c r="G63" s="33">
        <f>VLOOKUP(C63,'[1]Fluxo Release Fechado PF'!$D:$E,2,FALSE)</f>
        <v>0</v>
      </c>
      <c r="H63" s="33">
        <v>0</v>
      </c>
    </row>
    <row r="64" spans="1:8" ht="15" x14ac:dyDescent="0.25">
      <c r="A64" s="30" t="s">
        <v>145</v>
      </c>
      <c r="B64" s="30" t="s">
        <v>302</v>
      </c>
      <c r="C64" s="31">
        <v>-555</v>
      </c>
      <c r="D64" s="31">
        <v>-584</v>
      </c>
      <c r="E64" s="31">
        <v>-593</v>
      </c>
      <c r="F64" s="31">
        <v>-584</v>
      </c>
      <c r="G64" s="31">
        <f>VLOOKUP(C64,'[1]Fluxo Release Fechado PF'!$D:$E,2,FALSE)</f>
        <v>-555</v>
      </c>
      <c r="H64" s="31">
        <v>-518</v>
      </c>
    </row>
    <row r="65" spans="1:8" ht="15" x14ac:dyDescent="0.25">
      <c r="A65" s="32" t="s">
        <v>146</v>
      </c>
      <c r="B65" s="32" t="s">
        <v>303</v>
      </c>
      <c r="C65" s="33">
        <v>95901</v>
      </c>
      <c r="D65" s="33">
        <v>107890</v>
      </c>
      <c r="E65" s="33">
        <v>72149</v>
      </c>
      <c r="F65" s="33">
        <v>141728</v>
      </c>
      <c r="G65" s="33">
        <f>VLOOKUP(C65,'[1]Fluxo Release Fechado PF'!$D:$E,2,FALSE)</f>
        <v>-38833</v>
      </c>
      <c r="H65" s="33">
        <v>0</v>
      </c>
    </row>
    <row r="66" spans="1:8" ht="15" x14ac:dyDescent="0.25">
      <c r="A66" s="30" t="s">
        <v>147</v>
      </c>
      <c r="B66" s="30" t="s">
        <v>304</v>
      </c>
      <c r="C66" s="31">
        <v>816</v>
      </c>
      <c r="D66" s="31">
        <v>8581</v>
      </c>
      <c r="E66" s="31">
        <v>6687</v>
      </c>
      <c r="F66" s="31">
        <v>444</v>
      </c>
      <c r="G66" s="31">
        <f>VLOOKUP(C66,'[1]Fluxo Release Fechado PF'!$D:$E,2,FALSE)</f>
        <v>-14971</v>
      </c>
      <c r="H66" s="31">
        <v>-32854</v>
      </c>
    </row>
    <row r="67" spans="1:8" ht="15" x14ac:dyDescent="0.25">
      <c r="A67" s="32" t="s">
        <v>148</v>
      </c>
      <c r="B67" s="32" t="s">
        <v>305</v>
      </c>
      <c r="C67" s="33">
        <v>5360</v>
      </c>
      <c r="D67" s="33">
        <v>3820</v>
      </c>
      <c r="E67" s="33">
        <v>1262</v>
      </c>
      <c r="F67" s="33">
        <v>3734</v>
      </c>
      <c r="G67" s="33">
        <f>VLOOKUP(C67,'[1]Fluxo Release Fechado PF'!$D:$E,2,FALSE)</f>
        <v>2450</v>
      </c>
      <c r="H67" s="33">
        <v>0</v>
      </c>
    </row>
    <row r="68" spans="1:8" ht="15" x14ac:dyDescent="0.25">
      <c r="A68" s="30" t="s">
        <v>380</v>
      </c>
      <c r="B68" s="30" t="s">
        <v>381</v>
      </c>
      <c r="C68" s="31">
        <v>0</v>
      </c>
      <c r="D68" s="31">
        <v>0</v>
      </c>
      <c r="E68" s="31">
        <v>0</v>
      </c>
      <c r="F68" s="31">
        <v>-789</v>
      </c>
      <c r="G68" s="31">
        <v>-190</v>
      </c>
      <c r="H68" s="31">
        <v>-191</v>
      </c>
    </row>
    <row r="69" spans="1:8" ht="15" x14ac:dyDescent="0.25">
      <c r="A69" s="32" t="s">
        <v>149</v>
      </c>
      <c r="B69" s="32" t="s">
        <v>306</v>
      </c>
      <c r="C69" s="33">
        <v>24269</v>
      </c>
      <c r="D69" s="33">
        <v>111388</v>
      </c>
      <c r="E69" s="33">
        <v>5102</v>
      </c>
      <c r="F69" s="33">
        <v>-34208</v>
      </c>
      <c r="G69" s="33">
        <f>VLOOKUP(C69,'[1]Fluxo Release Fechado PF'!$D:$E,2,FALSE)</f>
        <v>-6985</v>
      </c>
      <c r="H69" s="33">
        <v>1688</v>
      </c>
    </row>
    <row r="70" spans="1:8" ht="15.75" thickBot="1" x14ac:dyDescent="0.3">
      <c r="A70" s="30" t="s">
        <v>394</v>
      </c>
      <c r="B70" s="30"/>
      <c r="C70" s="31"/>
      <c r="D70" s="31"/>
      <c r="E70" s="31"/>
      <c r="F70" s="31"/>
      <c r="G70" s="31"/>
      <c r="H70" s="31">
        <v>-72584</v>
      </c>
    </row>
    <row r="71" spans="1:8" ht="16.5" thickTop="1" thickBot="1" x14ac:dyDescent="0.3">
      <c r="A71" s="40" t="s">
        <v>150</v>
      </c>
      <c r="B71" s="40" t="s">
        <v>151</v>
      </c>
      <c r="C71" s="28">
        <v>1480782</v>
      </c>
      <c r="D71" s="28">
        <v>1947962</v>
      </c>
      <c r="E71" s="28">
        <v>2146186</v>
      </c>
      <c r="F71" s="28">
        <v>2031264</v>
      </c>
      <c r="G71" s="28">
        <f>VLOOKUP(C71,'[1]Fluxo Release Fechado PF'!$D:$E,2,FALSE)</f>
        <v>1316610.96</v>
      </c>
      <c r="H71" s="28">
        <v>1938875.04</v>
      </c>
    </row>
    <row r="72" spans="1:8" ht="16.5" thickTop="1" thickBot="1" x14ac:dyDescent="0.3">
      <c r="A72" s="40" t="s">
        <v>152</v>
      </c>
      <c r="B72" s="40" t="s">
        <v>307</v>
      </c>
      <c r="C72" s="28"/>
      <c r="D72" s="28"/>
      <c r="E72" s="28"/>
      <c r="F72" s="28"/>
      <c r="G72" s="28"/>
      <c r="H72" s="28"/>
    </row>
    <row r="73" spans="1:8" ht="15.75" thickTop="1" x14ac:dyDescent="0.25">
      <c r="A73" s="30" t="s">
        <v>153</v>
      </c>
      <c r="B73" s="30" t="s">
        <v>308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</row>
    <row r="74" spans="1:8" ht="15" x14ac:dyDescent="0.25">
      <c r="A74" s="32" t="s">
        <v>154</v>
      </c>
      <c r="B74" s="32" t="s">
        <v>309</v>
      </c>
      <c r="C74" s="33">
        <v>-64218</v>
      </c>
      <c r="D74" s="33">
        <v>-70354</v>
      </c>
      <c r="E74" s="33">
        <v>-104554</v>
      </c>
      <c r="F74" s="33">
        <v>-203780</v>
      </c>
      <c r="G74" s="33">
        <f>VLOOKUP(C74,'[1]Fluxo Release Fechado PF'!$D:$E,2,FALSE)</f>
        <v>-128062</v>
      </c>
      <c r="H74" s="33">
        <v>-169929</v>
      </c>
    </row>
    <row r="75" spans="1:8" ht="15" x14ac:dyDescent="0.25">
      <c r="A75" s="30" t="s">
        <v>387</v>
      </c>
      <c r="B75" s="30" t="s">
        <v>391</v>
      </c>
      <c r="C75" s="31">
        <v>0</v>
      </c>
      <c r="D75" s="31">
        <v>0</v>
      </c>
      <c r="E75" s="31">
        <v>0</v>
      </c>
      <c r="F75" s="31">
        <v>0</v>
      </c>
      <c r="G75" s="31">
        <v>10417</v>
      </c>
      <c r="H75" s="31">
        <v>11808</v>
      </c>
    </row>
    <row r="76" spans="1:8" ht="15" x14ac:dyDescent="0.25">
      <c r="A76" s="32" t="s">
        <v>155</v>
      </c>
      <c r="B76" s="32" t="s">
        <v>310</v>
      </c>
      <c r="C76" s="33">
        <v>-38</v>
      </c>
      <c r="D76" s="33">
        <v>-25</v>
      </c>
      <c r="E76" s="33">
        <v>-317</v>
      </c>
      <c r="F76" s="33">
        <v>446</v>
      </c>
      <c r="G76" s="33">
        <f>VLOOKUP(C76,'[1]Fluxo Release Fechado PF'!$D:$E,2,FALSE)</f>
        <v>-52</v>
      </c>
      <c r="H76" s="33">
        <v>-133</v>
      </c>
    </row>
    <row r="77" spans="1:8" ht="15" x14ac:dyDescent="0.25">
      <c r="A77" s="30" t="s">
        <v>156</v>
      </c>
      <c r="B77" s="30" t="s">
        <v>311</v>
      </c>
      <c r="C77" s="31">
        <v>-1047704</v>
      </c>
      <c r="D77" s="31">
        <v>-1315162</v>
      </c>
      <c r="E77" s="31">
        <v>-1707883</v>
      </c>
      <c r="F77" s="31">
        <v>-1920974</v>
      </c>
      <c r="G77" s="31">
        <f>VLOOKUP(C77,'[1]Fluxo Release Fechado PF'!$D:$E,2,FALSE)</f>
        <v>-3815378</v>
      </c>
      <c r="H77" s="31">
        <v>-1389750</v>
      </c>
    </row>
    <row r="78" spans="1:8" ht="15" x14ac:dyDescent="0.25">
      <c r="A78" s="32" t="s">
        <v>157</v>
      </c>
      <c r="B78" s="32" t="s">
        <v>312</v>
      </c>
      <c r="C78" s="33">
        <v>1071</v>
      </c>
      <c r="D78" s="33">
        <v>3183</v>
      </c>
      <c r="E78" s="33">
        <v>11820</v>
      </c>
      <c r="F78" s="33">
        <v>5381</v>
      </c>
      <c r="G78" s="33">
        <f>VLOOKUP(C78,'[1]Fluxo Release Fechado PF'!$D:$E,2,FALSE)</f>
        <v>12050</v>
      </c>
      <c r="H78" s="33">
        <v>-39537</v>
      </c>
    </row>
    <row r="79" spans="1:8" ht="15" x14ac:dyDescent="0.25">
      <c r="A79" s="30" t="s">
        <v>158</v>
      </c>
      <c r="B79" s="30" t="s">
        <v>313</v>
      </c>
      <c r="C79" s="31">
        <v>0</v>
      </c>
      <c r="D79" s="31">
        <v>0</v>
      </c>
      <c r="E79" s="31">
        <v>0</v>
      </c>
      <c r="F79" s="31">
        <v>-2965</v>
      </c>
      <c r="G79" s="31">
        <v>0</v>
      </c>
      <c r="H79" s="31">
        <v>-254</v>
      </c>
    </row>
    <row r="80" spans="1:8" ht="15" x14ac:dyDescent="0.25">
      <c r="A80" s="32" t="s">
        <v>159</v>
      </c>
      <c r="B80" s="32" t="s">
        <v>314</v>
      </c>
      <c r="C80" s="33">
        <v>415919</v>
      </c>
      <c r="D80" s="33">
        <v>392007</v>
      </c>
      <c r="E80" s="33">
        <v>135368</v>
      </c>
      <c r="F80" s="33">
        <v>-551929</v>
      </c>
      <c r="G80" s="33">
        <f>VLOOKUP(C80,'[1]Fluxo Release Fechado PF'!$D:$E,2,FALSE)</f>
        <v>1516056.04</v>
      </c>
      <c r="H80" s="33">
        <v>-1187099.04</v>
      </c>
    </row>
    <row r="81" spans="1:8" ht="15" x14ac:dyDescent="0.25">
      <c r="A81" s="30" t="s">
        <v>160</v>
      </c>
      <c r="B81" s="30" t="s">
        <v>315</v>
      </c>
      <c r="C81" s="31">
        <v>39795</v>
      </c>
      <c r="D81" s="31">
        <v>-177795</v>
      </c>
      <c r="E81" s="31">
        <v>-24992</v>
      </c>
      <c r="F81" s="31">
        <v>-113965</v>
      </c>
      <c r="G81" s="31">
        <f>VLOOKUP(C81,'[1]Fluxo Release Fechado PF'!$D:$E,2,FALSE)</f>
        <v>2953</v>
      </c>
      <c r="H81" s="31">
        <v>-64682</v>
      </c>
    </row>
    <row r="82" spans="1:8" ht="15" x14ac:dyDescent="0.25">
      <c r="A82" s="32" t="s">
        <v>389</v>
      </c>
      <c r="B82" s="32" t="s">
        <v>392</v>
      </c>
      <c r="C82" s="33">
        <v>0</v>
      </c>
      <c r="D82" s="33">
        <v>0</v>
      </c>
      <c r="E82" s="33">
        <v>0</v>
      </c>
      <c r="F82" s="33">
        <v>0</v>
      </c>
      <c r="G82" s="33">
        <v>-23437</v>
      </c>
      <c r="H82" s="33">
        <v>-253</v>
      </c>
    </row>
    <row r="83" spans="1:8" ht="15" x14ac:dyDescent="0.25">
      <c r="A83" s="30" t="s">
        <v>388</v>
      </c>
      <c r="B83" s="30" t="s">
        <v>316</v>
      </c>
      <c r="C83" s="31">
        <v>0</v>
      </c>
      <c r="D83" s="31">
        <v>100000</v>
      </c>
      <c r="E83" s="31">
        <v>0</v>
      </c>
      <c r="F83" s="31">
        <v>0</v>
      </c>
      <c r="G83" s="31">
        <v>-67000</v>
      </c>
      <c r="H83" s="31">
        <v>0</v>
      </c>
    </row>
    <row r="84" spans="1:8" ht="15.75" thickBot="1" x14ac:dyDescent="0.3">
      <c r="A84" s="32" t="s">
        <v>161</v>
      </c>
      <c r="B84" s="32" t="s">
        <v>317</v>
      </c>
      <c r="C84" s="33">
        <v>-6432</v>
      </c>
      <c r="D84" s="33">
        <v>6432</v>
      </c>
      <c r="E84" s="33">
        <v>0</v>
      </c>
      <c r="F84" s="33">
        <v>0</v>
      </c>
      <c r="G84" s="33">
        <f>VLOOKUP(C84,'[1]Fluxo Release Fechado PF'!$D:$E,2,FALSE)</f>
        <v>0</v>
      </c>
      <c r="H84" s="33">
        <v>0</v>
      </c>
    </row>
    <row r="85" spans="1:8" ht="16.5" thickTop="1" thickBot="1" x14ac:dyDescent="0.3">
      <c r="A85" s="40" t="s">
        <v>162</v>
      </c>
      <c r="B85" s="40" t="s">
        <v>163</v>
      </c>
      <c r="C85" s="28">
        <v>-661607</v>
      </c>
      <c r="D85" s="28">
        <v>-1061714</v>
      </c>
      <c r="E85" s="28">
        <v>-1690558</v>
      </c>
      <c r="F85" s="28">
        <v>-2787786</v>
      </c>
      <c r="G85" s="28">
        <f>VLOOKUP(C85,'[1]Fluxo Release Fechado PF'!$D:$E,2,FALSE)</f>
        <v>-2492452.96</v>
      </c>
      <c r="H85" s="28">
        <v>-2839829.04</v>
      </c>
    </row>
    <row r="86" spans="1:8" ht="16.5" thickTop="1" thickBot="1" x14ac:dyDescent="0.3">
      <c r="A86" s="40" t="s">
        <v>164</v>
      </c>
      <c r="B86" s="40" t="s">
        <v>246</v>
      </c>
      <c r="C86" s="28"/>
      <c r="D86" s="28"/>
      <c r="E86" s="28"/>
      <c r="F86" s="28"/>
      <c r="G86" s="28"/>
      <c r="H86" s="28"/>
    </row>
    <row r="87" spans="1:8" ht="15.75" thickTop="1" x14ac:dyDescent="0.25">
      <c r="A87" s="30" t="s">
        <v>165</v>
      </c>
      <c r="B87" s="30" t="s">
        <v>318</v>
      </c>
      <c r="C87" s="31">
        <v>-16028</v>
      </c>
      <c r="D87" s="31">
        <v>-47227</v>
      </c>
      <c r="E87" s="31">
        <v>-11335</v>
      </c>
      <c r="F87" s="31">
        <v>2006</v>
      </c>
      <c r="G87" s="31">
        <f>VLOOKUP(C87,'[1]Fluxo Release Fechado PF'!$D:$E,2,FALSE)</f>
        <v>-11089</v>
      </c>
      <c r="H87" s="31">
        <v>-35776</v>
      </c>
    </row>
    <row r="88" spans="1:8" ht="15" x14ac:dyDescent="0.25">
      <c r="A88" s="32" t="s">
        <v>166</v>
      </c>
      <c r="B88" s="32" t="s">
        <v>319</v>
      </c>
      <c r="C88" s="33">
        <v>1273471</v>
      </c>
      <c r="D88" s="33">
        <v>876315</v>
      </c>
      <c r="E88" s="33">
        <v>6429714</v>
      </c>
      <c r="F88" s="33">
        <v>3461134</v>
      </c>
      <c r="G88" s="33">
        <f>VLOOKUP(C88,'[1]Fluxo Release Fechado PF'!$D:$E,2,FALSE)</f>
        <v>5355188</v>
      </c>
      <c r="H88" s="33">
        <v>3515618</v>
      </c>
    </row>
    <row r="89" spans="1:8" ht="15" x14ac:dyDescent="0.25">
      <c r="A89" s="30" t="s">
        <v>167</v>
      </c>
      <c r="B89" s="30" t="s">
        <v>320</v>
      </c>
      <c r="C89" s="31">
        <v>-742289</v>
      </c>
      <c r="D89" s="31">
        <v>-2570687</v>
      </c>
      <c r="E89" s="31">
        <v>-4245532</v>
      </c>
      <c r="F89" s="31">
        <v>-5044711</v>
      </c>
      <c r="G89" s="31">
        <f>SUM('[1]Fluxo Release Fechado PF'!$E$86:$E$87)</f>
        <v>-2842152</v>
      </c>
      <c r="H89" s="31">
        <v>-3406419</v>
      </c>
    </row>
    <row r="90" spans="1:8" ht="15" x14ac:dyDescent="0.25">
      <c r="A90" s="32" t="s">
        <v>168</v>
      </c>
      <c r="B90" s="32" t="s">
        <v>321</v>
      </c>
      <c r="C90" s="33">
        <v>0</v>
      </c>
      <c r="D90" s="33">
        <v>0</v>
      </c>
      <c r="E90" s="33">
        <v>0</v>
      </c>
      <c r="F90" s="33">
        <v>0</v>
      </c>
      <c r="G90" s="33">
        <v>-22225</v>
      </c>
      <c r="H90" s="33">
        <v>0</v>
      </c>
    </row>
    <row r="91" spans="1:8" ht="15" x14ac:dyDescent="0.25">
      <c r="A91" s="30" t="s">
        <v>169</v>
      </c>
      <c r="B91" s="30" t="s">
        <v>322</v>
      </c>
      <c r="C91" s="31">
        <v>4995</v>
      </c>
      <c r="D91" s="31">
        <v>-566060</v>
      </c>
      <c r="E91" s="31">
        <v>104096</v>
      </c>
      <c r="F91" s="31">
        <v>-291683</v>
      </c>
      <c r="G91" s="31">
        <f>VLOOKUP(C91,'[1]Fluxo Release Fechado PF'!$D:$E,2,FALSE)</f>
        <v>59</v>
      </c>
      <c r="H91" s="31">
        <v>-243072</v>
      </c>
    </row>
    <row r="92" spans="1:8" ht="15" x14ac:dyDescent="0.25">
      <c r="A92" s="32" t="s">
        <v>192</v>
      </c>
      <c r="B92" s="32" t="s">
        <v>323</v>
      </c>
      <c r="C92" s="33">
        <v>0</v>
      </c>
      <c r="D92" s="33">
        <v>-70</v>
      </c>
      <c r="E92" s="33">
        <v>-395063</v>
      </c>
      <c r="F92" s="33">
        <v>-29140</v>
      </c>
      <c r="G92" s="33">
        <v>0</v>
      </c>
      <c r="H92" s="33">
        <v>-92151</v>
      </c>
    </row>
    <row r="93" spans="1:8" ht="15" x14ac:dyDescent="0.25">
      <c r="A93" s="30" t="s">
        <v>170</v>
      </c>
      <c r="B93" s="30" t="s">
        <v>324</v>
      </c>
      <c r="C93" s="31">
        <v>49041</v>
      </c>
      <c r="D93" s="31">
        <v>38195</v>
      </c>
      <c r="E93" s="31">
        <v>24108</v>
      </c>
      <c r="F93" s="31">
        <v>15072</v>
      </c>
      <c r="G93" s="31">
        <f>VLOOKUP(C93,'[1]Fluxo Release Fechado PF'!$D:$E,2,FALSE)</f>
        <v>-7558</v>
      </c>
      <c r="H93" s="31">
        <v>39029</v>
      </c>
    </row>
    <row r="94" spans="1:8" ht="15" x14ac:dyDescent="0.25">
      <c r="A94" s="32" t="s">
        <v>155</v>
      </c>
      <c r="B94" s="32" t="s">
        <v>310</v>
      </c>
      <c r="C94" s="33">
        <v>0</v>
      </c>
      <c r="D94" s="33">
        <v>0</v>
      </c>
      <c r="E94" s="33">
        <v>-169</v>
      </c>
      <c r="F94" s="33">
        <v>104</v>
      </c>
      <c r="G94" s="33">
        <v>0</v>
      </c>
      <c r="H94" s="33">
        <v>0</v>
      </c>
    </row>
    <row r="95" spans="1:8" ht="15" x14ac:dyDescent="0.25">
      <c r="A95" s="30" t="s">
        <v>171</v>
      </c>
      <c r="B95" s="30" t="s">
        <v>325</v>
      </c>
      <c r="C95" s="31">
        <v>-6563</v>
      </c>
      <c r="D95" s="31">
        <v>-7290</v>
      </c>
      <c r="E95" s="31">
        <v>-2731</v>
      </c>
      <c r="F95" s="31">
        <v>-11095</v>
      </c>
      <c r="G95" s="31">
        <f>VLOOKUP(C95,'[1]Fluxo Release Fechado PF'!$D:$E,2,FALSE)</f>
        <v>-4060</v>
      </c>
      <c r="H95" s="31">
        <v>-6155</v>
      </c>
    </row>
    <row r="96" spans="1:8" ht="15.75" thickBot="1" x14ac:dyDescent="0.3">
      <c r="A96" s="32" t="s">
        <v>196</v>
      </c>
      <c r="B96" s="32" t="s">
        <v>326</v>
      </c>
      <c r="C96" s="33">
        <v>0</v>
      </c>
      <c r="D96" s="33">
        <v>0</v>
      </c>
      <c r="E96" s="33">
        <v>-41102</v>
      </c>
      <c r="F96" s="33">
        <v>-36061</v>
      </c>
      <c r="G96" s="33">
        <v>0</v>
      </c>
      <c r="H96" s="33">
        <v>0</v>
      </c>
    </row>
    <row r="97" spans="1:43" ht="16.5" thickTop="1" thickBot="1" x14ac:dyDescent="0.3">
      <c r="A97" s="40" t="s">
        <v>172</v>
      </c>
      <c r="B97" s="40" t="s">
        <v>327</v>
      </c>
      <c r="C97" s="28">
        <v>562627</v>
      </c>
      <c r="D97" s="28">
        <v>-2276824</v>
      </c>
      <c r="E97" s="28">
        <v>1861986</v>
      </c>
      <c r="F97" s="28">
        <v>-1934374</v>
      </c>
      <c r="G97" s="28">
        <f>VLOOKUP(C97,'[1]Fluxo Release Fechado PF'!$D:$E,2,FALSE)</f>
        <v>2468163</v>
      </c>
      <c r="H97" s="28">
        <v>-228926</v>
      </c>
    </row>
    <row r="98" spans="1:43" ht="16.5" thickTop="1" thickBot="1" x14ac:dyDescent="0.3">
      <c r="A98" s="30" t="s">
        <v>173</v>
      </c>
      <c r="B98" s="30" t="s">
        <v>328</v>
      </c>
      <c r="C98" s="31">
        <v>-147</v>
      </c>
      <c r="D98" s="31">
        <v>-25032</v>
      </c>
      <c r="E98" s="31">
        <v>13720</v>
      </c>
      <c r="F98" s="31">
        <v>28066</v>
      </c>
      <c r="G98" s="31">
        <v>-2498</v>
      </c>
      <c r="H98" s="31">
        <v>4402</v>
      </c>
    </row>
    <row r="99" spans="1:43" ht="16.5" thickTop="1" thickBot="1" x14ac:dyDescent="0.3">
      <c r="A99" s="40" t="s">
        <v>174</v>
      </c>
      <c r="B99" s="40" t="s">
        <v>175</v>
      </c>
      <c r="C99" s="28">
        <v>1381655</v>
      </c>
      <c r="D99" s="28">
        <v>-1415608</v>
      </c>
      <c r="E99" s="28">
        <v>2331334</v>
      </c>
      <c r="F99" s="28">
        <v>-2662830</v>
      </c>
      <c r="G99" s="28">
        <f>VLOOKUP(C99,'[1]Fluxo Release Fechado PF'!$D:$E,2,FALSE)</f>
        <v>1289823</v>
      </c>
      <c r="H99" s="28">
        <v>-1125478</v>
      </c>
    </row>
    <row r="100" spans="1:43" ht="16.5" thickTop="1" thickBot="1" x14ac:dyDescent="0.3">
      <c r="A100" s="40" t="s">
        <v>176</v>
      </c>
      <c r="B100" s="40" t="s">
        <v>329</v>
      </c>
      <c r="C100" s="28"/>
      <c r="D100" s="28"/>
      <c r="E100" s="28"/>
      <c r="F100" s="28"/>
      <c r="G100" s="28"/>
      <c r="H100" s="28"/>
    </row>
    <row r="101" spans="1:43" ht="15.75" thickTop="1" x14ac:dyDescent="0.25">
      <c r="A101" s="30" t="s">
        <v>177</v>
      </c>
      <c r="B101" s="30" t="s">
        <v>178</v>
      </c>
      <c r="C101" s="31">
        <v>4754504</v>
      </c>
      <c r="D101" s="31">
        <v>6136159</v>
      </c>
      <c r="E101" s="31">
        <v>4720551</v>
      </c>
      <c r="F101" s="31">
        <v>7051885</v>
      </c>
      <c r="G101" s="31">
        <f>VLOOKUP(C101,'[1]Fluxo Release Fechado PF'!$D:$E,2,FALSE)</f>
        <v>4389055</v>
      </c>
      <c r="H101" s="31">
        <v>5678878</v>
      </c>
    </row>
    <row r="102" spans="1:43" ht="15" x14ac:dyDescent="0.25">
      <c r="A102" s="32" t="s">
        <v>179</v>
      </c>
      <c r="B102" s="32" t="s">
        <v>180</v>
      </c>
      <c r="C102" s="33">
        <v>6136159</v>
      </c>
      <c r="D102" s="33">
        <v>4720551</v>
      </c>
      <c r="E102" s="33">
        <v>7051885</v>
      </c>
      <c r="F102" s="33">
        <v>4389055</v>
      </c>
      <c r="G102" s="33">
        <f>VLOOKUP(C102,'[1]Fluxo Release Fechado PF'!$D:$E,2,FALSE)</f>
        <v>5678878</v>
      </c>
      <c r="H102" s="33">
        <v>4553400</v>
      </c>
    </row>
    <row r="103" spans="1:43" s="1" customFormat="1" ht="15" x14ac:dyDescent="0.25">
      <c r="A103" s="77"/>
      <c r="B103" s="77"/>
      <c r="C103" s="78"/>
      <c r="D103" s="78"/>
      <c r="E103" s="78"/>
      <c r="F103" s="78"/>
      <c r="G103" s="78"/>
      <c r="H103" s="78"/>
      <c r="I103" s="4"/>
      <c r="J103" s="79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8" spans="1:43" ht="0" hidden="1" customHeight="1" x14ac:dyDescent="0.25">
      <c r="H108" s="41">
        <v>-2851384.04</v>
      </c>
    </row>
    <row r="111" spans="1:43" ht="0" hidden="1" customHeight="1" x14ac:dyDescent="0.25">
      <c r="H111" s="41">
        <v>-35776</v>
      </c>
    </row>
    <row r="113" spans="8:8" ht="0" hidden="1" customHeight="1" x14ac:dyDescent="0.25">
      <c r="H113" s="41">
        <v>3515618</v>
      </c>
    </row>
    <row r="114" spans="8:8" ht="0" hidden="1" customHeight="1" x14ac:dyDescent="0.25">
      <c r="H114" s="41">
        <v>-3406419</v>
      </c>
    </row>
    <row r="118" spans="8:8" ht="0" hidden="1" customHeight="1" x14ac:dyDescent="0.25">
      <c r="H118" s="41">
        <v>0</v>
      </c>
    </row>
    <row r="119" spans="8:8" ht="0" hidden="1" customHeight="1" x14ac:dyDescent="0.25">
      <c r="H119" s="41">
        <v>-243072</v>
      </c>
    </row>
    <row r="120" spans="8:8" ht="0" hidden="1" customHeight="1" x14ac:dyDescent="0.25">
      <c r="H120" s="41">
        <v>-92151</v>
      </c>
    </row>
    <row r="121" spans="8:8" ht="0" hidden="1" customHeight="1" x14ac:dyDescent="0.25">
      <c r="H121" s="41">
        <v>39029</v>
      </c>
    </row>
    <row r="123" spans="8:8" ht="0" hidden="1" customHeight="1" x14ac:dyDescent="0.25">
      <c r="H123" s="41">
        <v>0</v>
      </c>
    </row>
    <row r="125" spans="8:8" ht="0" hidden="1" customHeight="1" x14ac:dyDescent="0.25">
      <c r="H125" s="41">
        <v>-6155</v>
      </c>
    </row>
    <row r="127" spans="8:8" ht="0" hidden="1" customHeight="1" x14ac:dyDescent="0.25">
      <c r="H127" s="41">
        <v>0</v>
      </c>
    </row>
    <row r="128" spans="8:8" ht="0" hidden="1" customHeight="1" x14ac:dyDescent="0.25">
      <c r="H128" s="41">
        <v>-228926</v>
      </c>
    </row>
    <row r="129" spans="8:8" ht="0" hidden="1" customHeight="1" x14ac:dyDescent="0.25">
      <c r="H129" s="41">
        <v>4402</v>
      </c>
    </row>
    <row r="130" spans="8:8" ht="0" hidden="1" customHeight="1" x14ac:dyDescent="0.25">
      <c r="H130" s="41">
        <v>-1136842</v>
      </c>
    </row>
    <row r="132" spans="8:8" ht="0" hidden="1" customHeight="1" x14ac:dyDescent="0.25">
      <c r="H132" s="41">
        <v>5678878</v>
      </c>
    </row>
    <row r="133" spans="8:8" ht="0" hidden="1" customHeight="1" x14ac:dyDescent="0.25">
      <c r="H133" s="41">
        <v>4553400</v>
      </c>
    </row>
  </sheetData>
  <mergeCells count="1">
    <mergeCell ref="K1:V1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 - Index</vt:lpstr>
      <vt:lpstr>Balanço Patrimonial - Pró-F </vt:lpstr>
      <vt:lpstr>Demonstração de Resultados</vt:lpstr>
      <vt:lpstr>Fluxo de Caixa - Pró 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Caique de Almeida Moraes</dc:creator>
  <cp:lastModifiedBy>Caique de Almeida Moraes</cp:lastModifiedBy>
  <dcterms:created xsi:type="dcterms:W3CDTF">2024-05-06T22:09:35Z</dcterms:created>
  <dcterms:modified xsi:type="dcterms:W3CDTF">2025-07-29T13:03:16Z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2024-07-26T17:35:46Z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104a10bc-555e-4824-b18e-64f26941c0ce</vt:lpwstr>
  </property>
  <property fmtid="{D5CDD505-2E9C-101B-9397-08002B2CF9AE}" pid="8" name="MSIP_Label_da6992c7-41ed-41d3-aed6-d8caf03a2570_ContentBits">
    <vt:lpwstr>0</vt:lpwstr>
  </property>
</Properties>
</file>