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Controladoria\Controladoria\21 - RI\2024\2024 Q2\"/>
    </mc:Choice>
  </mc:AlternateContent>
  <xr:revisionPtr revIDLastSave="0" documentId="8_{1DA1CC98-369D-4BAE-83E1-D11E375BDB6D}" xr6:coauthVersionLast="47" xr6:coauthVersionMax="47" xr10:uidLastSave="{00000000-0000-0000-0000-000000000000}"/>
  <bookViews>
    <workbookView xWindow="-120" yWindow="-120" windowWidth="20730" windowHeight="11040" xr2:uid="{BC15BDA6-8E1F-4D25-8983-B2F40F3CC8AD}"/>
  </bookViews>
  <sheets>
    <sheet name="KPIs Mercado" sheetId="1" r:id="rId1"/>
  </sheets>
  <definedNames>
    <definedName name="__123Graph_A" hidden="1">#REF!</definedName>
    <definedName name="__123Graph_AANIDRO" hidden="1">#REF!</definedName>
    <definedName name="__123Graph_AHIALCOOL" hidden="1">#REF!</definedName>
    <definedName name="__123Graph_AHIDRATADO" hidden="1">#REF!</definedName>
    <definedName name="__123Graph_ASACAS" hidden="1">#REF!</definedName>
    <definedName name="__123Graph_X" hidden="1">#REF!</definedName>
    <definedName name="__123Graph_XANIDRO" hidden="1">#REF!</definedName>
    <definedName name="__123Graph_XHIALCOOL" hidden="1">#REF!</definedName>
    <definedName name="__123Graph_XHIDRATADO" hidden="1">#REF!</definedName>
    <definedName name="__123Graph_XSACAS" hidden="1">#REF!</definedName>
    <definedName name="__1IQ_AVG_INT_EARss" hidden="1">"c73"</definedName>
    <definedName name="_1IQ_AVG_INT_EARss" hidden="1">"c73"</definedName>
    <definedName name="_bdm.0A0DD434234848319B270DFE2EF05166.edm" hidden="1">#REF!</definedName>
    <definedName name="_bdm.12ECEFDE39D44E0AB8FBC7A325A3881E.edm" hidden="1">#REF!</definedName>
    <definedName name="_bdm.3C601D346D334D3BBD8AC771694B7CC8.edm" hidden="1">#REF!</definedName>
    <definedName name="_bdm.47E2705A2BF84754BA9FF9EA2A139BC7.edm" hidden="1">#REF!</definedName>
    <definedName name="_bdm.E93E21E4694A4EA5ACF7100CC4A7F69C.edm" hidden="1">#REF!</definedName>
    <definedName name="_k1" localSheetId="0" hidden="1">{"'Trades'!$A$120:$F$141"}</definedName>
    <definedName name="_k1" hidden="1">{"'Trades'!$A$120:$F$141"}</definedName>
    <definedName name="_k2" localSheetId="0" hidden="1">{"'Trades'!$A$120:$F$141"}</definedName>
    <definedName name="_k2" hidden="1">{"'Trades'!$A$120:$F$141"}</definedName>
    <definedName name="_Order1" hidden="1">0</definedName>
    <definedName name="_P00comps1" hidden="1">#REF!</definedName>
    <definedName name="_P00comps2" hidden="1">#REF!</definedName>
    <definedName name="_Regression_Int" hidden="1">1</definedName>
    <definedName name="_w2" localSheetId="0" hidden="1">{"'Trades'!$A$120:$F$141"}</definedName>
    <definedName name="_w2" hidden="1">{"'Trades'!$A$120:$F$141"}</definedName>
    <definedName name="AccessDatabase" hidden="1">"C:\DATA\KEVIN\MODELS\Model 0218.mdb"</definedName>
    <definedName name="ACwvu.summary1." hidden="1">#REF!</definedName>
    <definedName name="ACwvu.summary2." hidden="1">#REF!</definedName>
    <definedName name="ACwvu.summary3." hidden="1">#REF!</definedName>
    <definedName name="_xlnm.Database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4" hidden="1">#REF!</definedName>
    <definedName name="BLPH5" hidden="1">#REF!</definedName>
    <definedName name="BLPH6" hidden="1">#REF!</definedName>
    <definedName name="BLPH8" hidden="1">#REF!</definedName>
    <definedName name="BLPH9" hidden="1">#REF!</definedName>
    <definedName name="cb_sChart16F93FDC_opts" hidden="1">"2, 1, 2, True, 2, False, False, , 0, False, True, 1, 1"</definedName>
    <definedName name="cb_sChart1772FCE9_opts" hidden="1">"2, 5, 2, True, 2, False, False, , 0, False, True, 1, 2"</definedName>
    <definedName name="CBWorkbookPriority" hidden="1">-777534310</definedName>
    <definedName name="CIQWBGuid" hidden="1">"34316e7d-4a55-4902-908a-12fb299676db"</definedName>
    <definedName name="control2" localSheetId="0" hidden="1">{"'Trades'!$A$120:$F$141"}</definedName>
    <definedName name="control2" hidden="1">{"'Trades'!$A$120:$F$141"}</definedName>
    <definedName name="dsa" localSheetId="0" hidden="1">Sort</definedName>
    <definedName name="dsa" hidden="1">Sort</definedName>
    <definedName name="Equite" hidden="1">0</definedName>
    <definedName name="ForecastPeriod" hidden="1">#REF!</definedName>
    <definedName name="gggggggggggggggnnnnnnnnnnnnnn" localSheetId="0" hidden="1">{"'Trades'!$A$120:$F$141"}</definedName>
    <definedName name="gggggggggggggggnnnnnnnnnnnnnn" hidden="1">{"'Trades'!$A$120:$F$141"}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LTM_MultByFXRates" hidden="1">#REF!,#REF!,#REF!,#REF!,#REF!,#REF!,#REF!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TML_Control2" localSheetId="0" hidden="1">{"'Trades'!$A$120:$F$141"}</definedName>
    <definedName name="HTML_Control2" hidden="1">{"'Trades'!$A$120:$F$141"}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DAILY" hidden="1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DEX_PROVIDED_DIVIDEND" hidden="1">"c19252"</definedName>
    <definedName name="IQ_INDEXCONSTITUENT_CLOSEPRICE" hidden="1">"c19241"</definedName>
    <definedName name="IQ_INTEL_EPS_EST" hidden="1">"c24729"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TMMONTH" hidden="1">120000</definedName>
    <definedName name="IQ_MACRO_SURVEY_CONSUMER_SENTIMENT" hidden="1">"c20808"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TD" hidden="1">800000</definedName>
    <definedName name="IQ_NAMES_REVISION_DATE_" hidden="1">43561.6074421296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OPENED55" hidden="1">1</definedName>
    <definedName name="IQ_OTHER_MINING_REVENUE_COAL" hidden="1">"c15931"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ISION_DATE__1" hidden="1">39034.5762615741</definedName>
    <definedName name="IQ_ROYALTY_REVENUE_COAL" hidden="1">"c15932"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YTDMONTH" hidden="1">130000</definedName>
    <definedName name="June" hidden="1">0</definedName>
    <definedName name="ListOffset" hidden="1">1</definedName>
    <definedName name="M_PlaceofPath" hidden="1">"F:\GCAPPELL\VDF_Models\Education\COCO_VDF.xls"</definedName>
    <definedName name="obboy" localSheetId="0" hidden="1">{"'Trades'!$A$120:$F$141"}</definedName>
    <definedName name="obboy" hidden="1">{"'Trades'!$A$120:$F$141"}</definedName>
    <definedName name="ReportGroup" hidden="1">0</definedName>
    <definedName name="SAPBEXhrIndnt" hidden="1">1</definedName>
    <definedName name="solver_adj1" hidden="1">#REF!</definedName>
    <definedName name="solver_lin" hidden="1">0</definedName>
    <definedName name="solver_num" hidden="1">0</definedName>
    <definedName name="solver_opt1" hidden="1">#REF!</definedName>
    <definedName name="solver_typ" hidden="1">3</definedName>
    <definedName name="solver_val" hidden="1">0.6</definedName>
    <definedName name="Swvu.summary1." hidden="1">#REF!</definedName>
    <definedName name="Swvu.summary2." hidden="1">#REF!</definedName>
    <definedName name="Swvu.summary3." hidden="1">#REF!</definedName>
    <definedName name="TemplateVersion" hidden="1">#REF!</definedName>
    <definedName name="ttttt" localSheetId="0" hidden="1">{"'Trades'!$A$120:$F$141"}</definedName>
    <definedName name="ttttt" hidden="1">{"'Trades'!$A$120:$F$141"}</definedName>
    <definedName name="XREF_COLUMN_17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3" i="1" l="1"/>
  <c r="W82" i="1"/>
  <c r="X80" i="1"/>
  <c r="X79" i="1"/>
  <c r="W79" i="1"/>
  <c r="X78" i="1"/>
  <c r="X77" i="1"/>
  <c r="X74" i="1"/>
  <c r="X73" i="1"/>
  <c r="X72" i="1"/>
  <c r="X68" i="1"/>
  <c r="X67" i="1"/>
  <c r="X66" i="1"/>
  <c r="X65" i="1"/>
  <c r="X64" i="1"/>
  <c r="X59" i="1"/>
  <c r="X58" i="1"/>
  <c r="X57" i="1"/>
  <c r="X56" i="1"/>
  <c r="X55" i="1"/>
  <c r="X54" i="1"/>
  <c r="X49" i="1"/>
  <c r="W49" i="1"/>
  <c r="T50" i="1"/>
  <c r="X48" i="1"/>
  <c r="W48" i="1"/>
  <c r="X47" i="1"/>
  <c r="X43" i="1"/>
  <c r="X42" i="1"/>
  <c r="U50" i="1"/>
  <c r="X40" i="1"/>
  <c r="X39" i="1"/>
  <c r="X38" i="1"/>
  <c r="X37" i="1"/>
  <c r="X36" i="1"/>
  <c r="X35" i="1"/>
  <c r="X29" i="1"/>
  <c r="W29" i="1"/>
  <c r="X28" i="1"/>
  <c r="W28" i="1"/>
  <c r="X27" i="1"/>
  <c r="W27" i="1"/>
  <c r="X26" i="1"/>
  <c r="X25" i="1"/>
  <c r="U30" i="1"/>
  <c r="T30" i="1"/>
  <c r="X22" i="1"/>
  <c r="W22" i="1"/>
  <c r="X21" i="1"/>
  <c r="W21" i="1"/>
  <c r="X20" i="1"/>
  <c r="W20" i="1"/>
  <c r="X17" i="1"/>
  <c r="X15" i="1"/>
  <c r="X14" i="1"/>
  <c r="X13" i="1"/>
  <c r="X12" i="1"/>
  <c r="X11" i="1"/>
  <c r="X10" i="1"/>
  <c r="W9" i="1"/>
  <c r="W30" i="1" l="1"/>
  <c r="X30" i="1"/>
  <c r="W78" i="1"/>
  <c r="X82" i="1"/>
  <c r="W10" i="1"/>
  <c r="W11" i="1"/>
  <c r="W12" i="1"/>
  <c r="W13" i="1"/>
  <c r="W14" i="1"/>
  <c r="W15" i="1"/>
  <c r="W17" i="1"/>
  <c r="W25" i="1"/>
  <c r="X9" i="1"/>
  <c r="S30" i="1"/>
  <c r="W80" i="1"/>
  <c r="W26" i="1"/>
  <c r="W35" i="1"/>
  <c r="W36" i="1"/>
  <c r="W37" i="1"/>
  <c r="W38" i="1"/>
  <c r="W39" i="1"/>
  <c r="W40" i="1"/>
  <c r="W41" i="1"/>
  <c r="W42" i="1"/>
  <c r="W43" i="1"/>
  <c r="W47" i="1"/>
  <c r="W54" i="1"/>
  <c r="W55" i="1"/>
  <c r="W56" i="1"/>
  <c r="W57" i="1"/>
  <c r="W58" i="1"/>
  <c r="W59" i="1"/>
  <c r="W64" i="1"/>
  <c r="W65" i="1"/>
  <c r="W66" i="1"/>
  <c r="W67" i="1"/>
  <c r="W68" i="1"/>
  <c r="W72" i="1"/>
  <c r="W73" i="1"/>
  <c r="W74" i="1"/>
  <c r="W77" i="1"/>
  <c r="X41" i="1"/>
  <c r="W83" i="1"/>
</calcChain>
</file>

<file path=xl/sharedStrings.xml><?xml version="1.0" encoding="utf-8"?>
<sst xmlns="http://schemas.openxmlformats.org/spreadsheetml/2006/main" count="127" uniqueCount="93">
  <si>
    <t>x</t>
  </si>
  <si>
    <t>Unidade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</si>
  <si>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</si>
  <si>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</si>
  <si>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</si>
  <si>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</si>
  <si>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</si>
  <si>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</si>
  <si>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</si>
  <si>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</si>
  <si>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</si>
  <si>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</si>
  <si>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</si>
  <si>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</si>
  <si>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</si>
  <si>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</si>
  <si>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</si>
  <si>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</si>
  <si>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</si>
  <si>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</si>
  <si>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2T24 vs 1T24</t>
  </si>
  <si>
    <t>2T24 vs 2T23</t>
  </si>
  <si>
    <t>Dados Operacionais</t>
  </si>
  <si>
    <t>Cadastros Dotz</t>
  </si>
  <si>
    <t># mm</t>
  </si>
  <si>
    <t>ARPU</t>
  </si>
  <si>
    <t>R$ bi</t>
  </si>
  <si>
    <t>Conta Dotz - Downloads</t>
  </si>
  <si>
    <t># mil</t>
  </si>
  <si>
    <t>Conta Dotz - Cadastro</t>
  </si>
  <si>
    <t>nd</t>
  </si>
  <si>
    <t>GMV GDO</t>
  </si>
  <si>
    <t>R$ mm</t>
  </si>
  <si>
    <t>GDO - Take Rate</t>
  </si>
  <si>
    <t>%</t>
  </si>
  <si>
    <t>Cobranded - Clientes Ativos 12M</t>
  </si>
  <si>
    <t>Cobranded - TPV (LTM)</t>
  </si>
  <si>
    <t>Originação de Crédito</t>
  </si>
  <si>
    <t>Noverde</t>
  </si>
  <si>
    <t>Noverde na Base Dotz</t>
  </si>
  <si>
    <t>Perfi de Trocas</t>
  </si>
  <si>
    <t>DZ --&gt; R$</t>
  </si>
  <si>
    <t>PDV</t>
  </si>
  <si>
    <t>Catálogo</t>
  </si>
  <si>
    <t>Faturamento</t>
  </si>
  <si>
    <t>Loyalty</t>
  </si>
  <si>
    <t>Marketplace</t>
  </si>
  <si>
    <t>TechFin</t>
  </si>
  <si>
    <t>Co-branded + Crédito</t>
  </si>
  <si>
    <t>Conta Dotz</t>
  </si>
  <si>
    <t>Total Faturamento</t>
  </si>
  <si>
    <t>Informações Financeiras e Contábeis</t>
  </si>
  <si>
    <t>Receita Líquida</t>
  </si>
  <si>
    <t xml:space="preserve">Receita de breakage </t>
  </si>
  <si>
    <t>Receita de spread</t>
  </si>
  <si>
    <t>Receita de resgate</t>
  </si>
  <si>
    <t>Receita de resgate (split fee)</t>
  </si>
  <si>
    <t>Receita serviços</t>
  </si>
  <si>
    <t>Impostos e deduções sobre vendas</t>
  </si>
  <si>
    <t xml:space="preserve"> Receita líquida antes de resgates</t>
  </si>
  <si>
    <t>Custos de resgates de pontos dotz</t>
  </si>
  <si>
    <t xml:space="preserve"> Receita líquida </t>
  </si>
  <si>
    <t>Lucro Bruto e Margem Bruta</t>
  </si>
  <si>
    <t>Receita líquida</t>
  </si>
  <si>
    <t>Custo operacional</t>
  </si>
  <si>
    <t>Lucro Bruto</t>
  </si>
  <si>
    <t>Margem bruta</t>
  </si>
  <si>
    <t>Despesas com Vendas, Gerais e Administrativas</t>
  </si>
  <si>
    <t>Pessoal</t>
  </si>
  <si>
    <t>Tecnologia</t>
  </si>
  <si>
    <t>Marketing</t>
  </si>
  <si>
    <t>Serviços</t>
  </si>
  <si>
    <t>Outras</t>
  </si>
  <si>
    <t>Total Despesas com Vendas, Gerais e Adm.</t>
  </si>
  <si>
    <t>Nota: total despesas não inclui despesas de depreciação e amortização</t>
  </si>
  <si>
    <t>EBITDA e Margem EBITDA</t>
  </si>
  <si>
    <t>Prejuizo líquido</t>
  </si>
  <si>
    <t>(+) Resultado financeiro, líquido</t>
  </si>
  <si>
    <t>(+) Imposto de renda e contribuição social</t>
  </si>
  <si>
    <t>(+) Depreciação e amortização</t>
  </si>
  <si>
    <t>EBITDA</t>
  </si>
  <si>
    <t>Margem EBITDA</t>
  </si>
  <si>
    <t/>
  </si>
  <si>
    <t>Resultado Financeiro</t>
  </si>
  <si>
    <t>Despesa Financeira</t>
  </si>
  <si>
    <t>Receita Financeira</t>
  </si>
  <si>
    <t>Receita Diferida e Prêmios a Distribuir</t>
  </si>
  <si>
    <t>Prêmios a distribuir</t>
  </si>
  <si>
    <t>Breakage e receitas diferidas</t>
  </si>
  <si>
    <t xml:space="preserve">Programa de exclusividade bandeira </t>
  </si>
  <si>
    <t>Total Receitas diferidas e prêmios a distribuir</t>
  </si>
  <si>
    <t>Circulante</t>
  </si>
  <si>
    <t>Não-circulante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</si>
</sst>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\(#,##0\);\-"/>
    <numFmt numFmtId="165" formatCode="#,##0.0;\(#,##0.0\);\-"/>
    <numFmt numFmtId="166" formatCode="0.0%"/>
    <numFmt numFmtId="167" formatCode="\+0.0\ \p\.\p\.;\-0.0\ \p\.\p\."/>
    <numFmt numFmtId="168" formatCode="#,##0.00;\(#,##0.00\);\-"/>
    <numFmt numFmtId="169" formatCode="#,##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rgb="FF000000"/>
      <name val="Segoe UI Semilight"/>
      <family val="2"/>
    </font>
    <font>
      <b/>
      <sz val="10"/>
      <color rgb="FFFFFFFF"/>
      <name val="Segoe UI Semilight"/>
      <family val="2"/>
    </font>
    <font>
      <sz val="10"/>
      <color theme="1"/>
      <name val="Segoe UI Semilight"/>
      <family val="2"/>
    </font>
    <font>
      <b/>
      <sz val="10"/>
      <color theme="1"/>
      <name val="Segoe UI Semilight"/>
      <family val="2"/>
    </font>
    <font>
      <b/>
      <sz val="10"/>
      <color rgb="FF000000"/>
      <name val="Segoe UI Semilight"/>
      <family val="2"/>
    </font>
    <font>
      <i/>
      <sz val="8"/>
      <color rgb="FF000000"/>
      <name val="Segoe UI Semilight"/>
      <family val="2"/>
    </font>
    <font>
      <i/>
      <sz val="10"/>
      <color rgb="FF000000"/>
      <name val="Calibri"/>
      <family val="2"/>
    </font>
    <font>
      <i/>
      <sz val="10"/>
      <color rgb="FF000000"/>
      <name val="Segoe UI Semilight"/>
      <family val="2"/>
    </font>
    <font>
      <sz val="10"/>
      <color rgb="FFFF0000"/>
      <name val="Segoe UI Semilight"/>
      <family val="2"/>
    </font>
    <font>
      <b/>
      <sz val="10"/>
      <color rgb="FFFF0000"/>
      <name val="Segoe UI Semi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4F0D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rgb="FFFEC114"/>
        <bgColor rgb="FF000000"/>
      </patternFill>
    </fill>
    <fill>
      <patternFill patternType="solid">
        <fgColor rgb="FFE3D2C8"/>
        <bgColor rgb="FF000000"/>
      </patternFill>
    </fill>
    <fill>
      <patternFill patternType="lightUp">
        <fgColor rgb="FF000000"/>
        <bgColor rgb="FFE3D2C8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2" applyFont="1"/>
    <xf numFmtId="164" fontId="3" fillId="0" borderId="0" xfId="0" applyNumberFormat="1" applyFont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165" fontId="3" fillId="4" borderId="0" xfId="0" applyNumberFormat="1" applyFont="1" applyFill="1"/>
    <xf numFmtId="165" fontId="3" fillId="0" borderId="0" xfId="0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Alignment="1">
      <alignment horizontal="right"/>
    </xf>
    <xf numFmtId="0" fontId="2" fillId="0" borderId="0" xfId="0" quotePrefix="1" applyFont="1"/>
    <xf numFmtId="0" fontId="3" fillId="0" borderId="0" xfId="0" applyFont="1" applyAlignment="1">
      <alignment horizontal="left" vertical="center" wrapText="1" indent="3"/>
    </xf>
    <xf numFmtId="9" fontId="3" fillId="0" borderId="0" xfId="2" applyFont="1" applyFill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165" fontId="3" fillId="0" borderId="0" xfId="0" applyNumberFormat="1" applyFont="1"/>
    <xf numFmtId="166" fontId="3" fillId="0" borderId="0" xfId="2" applyNumberFormat="1" applyFont="1"/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165" fontId="7" fillId="6" borderId="0" xfId="0" applyNumberFormat="1" applyFont="1" applyFill="1"/>
    <xf numFmtId="168" fontId="7" fillId="6" borderId="0" xfId="0" applyNumberFormat="1" applyFont="1" applyFill="1"/>
    <xf numFmtId="166" fontId="7" fillId="6" borderId="0" xfId="2" applyNumberFormat="1" applyFont="1" applyFill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43" fontId="2" fillId="0" borderId="0" xfId="1" applyFont="1"/>
    <xf numFmtId="166" fontId="2" fillId="0" borderId="0" xfId="2" applyNumberFormat="1" applyFont="1"/>
    <xf numFmtId="9" fontId="2" fillId="0" borderId="0" xfId="2" applyFont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166" fontId="10" fillId="0" borderId="0" xfId="2" applyNumberFormat="1" applyFont="1" applyFill="1" applyBorder="1"/>
    <xf numFmtId="9" fontId="4" fillId="5" borderId="0" xfId="2" applyFont="1" applyFill="1" applyAlignment="1">
      <alignment horizontal="right" vertical="center"/>
    </xf>
    <xf numFmtId="0" fontId="11" fillId="0" borderId="0" xfId="0" applyFont="1"/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9" fontId="7" fillId="6" borderId="0" xfId="2" applyFont="1" applyFill="1"/>
    <xf numFmtId="0" fontId="10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165" fontId="7" fillId="7" borderId="0" xfId="0" applyNumberFormat="1" applyFont="1" applyFill="1"/>
    <xf numFmtId="0" fontId="12" fillId="0" borderId="0" xfId="0" applyFont="1" applyAlignment="1">
      <alignment horizontal="left" vertical="center" wrapText="1"/>
    </xf>
    <xf numFmtId="164" fontId="11" fillId="0" borderId="0" xfId="0" applyNumberFormat="1" applyFont="1"/>
    <xf numFmtId="166" fontId="11" fillId="0" borderId="0" xfId="2" applyNumberFormat="1" applyFont="1"/>
    <xf numFmtId="0" fontId="3" fillId="0" borderId="2" xfId="0" applyFont="1" applyBorder="1" applyAlignment="1">
      <alignment horizontal="left" vertical="center" wrapText="1" indent="1"/>
    </xf>
    <xf numFmtId="165" fontId="3" fillId="4" borderId="2" xfId="0" applyNumberFormat="1" applyFont="1" applyFill="1" applyBorder="1"/>
    <xf numFmtId="165" fontId="3" fillId="0" borderId="2" xfId="0" applyNumberFormat="1" applyFont="1" applyBorder="1"/>
    <xf numFmtId="166" fontId="3" fillId="0" borderId="2" xfId="2" applyNumberFormat="1" applyFont="1" applyBorder="1"/>
    <xf numFmtId="0" fontId="3" fillId="0" borderId="3" xfId="0" applyFont="1" applyBorder="1" applyAlignment="1">
      <alignment horizontal="left" vertical="center" wrapText="1" indent="1"/>
    </xf>
    <xf numFmtId="165" fontId="3" fillId="4" borderId="3" xfId="0" applyNumberFormat="1" applyFont="1" applyFill="1" applyBorder="1"/>
    <xf numFmtId="165" fontId="3" fillId="0" borderId="3" xfId="0" applyNumberFormat="1" applyFont="1" applyBorder="1"/>
    <xf numFmtId="166" fontId="3" fillId="0" borderId="3" xfId="2" applyNumberFormat="1" applyFont="1" applyBorder="1"/>
    <xf numFmtId="169" fontId="3" fillId="0" borderId="0" xfId="0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450850</xdr:colOff>
      <xdr:row>0</xdr:row>
      <xdr:rowOff>0</xdr:rowOff>
    </xdr:from>
    <xdr:to>
      <xdr:col>1</xdr:col>
      <xdr:colOff>2057400</xdr:colOff>
      <xdr:row>4</xdr:row>
      <xdr:rowOff>44596</xdr:rowOff>
    </xdr:to>
    <xdr:pic>
      <xdr:nvPicPr>
        <xdr:cNvPr id="2" name="Google Shape;411;p52">
          <a:extLst>
            <a:ext uri="{FF2B5EF4-FFF2-40B4-BE49-F238E27FC236}">
              <a16:creationId xmlns:a16="http://schemas.microsoft.com/office/drawing/2014/main" id="{D6019333-14E1-4D32-B55A-30840469E171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23540" t="28445" r="18917" b="25162"/>
        <a:stretch/>
      </xdr:blipFill>
      <xdr:spPr>
        <a:xfrm>
          <a:off x="641350" y="0"/>
          <a:ext cx="1606550" cy="806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E2CA-28F2-43AE-91D6-9A787E50D5A3}">
  <dimension ref="B2:X88"/>
  <sheetViews>
    <sheetView showGridLines="0" tabSelected="1" workbookViewId="0">
      <pane xSplit="3" ySplit="5" topLeftCell="Q6" activePane="bottomRight" state="frozen"/>
      <selection pane="topRight" activeCell="D1" sqref="D1"/>
      <selection pane="bottomLeft" activeCell="A6" sqref="A6"/>
      <selection pane="bottomRight" activeCell="U5" sqref="U5"/>
    </sheetView>
  </sheetViews>
  <sheetFormatPr defaultColWidth="12.28515625" defaultRowHeight="15" x14ac:dyDescent="0.25"/>
  <cols>
    <col min="1" max="1" width="2.85546875" style="1" customWidth="1"/>
    <col min="2" max="2" width="47.140625" style="1" customWidth="1"/>
    <col min="3" max="3" width="15.28515625" style="1" customWidth="1"/>
    <col min="4" max="21" width="17.85546875" style="2" customWidth="1"/>
    <col min="22" max="22" width="2.7109375" style="1" customWidth="1"/>
    <col min="23" max="24" width="17.85546875" style="2" customWidth="1"/>
    <col min="25" max="16384" width="12.28515625" style="1"/>
  </cols>
  <sheetData>
    <row r="2" spans="2:24" x14ac:dyDescent="0.25">
      <c r="Q2" s="3"/>
      <c r="R2" s="3"/>
      <c r="S2" s="3"/>
      <c r="T2" s="3"/>
      <c r="U2" s="3"/>
    </row>
    <row r="3" spans="2:24" x14ac:dyDescent="0.25">
      <c r="L3" s="4"/>
      <c r="M3" s="4"/>
      <c r="N3" s="4"/>
      <c r="O3" s="4"/>
      <c r="P3" s="4"/>
      <c r="Q3" s="4"/>
      <c r="R3" s="4"/>
    </row>
    <row r="4" spans="2:24" x14ac:dyDescent="0.25">
      <c r="H4" s="2" t="s">
        <v>0</v>
      </c>
    </row>
    <row r="5" spans="2:24" x14ac:dyDescent="0.25">
      <c r="B5" s="5"/>
      <c r="C5" s="6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7" t="s">
        <v>18</v>
      </c>
      <c r="U5" s="7" t="s">
        <v>19</v>
      </c>
      <c r="W5" s="5" t="s">
        <v>20</v>
      </c>
      <c r="X5" s="5" t="s">
        <v>21</v>
      </c>
    </row>
    <row r="6" spans="2:24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W6" s="8"/>
      <c r="X6" s="8"/>
    </row>
    <row r="7" spans="2:24" x14ac:dyDescent="0.25">
      <c r="B7" s="9" t="s">
        <v>22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W7" s="10"/>
      <c r="X7" s="10"/>
    </row>
    <row r="8" spans="2:24" x14ac:dyDescent="0.25">
      <c r="B8" s="11" t="s">
        <v>23</v>
      </c>
      <c r="C8" s="12" t="s">
        <v>24</v>
      </c>
      <c r="D8" s="13"/>
      <c r="E8" s="13"/>
      <c r="F8" s="13"/>
      <c r="G8" s="13"/>
      <c r="H8" s="14">
        <v>48</v>
      </c>
      <c r="I8" s="14">
        <v>49.6</v>
      </c>
      <c r="J8" s="14">
        <v>50</v>
      </c>
      <c r="K8" s="14">
        <v>52</v>
      </c>
      <c r="L8" s="14">
        <v>52.6</v>
      </c>
      <c r="M8" s="14">
        <v>53</v>
      </c>
      <c r="N8" s="14">
        <v>53.4</v>
      </c>
      <c r="O8" s="14">
        <v>54.2</v>
      </c>
      <c r="P8" s="14">
        <v>54.2</v>
      </c>
      <c r="Q8" s="13"/>
      <c r="R8" s="13"/>
      <c r="S8" s="13"/>
      <c r="T8" s="13"/>
      <c r="U8" s="13"/>
      <c r="W8" s="13"/>
      <c r="X8" s="13"/>
    </row>
    <row r="9" spans="2:24" x14ac:dyDescent="0.25">
      <c r="B9" s="11" t="s">
        <v>25</v>
      </c>
      <c r="C9" s="12" t="s">
        <v>26</v>
      </c>
      <c r="D9" s="14">
        <v>25.02</v>
      </c>
      <c r="E9" s="14">
        <v>23.97</v>
      </c>
      <c r="F9" s="14">
        <v>21.29</v>
      </c>
      <c r="G9" s="14">
        <v>21.05</v>
      </c>
      <c r="H9" s="14">
        <v>22.45</v>
      </c>
      <c r="I9" s="14">
        <v>24.49</v>
      </c>
      <c r="J9" s="14">
        <v>27.61</v>
      </c>
      <c r="K9" s="14">
        <v>30.65</v>
      </c>
      <c r="L9" s="14">
        <v>35.86</v>
      </c>
      <c r="M9" s="14">
        <v>37.909999999999997</v>
      </c>
      <c r="N9" s="14">
        <v>33.299999999999997</v>
      </c>
      <c r="O9" s="14">
        <v>37.72</v>
      </c>
      <c r="P9" s="14">
        <v>37.03</v>
      </c>
      <c r="Q9" s="14">
        <v>37.839666219999998</v>
      </c>
      <c r="R9" s="14">
        <v>38.639422529999997</v>
      </c>
      <c r="S9" s="14">
        <v>39.790780249999997</v>
      </c>
      <c r="T9" s="14">
        <v>41.242978999999998</v>
      </c>
      <c r="U9" s="14">
        <v>43.242303270000001</v>
      </c>
      <c r="W9" s="15">
        <f>U9/T9-1</f>
        <v>4.8476718182748124E-2</v>
      </c>
      <c r="X9" s="15">
        <f>U9/Q9-1</f>
        <v>0.14277707997182221</v>
      </c>
    </row>
    <row r="10" spans="2:24" x14ac:dyDescent="0.25">
      <c r="B10" s="11" t="s">
        <v>27</v>
      </c>
      <c r="C10" s="12" t="s">
        <v>28</v>
      </c>
      <c r="D10" s="16">
        <v>10.742000000000001</v>
      </c>
      <c r="E10" s="16">
        <v>142.69</v>
      </c>
      <c r="F10" s="16">
        <v>354.85700000000003</v>
      </c>
      <c r="G10" s="16">
        <v>670.74099999999999</v>
      </c>
      <c r="H10" s="16">
        <v>1114.973</v>
      </c>
      <c r="I10" s="16">
        <v>1499.07</v>
      </c>
      <c r="J10" s="16">
        <v>1925.367</v>
      </c>
      <c r="K10" s="16">
        <v>2538.3110000000001</v>
      </c>
      <c r="L10" s="16">
        <v>3043.0970000000002</v>
      </c>
      <c r="M10" s="16">
        <v>3442.9740000000002</v>
      </c>
      <c r="N10" s="16">
        <v>3869.2</v>
      </c>
      <c r="O10" s="16">
        <v>4349.3149999999996</v>
      </c>
      <c r="P10" s="16">
        <v>4716.4560000000001</v>
      </c>
      <c r="Q10" s="16">
        <v>5197.1670000000004</v>
      </c>
      <c r="R10" s="16">
        <v>5582.5069999999996</v>
      </c>
      <c r="S10" s="16">
        <v>6071.3940000000002</v>
      </c>
      <c r="T10" s="16">
        <v>6357.5069999999996</v>
      </c>
      <c r="U10" s="16">
        <v>6621.7920000000004</v>
      </c>
      <c r="W10" s="15">
        <f t="shared" ref="W10:W12" si="0">U10/T10-1</f>
        <v>4.1570540150408064E-2</v>
      </c>
      <c r="X10" s="15">
        <f t="shared" ref="X10:X12" si="1">U10/Q10-1</f>
        <v>0.27411568648842732</v>
      </c>
    </row>
    <row r="11" spans="2:24" x14ac:dyDescent="0.25">
      <c r="B11" s="11" t="s">
        <v>29</v>
      </c>
      <c r="C11" s="12" t="s">
        <v>28</v>
      </c>
      <c r="D11" s="16" t="s">
        <v>30</v>
      </c>
      <c r="E11" s="16">
        <v>71.599999999999994</v>
      </c>
      <c r="F11" s="16">
        <v>188.87899999999999</v>
      </c>
      <c r="G11" s="16">
        <v>343.459</v>
      </c>
      <c r="H11" s="16">
        <v>488.86500000000001</v>
      </c>
      <c r="I11" s="16">
        <v>640.07400000000007</v>
      </c>
      <c r="J11" s="16">
        <v>798.46699999999998</v>
      </c>
      <c r="K11" s="16">
        <v>994.69799999999998</v>
      </c>
      <c r="L11" s="16">
        <v>1151.9090000000001</v>
      </c>
      <c r="M11" s="16">
        <v>1278.2370000000001</v>
      </c>
      <c r="N11" s="16">
        <v>1333.636</v>
      </c>
      <c r="O11" s="16">
        <v>1434.7729999999999</v>
      </c>
      <c r="P11" s="16">
        <v>1545.84</v>
      </c>
      <c r="Q11" s="16">
        <v>1626.1769999999999</v>
      </c>
      <c r="R11" s="16">
        <v>1711.5509999999999</v>
      </c>
      <c r="S11" s="16">
        <v>1819.7840000000001</v>
      </c>
      <c r="T11" s="16">
        <v>1880.8910000000001</v>
      </c>
      <c r="U11" s="16">
        <v>1938.202</v>
      </c>
      <c r="W11" s="15">
        <f t="shared" si="0"/>
        <v>3.0470133569675095E-2</v>
      </c>
      <c r="X11" s="15">
        <f t="shared" si="1"/>
        <v>0.19187640705778031</v>
      </c>
    </row>
    <row r="12" spans="2:24" x14ac:dyDescent="0.25">
      <c r="B12" s="11" t="s">
        <v>31</v>
      </c>
      <c r="C12" s="12" t="s">
        <v>32</v>
      </c>
      <c r="D12" s="14">
        <v>36.088000000000001</v>
      </c>
      <c r="E12" s="14">
        <v>42.854999999999997</v>
      </c>
      <c r="F12" s="14">
        <v>56.292999999999999</v>
      </c>
      <c r="G12" s="14">
        <v>77.287000000000006</v>
      </c>
      <c r="H12" s="14">
        <v>59.142999999999994</v>
      </c>
      <c r="I12" s="14">
        <v>72.78729727000001</v>
      </c>
      <c r="J12" s="14">
        <v>98.871643000000006</v>
      </c>
      <c r="K12" s="14">
        <v>110.2309101</v>
      </c>
      <c r="L12" s="14">
        <v>85.288480669999998</v>
      </c>
      <c r="M12" s="14">
        <v>64.300332589999996</v>
      </c>
      <c r="N12" s="14">
        <v>63.627389999999998</v>
      </c>
      <c r="O12" s="14">
        <v>92.67217355999999</v>
      </c>
      <c r="P12" s="14">
        <v>67.803953339999993</v>
      </c>
      <c r="Q12" s="14">
        <v>52.915671279999998</v>
      </c>
      <c r="R12" s="14">
        <v>58.516130870000005</v>
      </c>
      <c r="S12" s="14">
        <v>61.080342999999999</v>
      </c>
      <c r="T12" s="14">
        <v>42.090553209999996</v>
      </c>
      <c r="U12" s="14">
        <v>39.501595999999999</v>
      </c>
      <c r="W12" s="15">
        <f t="shared" si="0"/>
        <v>-6.1509222677189834E-2</v>
      </c>
      <c r="X12" s="15">
        <f t="shared" si="1"/>
        <v>-0.25349910443392565</v>
      </c>
    </row>
    <row r="13" spans="2:24" x14ac:dyDescent="0.25">
      <c r="B13" s="11" t="s">
        <v>33</v>
      </c>
      <c r="C13" s="12" t="s">
        <v>34</v>
      </c>
      <c r="D13" s="17">
        <v>8.3136453114608738E-2</v>
      </c>
      <c r="E13" s="17">
        <v>6.2246510558861282E-2</v>
      </c>
      <c r="F13" s="17">
        <v>5.3215460892118038E-2</v>
      </c>
      <c r="G13" s="17">
        <v>5.6750935086107616E-2</v>
      </c>
      <c r="H13" s="17">
        <v>6.7374139796763766E-2</v>
      </c>
      <c r="I13" s="17">
        <v>5.6995124501069423E-2</v>
      </c>
      <c r="J13" s="17">
        <v>8.4985469898583549E-2</v>
      </c>
      <c r="K13" s="17">
        <v>8.0895575858989474E-2</v>
      </c>
      <c r="L13" s="17">
        <v>7.6681553342530656E-2</v>
      </c>
      <c r="M13" s="17">
        <v>8.1039570716161358E-2</v>
      </c>
      <c r="N13" s="17">
        <v>7.4719530064018005E-2</v>
      </c>
      <c r="O13" s="17">
        <v>8.0884406616597918E-2</v>
      </c>
      <c r="P13" s="17">
        <v>7.8907925813282681E-2</v>
      </c>
      <c r="Q13" s="17">
        <v>8.8475744647115828E-2</v>
      </c>
      <c r="R13" s="17">
        <v>7.9062689573207584E-2</v>
      </c>
      <c r="S13" s="17">
        <v>7.0795907940464586E-2</v>
      </c>
      <c r="T13" s="17">
        <v>7.4392414002676391E-2</v>
      </c>
      <c r="U13" s="17">
        <v>7.2849277532988796E-2</v>
      </c>
      <c r="W13" s="18">
        <f>(U13-T13)*100</f>
        <v>-0.15431364696875949</v>
      </c>
      <c r="X13" s="18">
        <f>(U13-Q13)*100</f>
        <v>-1.5626467114127032</v>
      </c>
    </row>
    <row r="14" spans="2:24" x14ac:dyDescent="0.25">
      <c r="B14" s="11" t="s">
        <v>35</v>
      </c>
      <c r="C14" s="12" t="s">
        <v>28</v>
      </c>
      <c r="D14" s="16">
        <v>90</v>
      </c>
      <c r="E14" s="16">
        <v>104</v>
      </c>
      <c r="F14" s="16">
        <v>131</v>
      </c>
      <c r="G14" s="16">
        <v>151</v>
      </c>
      <c r="H14" s="16">
        <v>170</v>
      </c>
      <c r="I14" s="16">
        <v>183.54900000000001</v>
      </c>
      <c r="J14" s="16">
        <v>191.245</v>
      </c>
      <c r="K14" s="16">
        <v>199.95</v>
      </c>
      <c r="L14" s="16">
        <v>202.74299999999999</v>
      </c>
      <c r="M14" s="16">
        <v>195.82929861700001</v>
      </c>
      <c r="N14" s="16">
        <v>185.258296524</v>
      </c>
      <c r="O14" s="16">
        <v>168.636</v>
      </c>
      <c r="P14" s="16">
        <v>150.22800000000001</v>
      </c>
      <c r="Q14" s="16">
        <v>133.87700000000001</v>
      </c>
      <c r="R14" s="16">
        <v>119.31399999999999</v>
      </c>
      <c r="S14" s="16">
        <v>106.679</v>
      </c>
      <c r="T14" s="16">
        <v>96.754999999999995</v>
      </c>
      <c r="U14" s="16">
        <v>89.122</v>
      </c>
      <c r="V14" s="19"/>
      <c r="W14" s="15">
        <f t="shared" ref="W14:W15" si="2">U14/T14-1</f>
        <v>-7.8889979846002767E-2</v>
      </c>
      <c r="X14" s="15">
        <f t="shared" ref="X14:X15" si="3">U14/Q14-1</f>
        <v>-0.33429939422006771</v>
      </c>
    </row>
    <row r="15" spans="2:24" x14ac:dyDescent="0.25">
      <c r="B15" s="11" t="s">
        <v>36</v>
      </c>
      <c r="C15" s="12" t="s">
        <v>26</v>
      </c>
      <c r="D15" s="14">
        <v>0.57593977100000004</v>
      </c>
      <c r="E15" s="14">
        <v>0.74316554199999996</v>
      </c>
      <c r="F15" s="14">
        <v>0.74892008600000004</v>
      </c>
      <c r="G15" s="14">
        <v>0.83241373299999999</v>
      </c>
      <c r="H15" s="14">
        <v>0.95349164399999997</v>
      </c>
      <c r="I15" s="14">
        <v>1.105067099</v>
      </c>
      <c r="J15" s="14">
        <v>1.240988</v>
      </c>
      <c r="K15" s="14">
        <v>1.3696924989999999</v>
      </c>
      <c r="L15" s="14">
        <v>1.489840619</v>
      </c>
      <c r="M15" s="14">
        <v>1.60934181738666</v>
      </c>
      <c r="N15" s="14">
        <v>1.6678789483890399</v>
      </c>
      <c r="O15" s="14">
        <v>1.632372932</v>
      </c>
      <c r="P15" s="14">
        <v>1.550276448</v>
      </c>
      <c r="Q15" s="14">
        <v>1.4184766090000001</v>
      </c>
      <c r="R15" s="14">
        <v>1.3207055809999999</v>
      </c>
      <c r="S15" s="14">
        <v>1.2427185869999999</v>
      </c>
      <c r="T15" s="14">
        <v>1.17479179</v>
      </c>
      <c r="U15" s="14">
        <v>1.1143355210000001</v>
      </c>
      <c r="V15" s="19"/>
      <c r="W15" s="15">
        <f t="shared" si="2"/>
        <v>-5.1461262765549187E-2</v>
      </c>
      <c r="X15" s="15">
        <f t="shared" si="3"/>
        <v>-0.21441389027515501</v>
      </c>
    </row>
    <row r="16" spans="2:24" x14ac:dyDescent="0.25">
      <c r="B16" s="11" t="s">
        <v>37</v>
      </c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W16" s="16"/>
      <c r="X16" s="16"/>
    </row>
    <row r="17" spans="2:24" x14ac:dyDescent="0.25">
      <c r="B17" s="20" t="s">
        <v>38</v>
      </c>
      <c r="C17" s="12" t="s">
        <v>32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6">
        <v>37.064190000000004</v>
      </c>
      <c r="O17" s="16">
        <v>62.584390999999997</v>
      </c>
      <c r="P17" s="16">
        <v>51.157913999999998</v>
      </c>
      <c r="Q17" s="16">
        <v>80.811363999999998</v>
      </c>
      <c r="R17" s="16">
        <v>77.996328110000007</v>
      </c>
      <c r="S17" s="16">
        <v>77.100789730000002</v>
      </c>
      <c r="T17" s="16">
        <v>85.823408729999983</v>
      </c>
      <c r="U17" s="16">
        <v>112.20674079999999</v>
      </c>
      <c r="W17" s="15">
        <f>U17/T17-1</f>
        <v>0.30741417126651127</v>
      </c>
      <c r="X17" s="15">
        <f>U17/Q17-1</f>
        <v>0.38850200325785855</v>
      </c>
    </row>
    <row r="18" spans="2:24" x14ac:dyDescent="0.25">
      <c r="B18" s="20" t="s">
        <v>39</v>
      </c>
      <c r="C18" s="12" t="s">
        <v>32</v>
      </c>
      <c r="D18" s="13"/>
      <c r="E18" s="13"/>
      <c r="F18" s="13"/>
      <c r="G18" s="13"/>
      <c r="H18" s="13"/>
      <c r="I18" s="13"/>
      <c r="J18" s="13"/>
      <c r="K18" s="13"/>
      <c r="L18" s="13"/>
      <c r="M18" s="16">
        <v>6.7176539999999996</v>
      </c>
      <c r="N18" s="16">
        <v>11.609845</v>
      </c>
      <c r="O18" s="16">
        <v>11.234351</v>
      </c>
      <c r="P18" s="13"/>
      <c r="Q18" s="13"/>
      <c r="R18" s="13"/>
      <c r="S18" s="13"/>
      <c r="T18" s="13"/>
      <c r="U18" s="13"/>
      <c r="W18" s="13"/>
      <c r="X18" s="13"/>
    </row>
    <row r="19" spans="2:24" x14ac:dyDescent="0.25">
      <c r="B19" s="11" t="s">
        <v>40</v>
      </c>
      <c r="C19" s="12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W19" s="16"/>
      <c r="X19" s="16"/>
    </row>
    <row r="20" spans="2:24" x14ac:dyDescent="0.25">
      <c r="B20" s="20" t="s">
        <v>41</v>
      </c>
      <c r="C20" s="12" t="s">
        <v>34</v>
      </c>
      <c r="D20" s="17">
        <v>1E-3</v>
      </c>
      <c r="E20" s="17">
        <v>2.5000000000000001E-2</v>
      </c>
      <c r="F20" s="17">
        <v>0.09</v>
      </c>
      <c r="G20" s="17">
        <v>9.7000000000000003E-2</v>
      </c>
      <c r="H20" s="21">
        <v>0.18</v>
      </c>
      <c r="I20" s="21">
        <v>0.27</v>
      </c>
      <c r="J20" s="21">
        <v>0.28499999999999998</v>
      </c>
      <c r="K20" s="21">
        <v>0.41399999999999998</v>
      </c>
      <c r="L20" s="21">
        <v>0.43099999999999999</v>
      </c>
      <c r="M20" s="21">
        <v>0.36899999999999999</v>
      </c>
      <c r="N20" s="21">
        <v>0.32400000000000001</v>
      </c>
      <c r="O20" s="21">
        <v>0.37223430419840386</v>
      </c>
      <c r="P20" s="21">
        <v>0.39498976454501622</v>
      </c>
      <c r="Q20" s="21">
        <v>0.29646756091241094</v>
      </c>
      <c r="R20" s="21">
        <v>0.28577563834793401</v>
      </c>
      <c r="S20" s="21">
        <v>0.37615391309586765</v>
      </c>
      <c r="T20" s="21">
        <v>0.33754366803490315</v>
      </c>
      <c r="U20" s="21">
        <v>0.18785974092272351</v>
      </c>
      <c r="W20" s="18">
        <f t="shared" ref="W20:W22" si="4">(U20-T20)*100</f>
        <v>-14.968392711217964</v>
      </c>
      <c r="X20" s="18">
        <f t="shared" ref="X20:X22" si="5">(U20-Q20)*100</f>
        <v>-10.860781998968744</v>
      </c>
    </row>
    <row r="21" spans="2:24" x14ac:dyDescent="0.25">
      <c r="B21" s="20" t="s">
        <v>42</v>
      </c>
      <c r="C21" s="12" t="s">
        <v>34</v>
      </c>
      <c r="D21" s="17">
        <v>0.81899999999999995</v>
      </c>
      <c r="E21" s="17">
        <v>0.76300000000000001</v>
      </c>
      <c r="F21" s="17">
        <v>0.76</v>
      </c>
      <c r="G21" s="17">
        <v>0.66800000000000004</v>
      </c>
      <c r="H21" s="21">
        <v>0.64</v>
      </c>
      <c r="I21" s="21">
        <v>0.41099999999999998</v>
      </c>
      <c r="J21" s="21">
        <v>0.39900000000000002</v>
      </c>
      <c r="K21" s="21">
        <v>0.372</v>
      </c>
      <c r="L21" s="21">
        <v>0.33700000000000002</v>
      </c>
      <c r="M21" s="21">
        <v>0.47499999999999998</v>
      </c>
      <c r="N21" s="21">
        <v>0.442</v>
      </c>
      <c r="O21" s="21">
        <v>0.51270948014585582</v>
      </c>
      <c r="P21" s="21">
        <v>0.50647422167071077</v>
      </c>
      <c r="Q21" s="21">
        <v>0.62799143453596407</v>
      </c>
      <c r="R21" s="21">
        <v>0.64808475431101886</v>
      </c>
      <c r="S21" s="21">
        <v>0.5332142402893425</v>
      </c>
      <c r="T21" s="21">
        <v>0.58468083225262846</v>
      </c>
      <c r="U21" s="21">
        <v>0.69709814306681128</v>
      </c>
      <c r="W21" s="18">
        <f t="shared" si="4"/>
        <v>11.241731081418283</v>
      </c>
      <c r="X21" s="18">
        <f t="shared" si="5"/>
        <v>6.9106708530847216</v>
      </c>
    </row>
    <row r="22" spans="2:24" x14ac:dyDescent="0.25">
      <c r="B22" s="20" t="s">
        <v>43</v>
      </c>
      <c r="C22" s="12" t="s">
        <v>34</v>
      </c>
      <c r="D22" s="17">
        <v>0.18</v>
      </c>
      <c r="E22" s="17">
        <v>0.21199999999999999</v>
      </c>
      <c r="F22" s="17">
        <v>0.14899999999999999</v>
      </c>
      <c r="G22" s="17">
        <v>0.23499999999999999</v>
      </c>
      <c r="H22" s="21">
        <v>0.18099999999999999</v>
      </c>
      <c r="I22" s="21">
        <v>0.32</v>
      </c>
      <c r="J22" s="21">
        <v>0.316</v>
      </c>
      <c r="K22" s="21">
        <v>0.214</v>
      </c>
      <c r="L22" s="21">
        <v>0.23200000000000001</v>
      </c>
      <c r="M22" s="21">
        <v>0.156</v>
      </c>
      <c r="N22" s="21">
        <v>0.23400000000000001</v>
      </c>
      <c r="O22" s="21">
        <v>0.11505621565574031</v>
      </c>
      <c r="P22" s="21">
        <v>9.8536013784272972E-2</v>
      </c>
      <c r="Q22" s="21">
        <v>7.5541004551624935E-2</v>
      </c>
      <c r="R22" s="21">
        <v>6.6139607341047124E-2</v>
      </c>
      <c r="S22" s="21">
        <v>9.0631846614789791E-2</v>
      </c>
      <c r="T22" s="21">
        <v>7.777549971246836E-2</v>
      </c>
      <c r="U22" s="21">
        <v>0.11504211601046518</v>
      </c>
      <c r="W22" s="18">
        <f t="shared" si="4"/>
        <v>3.7266616297996826</v>
      </c>
      <c r="X22" s="18">
        <f t="shared" si="5"/>
        <v>3.950111145884025</v>
      </c>
    </row>
    <row r="23" spans="2:24" x14ac:dyDescent="0.25"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4"/>
      <c r="W23" s="23"/>
      <c r="X23" s="23"/>
    </row>
    <row r="24" spans="2:24" x14ac:dyDescent="0.25">
      <c r="B24" s="25" t="s">
        <v>44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W24" s="26"/>
      <c r="X24" s="26"/>
    </row>
    <row r="25" spans="2:24" x14ac:dyDescent="0.25">
      <c r="B25" s="11" t="s">
        <v>45</v>
      </c>
      <c r="C25" s="11" t="s">
        <v>32</v>
      </c>
      <c r="D25" s="27">
        <v>45.907547869999995</v>
      </c>
      <c r="E25" s="27">
        <v>41.628018859999997</v>
      </c>
      <c r="F25" s="27">
        <v>36.224843990000011</v>
      </c>
      <c r="G25" s="27">
        <v>47.184022169999999</v>
      </c>
      <c r="H25" s="27">
        <v>42.139261239999996</v>
      </c>
      <c r="I25" s="27">
        <v>47.24613119</v>
      </c>
      <c r="J25" s="27">
        <v>48.166801769999999</v>
      </c>
      <c r="K25" s="27">
        <v>49.458903099999993</v>
      </c>
      <c r="L25" s="27">
        <v>56.592707000000004</v>
      </c>
      <c r="M25" s="27">
        <v>51.537049479999993</v>
      </c>
      <c r="N25" s="27">
        <v>55.13935407000001</v>
      </c>
      <c r="O25" s="27">
        <v>61.078113339999973</v>
      </c>
      <c r="P25" s="27">
        <v>49.756372239999997</v>
      </c>
      <c r="Q25" s="27">
        <v>43.64517275</v>
      </c>
      <c r="R25" s="27">
        <v>44.052062000000006</v>
      </c>
      <c r="S25" s="27">
        <v>50.49295927</v>
      </c>
      <c r="T25" s="27">
        <v>39.666211740000001</v>
      </c>
      <c r="U25" s="27">
        <v>30.196511290000004</v>
      </c>
      <c r="W25" s="28">
        <f t="shared" ref="W25:W30" si="6">U25/T25-1</f>
        <v>-0.23873468210352466</v>
      </c>
      <c r="X25" s="28">
        <f t="shared" ref="X25:X30" si="7">U25/Q25-1</f>
        <v>-0.30813628661831782</v>
      </c>
    </row>
    <row r="26" spans="2:24" x14ac:dyDescent="0.25">
      <c r="B26" s="11" t="s">
        <v>46</v>
      </c>
      <c r="C26" s="11" t="s">
        <v>32</v>
      </c>
      <c r="D26" s="27">
        <v>4.3381202700000001</v>
      </c>
      <c r="E26" s="27">
        <v>2.8789909299999996</v>
      </c>
      <c r="F26" s="27">
        <v>3.4690659600000004</v>
      </c>
      <c r="G26" s="27">
        <v>5.1644591099999992</v>
      </c>
      <c r="H26" s="27">
        <v>4.5341567199999995</v>
      </c>
      <c r="I26" s="27">
        <v>4.5790283299999999</v>
      </c>
      <c r="J26" s="27">
        <v>9.7476037099999999</v>
      </c>
      <c r="K26" s="27">
        <v>9.9982805799999994</v>
      </c>
      <c r="L26" s="27">
        <v>7.5874708999999996</v>
      </c>
      <c r="M26" s="27">
        <v>6.2102865400000002</v>
      </c>
      <c r="N26" s="27">
        <v>5.6657147899999991</v>
      </c>
      <c r="O26" s="27">
        <v>9.1049535799999948</v>
      </c>
      <c r="P26" s="27">
        <v>5.956996590000001</v>
      </c>
      <c r="Q26" s="27">
        <v>5.273229370000001</v>
      </c>
      <c r="R26" s="27">
        <v>5.2485796499999999</v>
      </c>
      <c r="S26" s="27">
        <v>4.9322630200000006</v>
      </c>
      <c r="T26" s="27">
        <v>3.3776884599999994</v>
      </c>
      <c r="U26" s="27">
        <v>3.3760568199999996</v>
      </c>
      <c r="W26" s="28">
        <f t="shared" si="6"/>
        <v>-4.8306408933873612E-4</v>
      </c>
      <c r="X26" s="28">
        <f t="shared" si="7"/>
        <v>-0.3597743274345756</v>
      </c>
    </row>
    <row r="27" spans="2:24" x14ac:dyDescent="0.25">
      <c r="B27" s="11" t="s">
        <v>47</v>
      </c>
      <c r="C27" s="11" t="s">
        <v>32</v>
      </c>
      <c r="D27" s="27">
        <v>2.09570583</v>
      </c>
      <c r="E27" s="27">
        <v>2.3200081100000003</v>
      </c>
      <c r="F27" s="27">
        <v>3.38424433</v>
      </c>
      <c r="G27" s="27">
        <v>4.2789614299999998</v>
      </c>
      <c r="H27" s="27">
        <v>4.5934002000000005</v>
      </c>
      <c r="I27" s="27">
        <v>4.1508443400000008</v>
      </c>
      <c r="J27" s="27">
        <v>5.750380289999999</v>
      </c>
      <c r="K27" s="27">
        <v>8.0168841400000002</v>
      </c>
      <c r="L27" s="27">
        <v>7.3920726800000001</v>
      </c>
      <c r="M27" s="27">
        <v>6.3193576900000004</v>
      </c>
      <c r="N27" s="27">
        <v>10.201498359092001</v>
      </c>
      <c r="O27" s="27">
        <v>12.838830229999999</v>
      </c>
      <c r="P27" s="27">
        <v>10.486918849999999</v>
      </c>
      <c r="Q27" s="27">
        <v>14.450606039999998</v>
      </c>
      <c r="R27" s="27">
        <v>16.526293670000001</v>
      </c>
      <c r="S27" s="27">
        <v>17.746310576273412</v>
      </c>
      <c r="T27" s="27">
        <v>18.924738599999998</v>
      </c>
      <c r="U27" s="27">
        <v>22.747073470000004</v>
      </c>
      <c r="W27" s="28">
        <f t="shared" si="6"/>
        <v>0.20197557022002965</v>
      </c>
      <c r="X27" s="28">
        <f t="shared" si="7"/>
        <v>0.57412591603666785</v>
      </c>
    </row>
    <row r="28" spans="2:24" hidden="1" x14ac:dyDescent="0.25">
      <c r="B28" s="20" t="s">
        <v>48</v>
      </c>
      <c r="C28" s="11" t="s">
        <v>32</v>
      </c>
      <c r="D28" s="27">
        <v>2.09570583</v>
      </c>
      <c r="E28" s="27">
        <v>2.3200081100000003</v>
      </c>
      <c r="F28" s="27">
        <v>3.38424433</v>
      </c>
      <c r="G28" s="27">
        <v>4.2789614299999998</v>
      </c>
      <c r="H28" s="27">
        <v>4.5286141200000003</v>
      </c>
      <c r="I28" s="27">
        <v>4.0785895300000004</v>
      </c>
      <c r="J28" s="27">
        <v>5.5400330999999987</v>
      </c>
      <c r="K28" s="27">
        <v>7.3931246800000006</v>
      </c>
      <c r="L28" s="27">
        <v>6.8400300000000005</v>
      </c>
      <c r="M28" s="27">
        <v>5.7850330700000008</v>
      </c>
      <c r="N28" s="27">
        <v>9.6192385190920007</v>
      </c>
      <c r="O28" s="27">
        <v>12.311765529999995</v>
      </c>
      <c r="P28" s="27">
        <v>9.9937191999999992</v>
      </c>
      <c r="Q28" s="27"/>
      <c r="R28" s="27"/>
      <c r="S28" s="27"/>
      <c r="T28" s="27"/>
      <c r="U28" s="27"/>
      <c r="W28" s="28" t="e">
        <f t="shared" si="6"/>
        <v>#DIV/0!</v>
      </c>
      <c r="X28" s="28" t="e">
        <f t="shared" si="7"/>
        <v>#DIV/0!</v>
      </c>
    </row>
    <row r="29" spans="2:24" hidden="1" x14ac:dyDescent="0.25">
      <c r="B29" s="20" t="s">
        <v>49</v>
      </c>
      <c r="C29" s="11" t="s">
        <v>32</v>
      </c>
      <c r="D29" s="27">
        <v>0</v>
      </c>
      <c r="E29" s="27">
        <v>0</v>
      </c>
      <c r="F29" s="27">
        <v>0</v>
      </c>
      <c r="G29" s="27">
        <v>0</v>
      </c>
      <c r="H29" s="27">
        <v>6.4786079999999996E-2</v>
      </c>
      <c r="I29" s="27">
        <v>7.2254810000000003E-2</v>
      </c>
      <c r="J29" s="27">
        <v>0.21034718999999999</v>
      </c>
      <c r="K29" s="27">
        <v>0.62375945999999993</v>
      </c>
      <c r="L29" s="27">
        <v>0.55204268000000001</v>
      </c>
      <c r="M29" s="27">
        <v>0.53432461999999992</v>
      </c>
      <c r="N29" s="27">
        <v>0.58225983999999997</v>
      </c>
      <c r="O29" s="27">
        <v>0.52706469999999994</v>
      </c>
      <c r="P29" s="27">
        <v>0.49319964999999999</v>
      </c>
      <c r="Q29" s="27"/>
      <c r="R29" s="27"/>
      <c r="S29" s="27"/>
      <c r="T29" s="27"/>
      <c r="U29" s="27"/>
      <c r="W29" s="28" t="e">
        <f t="shared" si="6"/>
        <v>#DIV/0!</v>
      </c>
      <c r="X29" s="28" t="e">
        <f t="shared" si="7"/>
        <v>#DIV/0!</v>
      </c>
    </row>
    <row r="30" spans="2:24" x14ac:dyDescent="0.25">
      <c r="B30" s="29" t="s">
        <v>50</v>
      </c>
      <c r="C30" s="30" t="s">
        <v>32</v>
      </c>
      <c r="D30" s="31">
        <v>52.341373969999992</v>
      </c>
      <c r="E30" s="31">
        <v>46.827017900000001</v>
      </c>
      <c r="F30" s="31">
        <v>43.078154280000014</v>
      </c>
      <c r="G30" s="31">
        <v>56.627442710000004</v>
      </c>
      <c r="H30" s="31">
        <v>51.266818159999993</v>
      </c>
      <c r="I30" s="31">
        <v>55.976003859999999</v>
      </c>
      <c r="J30" s="31">
        <v>63.664785769999995</v>
      </c>
      <c r="K30" s="32">
        <v>67.474067819999988</v>
      </c>
      <c r="L30" s="32">
        <v>71.572250580000002</v>
      </c>
      <c r="M30" s="32">
        <v>64.066693709999996</v>
      </c>
      <c r="N30" s="31">
        <v>71.006567219092005</v>
      </c>
      <c r="O30" s="31">
        <v>83.021897149999972</v>
      </c>
      <c r="P30" s="31">
        <v>66.200287680000002</v>
      </c>
      <c r="Q30" s="31">
        <v>63.36900816</v>
      </c>
      <c r="R30" s="31">
        <v>65.826935320000004</v>
      </c>
      <c r="S30" s="31">
        <f>SUM(S25:S27)</f>
        <v>73.171532866273409</v>
      </c>
      <c r="T30" s="31">
        <f t="shared" ref="T30:U30" si="8">SUM(T25:T27)</f>
        <v>61.968638800000001</v>
      </c>
      <c r="U30" s="31">
        <f t="shared" si="8"/>
        <v>56.31964158000001</v>
      </c>
      <c r="W30" s="33">
        <f t="shared" si="6"/>
        <v>-9.1158968946079111E-2</v>
      </c>
      <c r="X30" s="33">
        <f t="shared" si="7"/>
        <v>-0.11124312632763778</v>
      </c>
    </row>
    <row r="31" spans="2:24" x14ac:dyDescent="0.25">
      <c r="B31" s="34"/>
      <c r="C31" s="35"/>
      <c r="D31" s="36"/>
      <c r="E31" s="37"/>
      <c r="F31" s="37"/>
      <c r="G31" s="38"/>
      <c r="H31" s="38"/>
      <c r="I31" s="38"/>
      <c r="J31" s="38"/>
      <c r="K31" s="38"/>
      <c r="L31" s="37"/>
      <c r="M31" s="37"/>
      <c r="N31" s="37"/>
      <c r="O31" s="38"/>
      <c r="P31" s="37"/>
      <c r="Q31" s="37"/>
      <c r="R31" s="37"/>
      <c r="S31" s="38"/>
      <c r="T31" s="37"/>
      <c r="U31" s="37"/>
      <c r="W31" s="37"/>
      <c r="X31" s="37"/>
    </row>
    <row r="32" spans="2:24" x14ac:dyDescent="0.25">
      <c r="B32" s="39" t="s">
        <v>51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W32" s="40"/>
      <c r="X32" s="40"/>
    </row>
    <row r="33" spans="2:24" x14ac:dyDescent="0.25"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  <c r="U33" s="23"/>
      <c r="W33" s="23"/>
      <c r="X33" s="23"/>
    </row>
    <row r="34" spans="2:24" x14ac:dyDescent="0.25">
      <c r="B34" s="25" t="s">
        <v>52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W34" s="26"/>
      <c r="X34" s="26"/>
    </row>
    <row r="35" spans="2:24" x14ac:dyDescent="0.25">
      <c r="B35" s="35" t="s">
        <v>53</v>
      </c>
      <c r="C35" s="11" t="s">
        <v>32</v>
      </c>
      <c r="D35" s="27">
        <v>17.925999999999998</v>
      </c>
      <c r="E35" s="27">
        <v>18.324999999999999</v>
      </c>
      <c r="F35" s="27">
        <v>17.350999999999999</v>
      </c>
      <c r="G35" s="27">
        <v>15.212</v>
      </c>
      <c r="H35" s="27">
        <v>15.122</v>
      </c>
      <c r="I35" s="27">
        <v>14.282</v>
      </c>
      <c r="J35" s="27">
        <v>14.215999999999999</v>
      </c>
      <c r="K35" s="27">
        <v>13.673999999999999</v>
      </c>
      <c r="L35" s="27">
        <v>13.441000000000001</v>
      </c>
      <c r="M35" s="27">
        <v>13.555999999999999</v>
      </c>
      <c r="N35" s="27">
        <v>13.622999999999999</v>
      </c>
      <c r="O35" s="27">
        <v>13.361000000000004</v>
      </c>
      <c r="P35" s="27">
        <v>13.334</v>
      </c>
      <c r="Q35" s="27">
        <v>13.403</v>
      </c>
      <c r="R35" s="27">
        <v>13.377000000000001</v>
      </c>
      <c r="S35" s="27">
        <v>13.287325080000002</v>
      </c>
      <c r="T35" s="27">
        <v>12.810094869999997</v>
      </c>
      <c r="U35" s="27">
        <v>12.682727149999998</v>
      </c>
      <c r="W35" s="28">
        <f t="shared" ref="W35:W43" si="9">U35/T35-1</f>
        <v>-9.9427616495082471E-3</v>
      </c>
      <c r="X35" s="28">
        <f t="shared" ref="X35:X43" si="10">U35/Q35-1</f>
        <v>-5.3739673953592693E-2</v>
      </c>
    </row>
    <row r="36" spans="2:24" x14ac:dyDescent="0.25">
      <c r="B36" s="35" t="s">
        <v>54</v>
      </c>
      <c r="C36" s="11" t="s">
        <v>32</v>
      </c>
      <c r="D36" s="27">
        <v>8.16</v>
      </c>
      <c r="E36" s="27">
        <v>8.2479999999999993</v>
      </c>
      <c r="F36" s="27">
        <v>9.077</v>
      </c>
      <c r="G36" s="27">
        <v>10.151</v>
      </c>
      <c r="H36" s="27">
        <v>10.545999999999999</v>
      </c>
      <c r="I36" s="27">
        <v>10.872</v>
      </c>
      <c r="J36" s="27">
        <v>11.308999999999999</v>
      </c>
      <c r="K36" s="27">
        <v>11.423</v>
      </c>
      <c r="L36" s="27">
        <v>11.494999999999999</v>
      </c>
      <c r="M36" s="27">
        <v>11.712999999999999</v>
      </c>
      <c r="N36" s="27">
        <v>11.689</v>
      </c>
      <c r="O36" s="27">
        <v>10.64</v>
      </c>
      <c r="P36" s="27">
        <v>10.4</v>
      </c>
      <c r="Q36" s="27">
        <v>10.377000000000001</v>
      </c>
      <c r="R36" s="27">
        <v>10.385999999999999</v>
      </c>
      <c r="S36" s="27">
        <v>10.3290568</v>
      </c>
      <c r="T36" s="27">
        <v>10.296759539999998</v>
      </c>
      <c r="U36" s="27">
        <v>10.22055499</v>
      </c>
      <c r="W36" s="28">
        <f t="shared" si="9"/>
        <v>-7.4008283580834222E-3</v>
      </c>
      <c r="X36" s="28">
        <f t="shared" si="10"/>
        <v>-1.5076130866339077E-2</v>
      </c>
    </row>
    <row r="37" spans="2:24" x14ac:dyDescent="0.25">
      <c r="B37" s="35" t="s">
        <v>55</v>
      </c>
      <c r="C37" s="11" t="s">
        <v>32</v>
      </c>
      <c r="D37" s="27">
        <v>30.513000000000002</v>
      </c>
      <c r="E37" s="27">
        <v>30.37</v>
      </c>
      <c r="F37" s="27">
        <v>28.015000000000001</v>
      </c>
      <c r="G37" s="27">
        <v>24.853000000000002</v>
      </c>
      <c r="H37" s="27">
        <v>25.734000000000002</v>
      </c>
      <c r="I37" s="27">
        <v>34.893000000000001</v>
      </c>
      <c r="J37" s="27">
        <v>35.04</v>
      </c>
      <c r="K37" s="27">
        <v>40.402999999999999</v>
      </c>
      <c r="L37" s="27">
        <v>45.658999999999999</v>
      </c>
      <c r="M37" s="27">
        <v>39.273000000000003</v>
      </c>
      <c r="N37" s="27">
        <v>43.38</v>
      </c>
      <c r="O37" s="27">
        <v>46.33499999999998</v>
      </c>
      <c r="P37" s="27">
        <v>33.466000000000001</v>
      </c>
      <c r="Q37" s="27">
        <v>28.155999999999999</v>
      </c>
      <c r="R37" s="27">
        <v>27.760999999999999</v>
      </c>
      <c r="S37" s="27">
        <v>37.070279490000004</v>
      </c>
      <c r="T37" s="27">
        <v>26.27663583</v>
      </c>
      <c r="U37" s="27">
        <v>17.683897470000005</v>
      </c>
      <c r="W37" s="28">
        <f t="shared" si="9"/>
        <v>-0.32701059662248233</v>
      </c>
      <c r="X37" s="28">
        <f t="shared" si="10"/>
        <v>-0.37193147215513545</v>
      </c>
    </row>
    <row r="38" spans="2:24" hidden="1" x14ac:dyDescent="0.25">
      <c r="B38" s="35" t="s">
        <v>56</v>
      </c>
      <c r="C38" s="11" t="s">
        <v>32</v>
      </c>
      <c r="D38" s="27">
        <v>8.7070000000000007</v>
      </c>
      <c r="E38" s="27">
        <v>0.14199999999999999</v>
      </c>
      <c r="F38" s="27">
        <v>1.9E-2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/>
      <c r="R38" s="27"/>
      <c r="S38" s="27">
        <v>0</v>
      </c>
      <c r="T38" s="27">
        <v>0</v>
      </c>
      <c r="U38" s="27">
        <v>0</v>
      </c>
      <c r="W38" s="28" t="e">
        <f t="shared" si="9"/>
        <v>#DIV/0!</v>
      </c>
      <c r="X38" s="28" t="e">
        <f t="shared" si="10"/>
        <v>#DIV/0!</v>
      </c>
    </row>
    <row r="39" spans="2:24" x14ac:dyDescent="0.25">
      <c r="B39" s="35" t="s">
        <v>57</v>
      </c>
      <c r="C39" s="11" t="s">
        <v>32</v>
      </c>
      <c r="D39" s="27">
        <v>0.27100000000000002</v>
      </c>
      <c r="E39" s="27">
        <v>0.47599999999999998</v>
      </c>
      <c r="F39" s="27">
        <v>0.17699999999999999</v>
      </c>
      <c r="G39" s="27">
        <v>1.8029999999999999</v>
      </c>
      <c r="H39" s="27">
        <v>0.60599999999999998</v>
      </c>
      <c r="I39" s="27">
        <v>0.63800000000000001</v>
      </c>
      <c r="J39" s="27">
        <v>2.121</v>
      </c>
      <c r="K39" s="27">
        <v>4.1500000000000004</v>
      </c>
      <c r="L39" s="27">
        <v>3.1970000000000001</v>
      </c>
      <c r="M39" s="27">
        <v>2.101</v>
      </c>
      <c r="N39" s="27">
        <v>10.452</v>
      </c>
      <c r="O39" s="27">
        <v>12.545999999999999</v>
      </c>
      <c r="P39" s="27">
        <v>7.7460000000000004</v>
      </c>
      <c r="Q39" s="27">
        <v>12.955</v>
      </c>
      <c r="R39" s="27">
        <v>16.710999999999999</v>
      </c>
      <c r="S39" s="27">
        <v>15.356539869999999</v>
      </c>
      <c r="T39" s="27">
        <v>16.640682239999997</v>
      </c>
      <c r="U39" s="27">
        <v>20.567807699999999</v>
      </c>
      <c r="W39" s="28">
        <f t="shared" si="9"/>
        <v>0.23599546000344773</v>
      </c>
      <c r="X39" s="28">
        <f t="shared" si="10"/>
        <v>0.58763471246622911</v>
      </c>
    </row>
    <row r="40" spans="2:24" x14ac:dyDescent="0.25">
      <c r="B40" s="35" t="s">
        <v>58</v>
      </c>
      <c r="C40" s="11" t="s">
        <v>32</v>
      </c>
      <c r="D40" s="27">
        <v>-3.2320000000000002</v>
      </c>
      <c r="E40" s="27">
        <v>-4.8609999999999998</v>
      </c>
      <c r="F40" s="27">
        <v>-5.0469999999999997</v>
      </c>
      <c r="G40" s="27">
        <v>-4.3049999999999997</v>
      </c>
      <c r="H40" s="27">
        <v>-3.1709999999999998</v>
      </c>
      <c r="I40" s="27">
        <v>-4.6440000000000001</v>
      </c>
      <c r="J40" s="27">
        <v>-4.109</v>
      </c>
      <c r="K40" s="27">
        <v>-2.8340000000000001</v>
      </c>
      <c r="L40" s="27">
        <v>-4.7450000000000001</v>
      </c>
      <c r="M40" s="27">
        <v>-4.5179999999999998</v>
      </c>
      <c r="N40" s="27">
        <v>-5.4560000000000004</v>
      </c>
      <c r="O40" s="27">
        <v>-5.625</v>
      </c>
      <c r="P40" s="27">
        <v>-4.9630000000000001</v>
      </c>
      <c r="Q40" s="27">
        <v>-5.19</v>
      </c>
      <c r="R40" s="27">
        <v>-5.5780000000000003</v>
      </c>
      <c r="S40" s="27">
        <v>-5.7172362399999992</v>
      </c>
      <c r="T40" s="27">
        <v>-4.09071681</v>
      </c>
      <c r="U40" s="27">
        <v>-4.5147425600000002</v>
      </c>
      <c r="W40" s="28">
        <f t="shared" si="9"/>
        <v>0.10365561090991293</v>
      </c>
      <c r="X40" s="28">
        <f t="shared" si="10"/>
        <v>-0.13010740655105979</v>
      </c>
    </row>
    <row r="41" spans="2:24" x14ac:dyDescent="0.25">
      <c r="B41" s="29" t="s">
        <v>59</v>
      </c>
      <c r="C41" s="30" t="s">
        <v>32</v>
      </c>
      <c r="D41" s="31">
        <v>62.345000000000013</v>
      </c>
      <c r="E41" s="31">
        <v>52.7</v>
      </c>
      <c r="F41" s="31">
        <v>49.591999999999999</v>
      </c>
      <c r="G41" s="31">
        <v>47.713999999999999</v>
      </c>
      <c r="H41" s="31">
        <v>48.837000000000003</v>
      </c>
      <c r="I41" s="31">
        <v>56.040999999999997</v>
      </c>
      <c r="J41" s="31">
        <v>58.576999999999998</v>
      </c>
      <c r="K41" s="31">
        <v>66.816000000000003</v>
      </c>
      <c r="L41" s="31">
        <v>69.046999999999997</v>
      </c>
      <c r="M41" s="31">
        <v>62.125</v>
      </c>
      <c r="N41" s="31">
        <v>73.688000000000002</v>
      </c>
      <c r="O41" s="31">
        <v>77.256999999999977</v>
      </c>
      <c r="P41" s="31">
        <v>59.982999999999997</v>
      </c>
      <c r="Q41" s="31">
        <v>59.701000000000008</v>
      </c>
      <c r="R41" s="31">
        <v>62.656999999999996</v>
      </c>
      <c r="S41" s="31">
        <v>70.325965000000011</v>
      </c>
      <c r="T41" s="31">
        <v>61.933455669999994</v>
      </c>
      <c r="U41" s="31">
        <v>56.640244750000001</v>
      </c>
      <c r="W41" s="33">
        <f t="shared" si="9"/>
        <v>-8.5466100070433759E-2</v>
      </c>
      <c r="X41" s="33">
        <f t="shared" si="10"/>
        <v>-5.1268073399105663E-2</v>
      </c>
    </row>
    <row r="42" spans="2:24" x14ac:dyDescent="0.25">
      <c r="B42" s="35" t="s">
        <v>60</v>
      </c>
      <c r="C42" s="11" t="s">
        <v>32</v>
      </c>
      <c r="D42" s="27">
        <v>-36.996000000000002</v>
      </c>
      <c r="E42" s="27">
        <v>-20.126999999999999</v>
      </c>
      <c r="F42" s="27">
        <v>-21.99</v>
      </c>
      <c r="G42" s="27">
        <v>-22.231999999999999</v>
      </c>
      <c r="H42" s="27">
        <v>-23.434000000000001</v>
      </c>
      <c r="I42" s="27">
        <v>-20.986000000000001</v>
      </c>
      <c r="J42" s="27">
        <v>-29.919</v>
      </c>
      <c r="K42" s="27">
        <v>-32.444000000000003</v>
      </c>
      <c r="L42" s="27">
        <v>-35.323999999999998</v>
      </c>
      <c r="M42" s="27">
        <v>-33.991999999999997</v>
      </c>
      <c r="N42" s="27">
        <v>-34.423000000000002</v>
      </c>
      <c r="O42" s="27">
        <v>-39.266999999999996</v>
      </c>
      <c r="P42" s="27">
        <v>-29.684000000000001</v>
      </c>
      <c r="Q42" s="27">
        <v>-25.053000000000001</v>
      </c>
      <c r="R42" s="27">
        <v>-26.565999999999999</v>
      </c>
      <c r="S42" s="27">
        <v>-32.703379159999997</v>
      </c>
      <c r="T42" s="27">
        <v>-25.824039210000002</v>
      </c>
      <c r="U42" s="27">
        <v>-17.63465163</v>
      </c>
      <c r="W42" s="28">
        <f t="shared" si="9"/>
        <v>-0.31712264349524277</v>
      </c>
      <c r="X42" s="28">
        <f t="shared" si="10"/>
        <v>-0.29610618967788294</v>
      </c>
    </row>
    <row r="43" spans="2:24" x14ac:dyDescent="0.25">
      <c r="B43" s="29" t="s">
        <v>61</v>
      </c>
      <c r="C43" s="30" t="s">
        <v>32</v>
      </c>
      <c r="D43" s="31">
        <v>25.349000000000011</v>
      </c>
      <c r="E43" s="31">
        <v>32.573000000000008</v>
      </c>
      <c r="F43" s="31">
        <v>27.602</v>
      </c>
      <c r="G43" s="31">
        <v>25.481999999999999</v>
      </c>
      <c r="H43" s="31">
        <v>25.403000000000002</v>
      </c>
      <c r="I43" s="31">
        <v>35.054999999999993</v>
      </c>
      <c r="J43" s="31">
        <v>28.657999999999998</v>
      </c>
      <c r="K43" s="31">
        <v>34.372</v>
      </c>
      <c r="L43" s="31">
        <v>33.722999999999999</v>
      </c>
      <c r="M43" s="31">
        <v>28.133000000000003</v>
      </c>
      <c r="N43" s="31">
        <v>39.265000000000001</v>
      </c>
      <c r="O43" s="31">
        <v>37.989999999999981</v>
      </c>
      <c r="P43" s="31">
        <v>30.298999999999996</v>
      </c>
      <c r="Q43" s="31">
        <v>34.64800000000001</v>
      </c>
      <c r="R43" s="31">
        <v>36.090999999999994</v>
      </c>
      <c r="S43" s="31">
        <v>37.622585840000013</v>
      </c>
      <c r="T43" s="31">
        <v>36.109416459999991</v>
      </c>
      <c r="U43" s="31">
        <v>39.005593120000007</v>
      </c>
      <c r="W43" s="33">
        <f t="shared" si="9"/>
        <v>8.0205579151583439E-2</v>
      </c>
      <c r="X43" s="33">
        <f t="shared" si="10"/>
        <v>0.12576752251212175</v>
      </c>
    </row>
    <row r="44" spans="2:24" x14ac:dyDescent="0.25">
      <c r="D44" s="4"/>
      <c r="E44" s="4"/>
      <c r="F44" s="4"/>
      <c r="G44" s="4"/>
      <c r="H44" s="4"/>
      <c r="I44" s="4"/>
      <c r="J44" s="4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8"/>
      <c r="W44" s="3"/>
      <c r="X44" s="3"/>
    </row>
    <row r="45" spans="2:24" x14ac:dyDescent="0.25"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3"/>
      <c r="O45" s="23"/>
      <c r="P45" s="23"/>
      <c r="Q45" s="23"/>
      <c r="R45" s="23"/>
      <c r="S45" s="23"/>
      <c r="T45" s="24"/>
      <c r="U45" s="24"/>
      <c r="W45" s="23"/>
      <c r="X45" s="23"/>
    </row>
    <row r="46" spans="2:24" x14ac:dyDescent="0.25">
      <c r="B46" s="25" t="s">
        <v>62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W46" s="26"/>
      <c r="X46" s="26"/>
    </row>
    <row r="47" spans="2:24" x14ac:dyDescent="0.25">
      <c r="B47" s="35" t="s">
        <v>63</v>
      </c>
      <c r="C47" s="11" t="s">
        <v>32</v>
      </c>
      <c r="D47" s="27">
        <v>25.349</v>
      </c>
      <c r="E47" s="27">
        <v>32.573</v>
      </c>
      <c r="F47" s="27">
        <v>27.602</v>
      </c>
      <c r="G47" s="27">
        <v>25.481999999999999</v>
      </c>
      <c r="H47" s="27">
        <v>25.402999999999999</v>
      </c>
      <c r="I47" s="27">
        <v>35.055</v>
      </c>
      <c r="J47" s="27">
        <v>28.658000000000001</v>
      </c>
      <c r="K47" s="27">
        <v>34.372</v>
      </c>
      <c r="L47" s="27">
        <v>33.722999999999999</v>
      </c>
      <c r="M47" s="27">
        <v>28.133000000000003</v>
      </c>
      <c r="N47" s="27">
        <v>39.265000000000001</v>
      </c>
      <c r="O47" s="27">
        <v>37.989999999999981</v>
      </c>
      <c r="P47" s="27">
        <v>30.298999999999996</v>
      </c>
      <c r="Q47" s="27">
        <v>34.64800000000001</v>
      </c>
      <c r="R47" s="27">
        <v>36.090999999999994</v>
      </c>
      <c r="S47" s="27">
        <v>37.622585840000013</v>
      </c>
      <c r="T47" s="27">
        <v>36.109416459999991</v>
      </c>
      <c r="U47" s="27">
        <v>39.005593120000007</v>
      </c>
      <c r="W47" s="28">
        <f t="shared" ref="W47:W49" si="11">U47/T47-1</f>
        <v>8.0205579151583439E-2</v>
      </c>
      <c r="X47" s="28">
        <f t="shared" ref="X47:X49" si="12">U47/Q47-1</f>
        <v>0.12576752251212175</v>
      </c>
    </row>
    <row r="48" spans="2:24" x14ac:dyDescent="0.25">
      <c r="B48" s="35" t="s">
        <v>64</v>
      </c>
      <c r="C48" s="11" t="s">
        <v>32</v>
      </c>
      <c r="D48" s="27">
        <v>-3.202</v>
      </c>
      <c r="E48" s="27">
        <v>-3.4580000000000002</v>
      </c>
      <c r="F48" s="27">
        <v>-2.4079999999999999</v>
      </c>
      <c r="G48" s="27">
        <v>-2.367</v>
      </c>
      <c r="H48" s="27">
        <v>-2.3530000000000002</v>
      </c>
      <c r="I48" s="27">
        <v>-3.2610000000000001</v>
      </c>
      <c r="J48" s="27">
        <v>-3.8029999999999999</v>
      </c>
      <c r="K48" s="27">
        <v>-3.7490000000000001</v>
      </c>
      <c r="L48" s="27">
        <v>-2.9609999999999999</v>
      </c>
      <c r="M48" s="27">
        <v>-3.3050000000000002</v>
      </c>
      <c r="N48" s="27">
        <v>-3.8050000000000002</v>
      </c>
      <c r="O48" s="27">
        <v>-4.7424546099999967</v>
      </c>
      <c r="P48" s="27">
        <v>-4.5960000000000001</v>
      </c>
      <c r="Q48" s="27">
        <v>-5.6449999999999996</v>
      </c>
      <c r="R48" s="27">
        <v>-4.4740000000000002</v>
      </c>
      <c r="S48" s="27">
        <v>-4.9770000000000003</v>
      </c>
      <c r="T48" s="27">
        <v>-7.3209999999999997</v>
      </c>
      <c r="U48" s="27">
        <v>-7.72</v>
      </c>
      <c r="W48" s="28">
        <f t="shared" si="11"/>
        <v>5.4500751263488523E-2</v>
      </c>
      <c r="X48" s="28">
        <f t="shared" si="12"/>
        <v>0.36758193091231184</v>
      </c>
    </row>
    <row r="49" spans="2:24" x14ac:dyDescent="0.25">
      <c r="B49" s="29" t="s">
        <v>65</v>
      </c>
      <c r="C49" s="30" t="s">
        <v>32</v>
      </c>
      <c r="D49" s="31">
        <v>22.146999999999998</v>
      </c>
      <c r="E49" s="31">
        <v>29.115000000000002</v>
      </c>
      <c r="F49" s="31">
        <v>25.193999999999999</v>
      </c>
      <c r="G49" s="31">
        <v>23.114999999999998</v>
      </c>
      <c r="H49" s="31">
        <v>23.049999999999997</v>
      </c>
      <c r="I49" s="31">
        <v>31.794</v>
      </c>
      <c r="J49" s="31">
        <v>24.855</v>
      </c>
      <c r="K49" s="31">
        <v>30.623000000000001</v>
      </c>
      <c r="L49" s="31">
        <v>30.762</v>
      </c>
      <c r="M49" s="31">
        <v>24.828000000000003</v>
      </c>
      <c r="N49" s="31">
        <v>35.46</v>
      </c>
      <c r="O49" s="31">
        <v>33.247545389999985</v>
      </c>
      <c r="P49" s="31">
        <v>25.702999999999996</v>
      </c>
      <c r="Q49" s="31">
        <v>29.003000000000011</v>
      </c>
      <c r="R49" s="31">
        <v>31.616999999999994</v>
      </c>
      <c r="S49" s="31">
        <v>32.645585840000017</v>
      </c>
      <c r="T49" s="31">
        <v>28.788416459999993</v>
      </c>
      <c r="U49" s="31">
        <v>31.285593120000005</v>
      </c>
      <c r="W49" s="33">
        <f t="shared" si="11"/>
        <v>8.6742411256614638E-2</v>
      </c>
      <c r="X49" s="33">
        <f t="shared" si="12"/>
        <v>7.8701966003516644E-2</v>
      </c>
    </row>
    <row r="50" spans="2:24" x14ac:dyDescent="0.25">
      <c r="B50" s="41" t="s">
        <v>66</v>
      </c>
      <c r="C50" s="42" t="s">
        <v>34</v>
      </c>
      <c r="D50" s="43">
        <v>0.35523297778490648</v>
      </c>
      <c r="E50" s="43">
        <v>0.55246679316888048</v>
      </c>
      <c r="F50" s="43">
        <v>0.50802548798193259</v>
      </c>
      <c r="G50" s="43">
        <v>0.48444900867669866</v>
      </c>
      <c r="H50" s="43">
        <v>0.47197821323996142</v>
      </c>
      <c r="I50" s="43">
        <v>0.56733463000303352</v>
      </c>
      <c r="J50" s="43">
        <v>0.42431329702784371</v>
      </c>
      <c r="K50" s="43">
        <v>0.45831836685823757</v>
      </c>
      <c r="L50" s="43">
        <v>0.44552261503034168</v>
      </c>
      <c r="M50" s="43">
        <v>0.39964587525150908</v>
      </c>
      <c r="N50" s="43">
        <v>0.48121810878297688</v>
      </c>
      <c r="O50" s="43">
        <v>0.43034994097622209</v>
      </c>
      <c r="P50" s="43">
        <v>0.42850474301051961</v>
      </c>
      <c r="Q50" s="43">
        <v>0.48580425788512765</v>
      </c>
      <c r="R50" s="43">
        <v>0.50460443366263941</v>
      </c>
      <c r="S50" s="43">
        <v>0.46420388031646648</v>
      </c>
      <c r="T50" s="43">
        <f>T49/T41</f>
        <v>0.46482819582025747</v>
      </c>
      <c r="U50" s="43">
        <f>U49/U41</f>
        <v>0.55235624877839185</v>
      </c>
      <c r="W50" s="43"/>
      <c r="X50" s="43"/>
    </row>
    <row r="51" spans="2:24" x14ac:dyDescent="0.25">
      <c r="B51" s="41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W51" s="43"/>
      <c r="X51" s="43"/>
    </row>
    <row r="52" spans="2:24" x14ac:dyDescent="0.25"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4"/>
      <c r="W52" s="23"/>
      <c r="X52" s="23"/>
    </row>
    <row r="53" spans="2:24" x14ac:dyDescent="0.25">
      <c r="B53" s="25" t="s">
        <v>67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44"/>
      <c r="R53" s="44"/>
      <c r="S53" s="44"/>
      <c r="T53" s="44"/>
      <c r="U53" s="44"/>
      <c r="W53" s="26"/>
      <c r="X53" s="26"/>
    </row>
    <row r="54" spans="2:24" x14ac:dyDescent="0.25">
      <c r="B54" s="35" t="s">
        <v>68</v>
      </c>
      <c r="C54" s="11" t="s">
        <v>32</v>
      </c>
      <c r="D54" s="27">
        <v>-17.216999999999999</v>
      </c>
      <c r="E54" s="27">
        <v>-15.122999999999999</v>
      </c>
      <c r="F54" s="27">
        <v>-15.336</v>
      </c>
      <c r="G54" s="27">
        <v>-9.5489999999999995</v>
      </c>
      <c r="H54" s="27">
        <v>-19.489000000000001</v>
      </c>
      <c r="I54" s="27">
        <v>-21.966999999999999</v>
      </c>
      <c r="J54" s="27">
        <v>-20.375</v>
      </c>
      <c r="K54" s="27">
        <v>-24.962</v>
      </c>
      <c r="L54" s="27">
        <v>-24.715</v>
      </c>
      <c r="M54" s="27">
        <v>-23.905000000000001</v>
      </c>
      <c r="N54" s="27">
        <v>-28.315999999999999</v>
      </c>
      <c r="O54" s="27">
        <v>-33.735999999999997</v>
      </c>
      <c r="P54" s="27">
        <v>-24.248000000000001</v>
      </c>
      <c r="Q54" s="27">
        <v>-24.716999999999999</v>
      </c>
      <c r="R54" s="27">
        <v>-24.968</v>
      </c>
      <c r="S54" s="27">
        <v>-17.78</v>
      </c>
      <c r="T54" s="27">
        <v>-19.638000000000002</v>
      </c>
      <c r="U54" s="27">
        <v>-19.684999999999999</v>
      </c>
      <c r="W54" s="28">
        <f t="shared" ref="W54:W59" si="13">U54/T54-1</f>
        <v>2.3933190752620792E-3</v>
      </c>
      <c r="X54" s="28">
        <f t="shared" ref="X54:X59" si="14">U54/Q54-1</f>
        <v>-0.20358457741635316</v>
      </c>
    </row>
    <row r="55" spans="2:24" x14ac:dyDescent="0.25">
      <c r="B55" s="35" t="s">
        <v>69</v>
      </c>
      <c r="C55" s="11" t="s">
        <v>32</v>
      </c>
      <c r="D55" s="27">
        <v>-3.9329999999999998</v>
      </c>
      <c r="E55" s="27">
        <v>-3.1520000000000001</v>
      </c>
      <c r="F55" s="27">
        <v>-2.6160000000000001</v>
      </c>
      <c r="G55" s="27">
        <v>-2.7320000000000002</v>
      </c>
      <c r="H55" s="27">
        <v>-2.03528961</v>
      </c>
      <c r="I55" s="27">
        <v>-3.0088681500000001</v>
      </c>
      <c r="J55" s="27">
        <v>-4.91204544</v>
      </c>
      <c r="K55" s="27">
        <v>-7.6993345900000003</v>
      </c>
      <c r="L55" s="27">
        <v>-5.80017724</v>
      </c>
      <c r="M55" s="27">
        <v>-5.9906144800000005</v>
      </c>
      <c r="N55" s="27">
        <v>-5.0393520000000001</v>
      </c>
      <c r="O55" s="27">
        <v>-3.552681929999999</v>
      </c>
      <c r="P55" s="27">
        <v>-5.6680046600000002</v>
      </c>
      <c r="Q55" s="27">
        <v>-5.4676127099999992</v>
      </c>
      <c r="R55" s="27">
        <v>-3.3510858612436554</v>
      </c>
      <c r="S55" s="27">
        <v>-3.7039363099999991</v>
      </c>
      <c r="T55" s="27">
        <v>-5.1400225599999994</v>
      </c>
      <c r="U55" s="27">
        <v>-4.8087105699999997</v>
      </c>
      <c r="W55" s="28">
        <f t="shared" si="13"/>
        <v>-6.445730269323946E-2</v>
      </c>
      <c r="X55" s="28">
        <f t="shared" si="14"/>
        <v>-0.12051002420030577</v>
      </c>
    </row>
    <row r="56" spans="2:24" x14ac:dyDescent="0.25">
      <c r="B56" s="35" t="s">
        <v>70</v>
      </c>
      <c r="C56" s="11" t="s">
        <v>32</v>
      </c>
      <c r="D56" s="27">
        <v>-2.875</v>
      </c>
      <c r="E56" s="27">
        <v>-5.56</v>
      </c>
      <c r="F56" s="27">
        <v>-4.2699999999999996</v>
      </c>
      <c r="G56" s="27">
        <v>0.51100000000000001</v>
      </c>
      <c r="H56" s="27">
        <v>-3.9941667000000005</v>
      </c>
      <c r="I56" s="27">
        <v>-5.9790657500000011</v>
      </c>
      <c r="J56" s="27">
        <v>-10.50728898</v>
      </c>
      <c r="K56" s="27">
        <v>-10.63073095</v>
      </c>
      <c r="L56" s="27">
        <v>-8.9039355499999999</v>
      </c>
      <c r="M56" s="27">
        <v>-5.2365232299999995</v>
      </c>
      <c r="N56" s="27">
        <v>-4.6145711600000006</v>
      </c>
      <c r="O56" s="27">
        <v>-5.3908097099999974</v>
      </c>
      <c r="P56" s="27">
        <v>-3.6635226599999999</v>
      </c>
      <c r="Q56" s="27">
        <v>-3.3432764800000001</v>
      </c>
      <c r="R56" s="27">
        <v>-4.6835162087593361</v>
      </c>
      <c r="S56" s="27">
        <v>-4.6954786999999998</v>
      </c>
      <c r="T56" s="27">
        <v>-4.1018770299999998</v>
      </c>
      <c r="U56" s="27">
        <v>-3.3995189400000001</v>
      </c>
      <c r="W56" s="28">
        <f t="shared" si="13"/>
        <v>-0.17122846074203246</v>
      </c>
      <c r="X56" s="28">
        <f t="shared" si="14"/>
        <v>1.6822557253775239E-2</v>
      </c>
    </row>
    <row r="57" spans="2:24" x14ac:dyDescent="0.25">
      <c r="B57" s="35" t="s">
        <v>71</v>
      </c>
      <c r="C57" s="11" t="s">
        <v>32</v>
      </c>
      <c r="D57" s="27">
        <v>-2.8010000000000002</v>
      </c>
      <c r="E57" s="27">
        <v>-2.2909999999999999</v>
      </c>
      <c r="F57" s="27">
        <v>-3.3359999999999999</v>
      </c>
      <c r="G57" s="27">
        <v>-6.5030000000000001</v>
      </c>
      <c r="H57" s="27">
        <v>-2.1188924499999997</v>
      </c>
      <c r="I57" s="27">
        <v>-4.3079999999999998</v>
      </c>
      <c r="J57" s="27">
        <v>-4.7839999999999998</v>
      </c>
      <c r="K57" s="27">
        <v>-5.5090000000000003</v>
      </c>
      <c r="L57" s="27">
        <v>-6.8520000000000003</v>
      </c>
      <c r="M57" s="27">
        <v>-8.6739999999999995</v>
      </c>
      <c r="N57" s="27">
        <v>-6.6782510300000002</v>
      </c>
      <c r="O57" s="27">
        <v>-10.78093226</v>
      </c>
      <c r="P57" s="27">
        <v>-4.0110000000000001</v>
      </c>
      <c r="Q57" s="27">
        <v>-3.448</v>
      </c>
      <c r="R57" s="27">
        <v>-3.3860000000000001</v>
      </c>
      <c r="S57" s="27">
        <v>-3.6539999999999999</v>
      </c>
      <c r="T57" s="27">
        <v>-2.6549999999999998</v>
      </c>
      <c r="U57" s="27">
        <v>-2.2679999999999998</v>
      </c>
      <c r="W57" s="28">
        <f t="shared" si="13"/>
        <v>-0.14576271186440681</v>
      </c>
      <c r="X57" s="28">
        <f t="shared" si="14"/>
        <v>-0.34222737819025528</v>
      </c>
    </row>
    <row r="58" spans="2:24" x14ac:dyDescent="0.25">
      <c r="B58" s="35" t="s">
        <v>72</v>
      </c>
      <c r="C58" s="11" t="s">
        <v>32</v>
      </c>
      <c r="D58" s="27">
        <v>-1.3420000000000001</v>
      </c>
      <c r="E58" s="27">
        <v>-0.97399999999999998</v>
      </c>
      <c r="F58" s="27">
        <v>-3.1240000000000001</v>
      </c>
      <c r="G58" s="27">
        <v>-9.0999999999999998E-2</v>
      </c>
      <c r="H58" s="27">
        <v>-3.6936512399999994</v>
      </c>
      <c r="I58" s="27">
        <v>-5.3110660999999961</v>
      </c>
      <c r="J58" s="27">
        <v>-3.0876655800000012</v>
      </c>
      <c r="K58" s="27">
        <v>-3.8039344600000038</v>
      </c>
      <c r="L58" s="27">
        <v>-3.8848872099999987</v>
      </c>
      <c r="M58" s="27">
        <v>-3.2628622899999957</v>
      </c>
      <c r="N58" s="27">
        <v>-6.2198258100000023</v>
      </c>
      <c r="O58" s="27">
        <v>-4.3731346700000362</v>
      </c>
      <c r="P58" s="27">
        <v>-4.003281812649977</v>
      </c>
      <c r="Q58" s="27">
        <v>-1.7205160900000109</v>
      </c>
      <c r="R58" s="27">
        <v>-1.219397929997001</v>
      </c>
      <c r="S58" s="27">
        <v>-0.61027781205007336</v>
      </c>
      <c r="T58" s="27">
        <v>1.8214831300000041</v>
      </c>
      <c r="U58" s="27">
        <v>5.1436363899999922</v>
      </c>
      <c r="W58" s="28">
        <f t="shared" si="13"/>
        <v>1.8238726482193557</v>
      </c>
      <c r="X58" s="28">
        <f t="shared" si="14"/>
        <v>-3.9895892400517798</v>
      </c>
    </row>
    <row r="59" spans="2:24" x14ac:dyDescent="0.25">
      <c r="B59" s="29" t="s">
        <v>73</v>
      </c>
      <c r="C59" s="30" t="s">
        <v>32</v>
      </c>
      <c r="D59" s="31">
        <v>-28.167999999999999</v>
      </c>
      <c r="E59" s="31">
        <v>-27.099999999999998</v>
      </c>
      <c r="F59" s="31">
        <v>-28.681999999999999</v>
      </c>
      <c r="G59" s="31">
        <v>-18.364000000000001</v>
      </c>
      <c r="H59" s="31">
        <v>-31.331000000000003</v>
      </c>
      <c r="I59" s="31">
        <v>-40.573999999999998</v>
      </c>
      <c r="J59" s="31">
        <v>-43.665999999999997</v>
      </c>
      <c r="K59" s="31">
        <v>-52.605000000000004</v>
      </c>
      <c r="L59" s="31">
        <v>-50.156000000000006</v>
      </c>
      <c r="M59" s="31">
        <v>-47.068999999999996</v>
      </c>
      <c r="N59" s="31">
        <v>-50.867999999999995</v>
      </c>
      <c r="O59" s="31">
        <v>-57.833558570000029</v>
      </c>
      <c r="P59" s="31">
        <v>-41.593809132649987</v>
      </c>
      <c r="Q59" s="31">
        <v>-38.696405280000008</v>
      </c>
      <c r="R59" s="31">
        <v>-37.607999999999997</v>
      </c>
      <c r="S59" s="31">
        <v>-30.443692822050071</v>
      </c>
      <c r="T59" s="31">
        <v>-29.713416459999994</v>
      </c>
      <c r="U59" s="31">
        <v>-25.017593120000004</v>
      </c>
      <c r="W59" s="33">
        <f t="shared" si="13"/>
        <v>-0.15803713942896724</v>
      </c>
      <c r="X59" s="33">
        <f t="shared" si="14"/>
        <v>-0.35349051316324231</v>
      </c>
    </row>
    <row r="60" spans="2:24" x14ac:dyDescent="0.25">
      <c r="B60" s="34" t="s">
        <v>74</v>
      </c>
      <c r="C60" s="34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W60" s="45"/>
      <c r="X60" s="45"/>
    </row>
    <row r="61" spans="2:24" x14ac:dyDescent="0.25">
      <c r="B61" s="34"/>
      <c r="C61" s="34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W61" s="45"/>
      <c r="X61" s="45"/>
    </row>
    <row r="62" spans="2:24" x14ac:dyDescent="0.25"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3"/>
      <c r="P62" s="23"/>
      <c r="Q62" s="23"/>
      <c r="R62" s="23"/>
      <c r="S62" s="23"/>
      <c r="T62" s="24"/>
      <c r="U62" s="24"/>
      <c r="W62" s="23"/>
      <c r="X62" s="23"/>
    </row>
    <row r="63" spans="2:24" x14ac:dyDescent="0.25">
      <c r="B63" s="25" t="s">
        <v>75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W63" s="26"/>
      <c r="X63" s="26"/>
    </row>
    <row r="64" spans="2:24" x14ac:dyDescent="0.25">
      <c r="B64" s="46" t="s">
        <v>76</v>
      </c>
      <c r="C64" s="46"/>
      <c r="D64" s="27">
        <v>-27.289000000000001</v>
      </c>
      <c r="E64" s="27">
        <v>-9.5259999999999998</v>
      </c>
      <c r="F64" s="27">
        <v>-30.390999999999998</v>
      </c>
      <c r="G64" s="27">
        <v>2.9689999999999999</v>
      </c>
      <c r="H64" s="27">
        <v>-22.067</v>
      </c>
      <c r="I64" s="27">
        <v>-11.776999999999999</v>
      </c>
      <c r="J64" s="27">
        <v>-24.073</v>
      </c>
      <c r="K64" s="27">
        <v>-24.335000000000001</v>
      </c>
      <c r="L64" s="27">
        <v>-16.690000000000001</v>
      </c>
      <c r="M64" s="27">
        <v>-28.184000000000001</v>
      </c>
      <c r="N64" s="27">
        <v>-19.811</v>
      </c>
      <c r="O64" s="27">
        <v>-30.509641539999997</v>
      </c>
      <c r="P64" s="27">
        <v>-15.529</v>
      </c>
      <c r="Q64" s="27">
        <v>-18.617999999999999</v>
      </c>
      <c r="R64" s="27">
        <v>-18.66</v>
      </c>
      <c r="S64" s="27">
        <v>-7.6957969199999861</v>
      </c>
      <c r="T64" s="27">
        <v>-10.154999999999999</v>
      </c>
      <c r="U64" s="27">
        <v>-6.085</v>
      </c>
      <c r="W64" s="28">
        <f t="shared" ref="W64:W68" si="15">U64/T64-1</f>
        <v>-0.40078778926637126</v>
      </c>
      <c r="X64" s="28">
        <f t="shared" ref="X64:X68" si="16">U64/Q64-1</f>
        <v>-0.67316575357181219</v>
      </c>
    </row>
    <row r="65" spans="2:24" x14ac:dyDescent="0.25">
      <c r="B65" s="47" t="s">
        <v>77</v>
      </c>
      <c r="C65" s="47"/>
      <c r="D65" s="27">
        <v>17.247</v>
      </c>
      <c r="E65" s="27">
        <v>7.7569999999999997</v>
      </c>
      <c r="F65" s="27">
        <v>22.428000000000001</v>
      </c>
      <c r="G65" s="27">
        <v>-1.359</v>
      </c>
      <c r="H65" s="27">
        <v>9.9570000000000007</v>
      </c>
      <c r="I65" s="27">
        <v>-0.99299999999999999</v>
      </c>
      <c r="J65" s="27">
        <v>0.95099999999999996</v>
      </c>
      <c r="K65" s="27">
        <v>-2.391</v>
      </c>
      <c r="L65" s="27">
        <v>-8.3559999999999999</v>
      </c>
      <c r="M65" s="27">
        <v>1.4450000000000001</v>
      </c>
      <c r="N65" s="27">
        <v>-2.1800000000000002</v>
      </c>
      <c r="O65" s="27">
        <v>-1.3117216000000045</v>
      </c>
      <c r="P65" s="27">
        <v>-8.4320000000000004</v>
      </c>
      <c r="Q65" s="27">
        <v>2.262</v>
      </c>
      <c r="R65" s="27">
        <v>4.7009999999999996</v>
      </c>
      <c r="S65" s="27">
        <v>3.3410346799999968</v>
      </c>
      <c r="T65" s="27">
        <v>2.016</v>
      </c>
      <c r="U65" s="27">
        <v>4.8010000000000002</v>
      </c>
      <c r="W65" s="28">
        <f t="shared" si="15"/>
        <v>1.3814484126984126</v>
      </c>
      <c r="X65" s="28">
        <f t="shared" si="16"/>
        <v>1.1224580017683468</v>
      </c>
    </row>
    <row r="66" spans="2:24" x14ac:dyDescent="0.25">
      <c r="B66" s="47" t="s">
        <v>78</v>
      </c>
      <c r="C66" s="47"/>
      <c r="D66" s="27">
        <v>0.46100000000000002</v>
      </c>
      <c r="E66" s="27">
        <v>0.47599999999999998</v>
      </c>
      <c r="F66" s="27">
        <v>1.1639999999999999</v>
      </c>
      <c r="G66" s="27">
        <v>-0.42099999999999999</v>
      </c>
      <c r="H66" s="27">
        <v>0.28299999999999997</v>
      </c>
      <c r="I66" s="27">
        <v>0.42799999999999999</v>
      </c>
      <c r="J66" s="27">
        <v>0.36899999999999999</v>
      </c>
      <c r="K66" s="27">
        <v>0.29299999999999998</v>
      </c>
      <c r="L66" s="27">
        <v>0.99199999999999999</v>
      </c>
      <c r="M66" s="27">
        <v>-0.55500000000000005</v>
      </c>
      <c r="N66" s="27">
        <v>0.186</v>
      </c>
      <c r="O66" s="27">
        <v>0.16103557999999987</v>
      </c>
      <c r="P66" s="27">
        <v>0.76200000000000001</v>
      </c>
      <c r="Q66" s="27">
        <v>-0.76</v>
      </c>
      <c r="R66" s="27">
        <v>0.81200000000000006</v>
      </c>
      <c r="S66" s="27">
        <v>-0.67577214000000008</v>
      </c>
      <c r="T66" s="27">
        <v>0.04</v>
      </c>
      <c r="U66" s="27">
        <v>-0.04</v>
      </c>
      <c r="W66" s="28">
        <f t="shared" si="15"/>
        <v>-2</v>
      </c>
      <c r="X66" s="28">
        <f t="shared" si="16"/>
        <v>-0.94736842105263164</v>
      </c>
    </row>
    <row r="67" spans="2:24" x14ac:dyDescent="0.25">
      <c r="B67" s="47" t="s">
        <v>79</v>
      </c>
      <c r="C67" s="47"/>
      <c r="D67" s="27">
        <v>3.56</v>
      </c>
      <c r="E67" s="27">
        <v>3.3079999999999998</v>
      </c>
      <c r="F67" s="27">
        <v>3.552</v>
      </c>
      <c r="G67" s="27">
        <v>3.3210000000000002</v>
      </c>
      <c r="H67" s="27">
        <v>3.5459999999999998</v>
      </c>
      <c r="I67" s="27">
        <v>3.5619999999999998</v>
      </c>
      <c r="J67" s="27">
        <v>3.9420000000000002</v>
      </c>
      <c r="K67" s="27">
        <v>4.4509999999999996</v>
      </c>
      <c r="L67" s="27">
        <v>4.66</v>
      </c>
      <c r="M67" s="27">
        <v>5.0529999999999999</v>
      </c>
      <c r="N67" s="27">
        <v>6.3979999999999997</v>
      </c>
      <c r="O67" s="27">
        <v>7.0739999999999998</v>
      </c>
      <c r="P67" s="27">
        <v>7.3081908673500209</v>
      </c>
      <c r="Q67" s="27">
        <v>7.3470000000000004</v>
      </c>
      <c r="R67" s="27">
        <v>7.2530000000000001</v>
      </c>
      <c r="S67" s="27">
        <v>7.2324273979499338</v>
      </c>
      <c r="T67" s="27">
        <v>7.1740000000000004</v>
      </c>
      <c r="U67" s="27">
        <v>7.5919999999999996</v>
      </c>
      <c r="W67" s="28">
        <f t="shared" si="15"/>
        <v>5.8265960412601014E-2</v>
      </c>
      <c r="X67" s="28">
        <f t="shared" si="16"/>
        <v>3.3346944331019257E-2</v>
      </c>
    </row>
    <row r="68" spans="2:24" x14ac:dyDescent="0.25">
      <c r="B68" s="29" t="s">
        <v>80</v>
      </c>
      <c r="C68" s="30"/>
      <c r="D68" s="31">
        <v>-6.0210000000000008</v>
      </c>
      <c r="E68" s="31">
        <v>2.0149999999999997</v>
      </c>
      <c r="F68" s="31">
        <v>-3.2469999999999977</v>
      </c>
      <c r="G68" s="31">
        <v>4.51</v>
      </c>
      <c r="H68" s="31">
        <v>-8.2810000000000006</v>
      </c>
      <c r="I68" s="31">
        <v>-8.7799999999999994</v>
      </c>
      <c r="J68" s="31">
        <v>-18.811</v>
      </c>
      <c r="K68" s="31">
        <v>-21.981999999999999</v>
      </c>
      <c r="L68" s="31">
        <v>-19.393999999999998</v>
      </c>
      <c r="M68" s="31">
        <v>-22.241</v>
      </c>
      <c r="N68" s="31">
        <v>-15.407</v>
      </c>
      <c r="O68" s="31">
        <v>-24.586327560000001</v>
      </c>
      <c r="P68" s="31">
        <v>-15.890809132649977</v>
      </c>
      <c r="Q68" s="31">
        <v>-9.7689999999999984</v>
      </c>
      <c r="R68" s="31">
        <v>-5.8940000000000001</v>
      </c>
      <c r="S68" s="31">
        <v>2.2018930179499447</v>
      </c>
      <c r="T68" s="31">
        <v>-0.92500000000000004</v>
      </c>
      <c r="U68" s="31">
        <v>6.2679999999999998</v>
      </c>
      <c r="W68" s="48">
        <f t="shared" si="15"/>
        <v>-7.7762162162162154</v>
      </c>
      <c r="X68" s="48">
        <f t="shared" si="16"/>
        <v>-1.6416214556249362</v>
      </c>
    </row>
    <row r="69" spans="2:24" hidden="1" x14ac:dyDescent="0.25">
      <c r="B69" s="49" t="s">
        <v>81</v>
      </c>
      <c r="C69" s="49"/>
      <c r="D69" s="43">
        <v>-9.6575507257999835E-2</v>
      </c>
      <c r="E69" s="43">
        <v>3.8235294117647048E-2</v>
      </c>
      <c r="F69" s="43">
        <v>-6.5474270043555369E-2</v>
      </c>
      <c r="G69" s="43">
        <v>9.4521524080982522E-2</v>
      </c>
      <c r="H69" s="43">
        <v>-0.16956406003644778</v>
      </c>
      <c r="I69" s="43">
        <v>-0.15667100872575435</v>
      </c>
      <c r="J69" s="43">
        <v>-0.32113286784915585</v>
      </c>
      <c r="K69" s="43">
        <v>-0.32899305555555552</v>
      </c>
      <c r="L69" s="43">
        <v>-0.28088113893434907</v>
      </c>
      <c r="M69" s="43">
        <v>-0.3580040241448692</v>
      </c>
      <c r="N69" s="43">
        <v>-0.20908424709586362</v>
      </c>
      <c r="O69" s="43">
        <v>-0.31824077507539783</v>
      </c>
      <c r="P69" s="43">
        <v>-0.26492188007685474</v>
      </c>
      <c r="Q69" s="43">
        <v>0</v>
      </c>
      <c r="R69" s="43"/>
      <c r="S69" s="43"/>
      <c r="T69" s="43"/>
      <c r="U69" s="43"/>
      <c r="W69" s="43" t="s">
        <v>82</v>
      </c>
      <c r="X69" s="43">
        <v>-1</v>
      </c>
    </row>
    <row r="70" spans="2:24" x14ac:dyDescent="0.25">
      <c r="B70" s="35"/>
      <c r="C70" s="35"/>
    </row>
    <row r="71" spans="2:24" x14ac:dyDescent="0.25">
      <c r="B71" s="25" t="s">
        <v>83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W71" s="26"/>
      <c r="X71" s="26"/>
    </row>
    <row r="72" spans="2:24" x14ac:dyDescent="0.25">
      <c r="B72" s="11" t="s">
        <v>84</v>
      </c>
      <c r="C72" s="11"/>
      <c r="D72" s="27">
        <v>-18.605</v>
      </c>
      <c r="E72" s="27">
        <v>-8.2460000000000004</v>
      </c>
      <c r="F72" s="27">
        <v>-23.292000000000002</v>
      </c>
      <c r="G72" s="27">
        <v>0.45</v>
      </c>
      <c r="H72" s="27">
        <v>-10.414999999999999</v>
      </c>
      <c r="I72" s="27">
        <v>-6.3120000000000003</v>
      </c>
      <c r="J72" s="27">
        <v>-4.5049999999999999</v>
      </c>
      <c r="K72" s="27">
        <v>-4.1870000000000003</v>
      </c>
      <c r="L72" s="27">
        <v>-3.403</v>
      </c>
      <c r="M72" s="27">
        <v>-9.81</v>
      </c>
      <c r="N72" s="27">
        <v>-6.32</v>
      </c>
      <c r="O72" s="27">
        <v>-6.2378141199999995</v>
      </c>
      <c r="P72" s="27">
        <v>-9.8450000000000006</v>
      </c>
      <c r="Q72" s="27">
        <v>-7.8250000000000002</v>
      </c>
      <c r="R72" s="27">
        <v>-9.0250000000000004</v>
      </c>
      <c r="S72" s="27">
        <v>-6.6460123500000003</v>
      </c>
      <c r="T72" s="27">
        <v>-5.9180432000000005</v>
      </c>
      <c r="U72" s="27">
        <v>-6.7741852899999992</v>
      </c>
      <c r="W72" s="3">
        <f t="shared" ref="W72:W74" si="17">U72/T72-1</f>
        <v>0.14466641439859695</v>
      </c>
      <c r="X72" s="3">
        <f t="shared" ref="X72:X74" si="18">U72/Q72-1</f>
        <v>-0.13428941980830678</v>
      </c>
    </row>
    <row r="73" spans="2:24" x14ac:dyDescent="0.25">
      <c r="B73" s="11" t="s">
        <v>85</v>
      </c>
      <c r="C73" s="11"/>
      <c r="D73" s="27">
        <v>1.3580000000000001</v>
      </c>
      <c r="E73" s="27">
        <v>0.48899999999999999</v>
      </c>
      <c r="F73" s="27">
        <v>0.86399999999999999</v>
      </c>
      <c r="G73" s="27">
        <v>0.90900000000000003</v>
      </c>
      <c r="H73" s="27">
        <v>0.45800000000000002</v>
      </c>
      <c r="I73" s="27">
        <v>7.3049999999999997</v>
      </c>
      <c r="J73" s="27">
        <v>3.5539999999999998</v>
      </c>
      <c r="K73" s="27">
        <v>6.5780000000000003</v>
      </c>
      <c r="L73" s="27">
        <v>11.759</v>
      </c>
      <c r="M73" s="27">
        <v>8.3650000000000002</v>
      </c>
      <c r="N73" s="27">
        <v>8.5</v>
      </c>
      <c r="O73" s="27">
        <v>9.04352175</v>
      </c>
      <c r="P73" s="27">
        <v>18.277000000000001</v>
      </c>
      <c r="Q73" s="27">
        <v>5.5629999999999997</v>
      </c>
      <c r="R73" s="27">
        <v>4.3239999999999998</v>
      </c>
      <c r="S73" s="27">
        <v>3.57839543</v>
      </c>
      <c r="T73" s="27">
        <v>3.86064775</v>
      </c>
      <c r="U73" s="27">
        <v>1.9325031699999999</v>
      </c>
      <c r="W73" s="3">
        <f t="shared" si="17"/>
        <v>-0.49943551053058388</v>
      </c>
      <c r="X73" s="3">
        <f t="shared" si="18"/>
        <v>-0.65261492539996402</v>
      </c>
    </row>
    <row r="74" spans="2:24" x14ac:dyDescent="0.25">
      <c r="B74" s="29" t="s">
        <v>83</v>
      </c>
      <c r="C74" s="30"/>
      <c r="D74" s="31">
        <v>-17.247</v>
      </c>
      <c r="E74" s="31">
        <v>-7.7570000000000006</v>
      </c>
      <c r="F74" s="31">
        <v>-22.428000000000001</v>
      </c>
      <c r="G74" s="31">
        <v>1.359</v>
      </c>
      <c r="H74" s="31">
        <v>-9.956999999999999</v>
      </c>
      <c r="I74" s="31">
        <v>0.99299999999999944</v>
      </c>
      <c r="J74" s="31">
        <v>-0.95100000000000007</v>
      </c>
      <c r="K74" s="31">
        <v>2.391</v>
      </c>
      <c r="L74" s="31">
        <v>8.3559999999999999</v>
      </c>
      <c r="M74" s="31">
        <v>-1.4450000000000003</v>
      </c>
      <c r="N74" s="31">
        <v>2.1799999999999997</v>
      </c>
      <c r="O74" s="31">
        <v>2.8057076300000006</v>
      </c>
      <c r="P74" s="31">
        <v>8.4320000000000004</v>
      </c>
      <c r="Q74" s="31">
        <v>-2.2620000000000005</v>
      </c>
      <c r="R74" s="31">
        <v>-4.7010000000000005</v>
      </c>
      <c r="S74" s="31">
        <v>-3.0676169199999999</v>
      </c>
      <c r="T74" s="31">
        <v>-2.0573954500000005</v>
      </c>
      <c r="U74" s="31">
        <v>-4.8416821199999998</v>
      </c>
      <c r="W74" s="48">
        <f t="shared" si="17"/>
        <v>1.3533065167418341</v>
      </c>
      <c r="X74" s="48">
        <f t="shared" si="18"/>
        <v>1.1404430238726784</v>
      </c>
    </row>
    <row r="75" spans="2:24" x14ac:dyDescent="0.25"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W75" s="45"/>
      <c r="X75" s="45"/>
    </row>
    <row r="76" spans="2:24" x14ac:dyDescent="0.25">
      <c r="B76" s="25" t="s">
        <v>86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W76" s="26"/>
      <c r="X76" s="26"/>
    </row>
    <row r="77" spans="2:24" x14ac:dyDescent="0.25">
      <c r="B77" s="50" t="s">
        <v>87</v>
      </c>
      <c r="C77" s="50"/>
      <c r="D77" s="13"/>
      <c r="E77" s="13"/>
      <c r="F77" s="13"/>
      <c r="G77" s="27">
        <v>80.006</v>
      </c>
      <c r="H77" s="27">
        <v>74.938000000000002</v>
      </c>
      <c r="I77" s="27">
        <v>79.349999999999994</v>
      </c>
      <c r="J77" s="27">
        <v>80.86</v>
      </c>
      <c r="K77" s="27">
        <v>82.378</v>
      </c>
      <c r="L77" s="27">
        <v>79.813999999999993</v>
      </c>
      <c r="M77" s="27">
        <v>76.445999999999998</v>
      </c>
      <c r="N77" s="27">
        <v>70.442999999999998</v>
      </c>
      <c r="O77" s="27">
        <v>77.77</v>
      </c>
      <c r="P77" s="27">
        <v>79.519000000000005</v>
      </c>
      <c r="Q77" s="27">
        <v>80.879000000000005</v>
      </c>
      <c r="R77" s="27">
        <v>82.168000000000006</v>
      </c>
      <c r="S77" s="27">
        <v>80.611000000000004</v>
      </c>
      <c r="T77" s="27">
        <v>80.388000000000005</v>
      </c>
      <c r="U77" s="27">
        <v>81.700999999999993</v>
      </c>
      <c r="W77" s="28">
        <f t="shared" ref="W77:W80" si="19">U77/T77-1</f>
        <v>1.6333283574662794E-2</v>
      </c>
      <c r="X77" s="28">
        <f t="shared" ref="X77:X80" si="20">U77/Q77-1</f>
        <v>1.0163330407151339E-2</v>
      </c>
    </row>
    <row r="78" spans="2:24" x14ac:dyDescent="0.25">
      <c r="B78" s="50" t="s">
        <v>88</v>
      </c>
      <c r="C78" s="50"/>
      <c r="D78" s="13"/>
      <c r="E78" s="13"/>
      <c r="F78" s="13"/>
      <c r="G78" s="27">
        <v>213.07</v>
      </c>
      <c r="H78" s="27">
        <v>217.70099999999999</v>
      </c>
      <c r="I78" s="27">
        <v>209.148</v>
      </c>
      <c r="J78" s="27">
        <v>209.518</v>
      </c>
      <c r="K78" s="27">
        <v>204.43</v>
      </c>
      <c r="L78" s="27">
        <v>204.52699999999999</v>
      </c>
      <c r="M78" s="27">
        <v>204.97351877</v>
      </c>
      <c r="N78" s="27">
        <v>202.084</v>
      </c>
      <c r="O78" s="27">
        <v>195.30099999999999</v>
      </c>
      <c r="P78" s="27">
        <v>195.239</v>
      </c>
      <c r="Q78" s="27">
        <v>191.98699999999999</v>
      </c>
      <c r="R78" s="27">
        <v>187.958</v>
      </c>
      <c r="S78" s="27">
        <v>185.75299999999999</v>
      </c>
      <c r="T78" s="27">
        <v>181.89500000000001</v>
      </c>
      <c r="U78" s="27">
        <v>175.28</v>
      </c>
      <c r="W78" s="28">
        <f t="shared" si="19"/>
        <v>-3.636713488551091E-2</v>
      </c>
      <c r="X78" s="28">
        <f t="shared" si="20"/>
        <v>-8.7021517081885769E-2</v>
      </c>
    </row>
    <row r="79" spans="2:24" x14ac:dyDescent="0.25">
      <c r="B79" s="50" t="s">
        <v>89</v>
      </c>
      <c r="C79" s="50"/>
      <c r="D79" s="13"/>
      <c r="E79" s="13"/>
      <c r="F79" s="13"/>
      <c r="G79" s="27">
        <v>6.5330000000000004</v>
      </c>
      <c r="H79" s="27">
        <v>6.133</v>
      </c>
      <c r="I79" s="27">
        <v>5.7329999999999997</v>
      </c>
      <c r="J79" s="27">
        <v>5.3330000000000002</v>
      </c>
      <c r="K79" s="27">
        <v>4.9329999999999998</v>
      </c>
      <c r="L79" s="27">
        <v>4.5330000000000004</v>
      </c>
      <c r="M79" s="27">
        <v>4.1349999999999998</v>
      </c>
      <c r="N79" s="27">
        <v>3.7330000000000001</v>
      </c>
      <c r="O79" s="27">
        <v>3.3330000000000002</v>
      </c>
      <c r="P79" s="27">
        <v>2.9340000000000002</v>
      </c>
      <c r="Q79" s="27">
        <v>2.5329999999999999</v>
      </c>
      <c r="R79" s="27">
        <v>2.133</v>
      </c>
      <c r="S79" s="27">
        <v>1.7330000000000001</v>
      </c>
      <c r="T79" s="27">
        <v>1.333</v>
      </c>
      <c r="U79" s="27">
        <v>0.93300000000000005</v>
      </c>
      <c r="W79" s="28">
        <f t="shared" si="19"/>
        <v>-0.30007501875468856</v>
      </c>
      <c r="X79" s="28">
        <f t="shared" si="20"/>
        <v>-0.63166206079747333</v>
      </c>
    </row>
    <row r="80" spans="2:24" x14ac:dyDescent="0.25">
      <c r="B80" s="29" t="s">
        <v>90</v>
      </c>
      <c r="C80" s="30"/>
      <c r="D80" s="51"/>
      <c r="E80" s="51"/>
      <c r="F80" s="51"/>
      <c r="G80" s="31">
        <v>299.60900000000004</v>
      </c>
      <c r="H80" s="31">
        <v>298.77199999999999</v>
      </c>
      <c r="I80" s="31">
        <v>294.23099999999999</v>
      </c>
      <c r="J80" s="31">
        <v>295.71100000000001</v>
      </c>
      <c r="K80" s="31">
        <v>291.74099999999999</v>
      </c>
      <c r="L80" s="31">
        <v>288.87400000000002</v>
      </c>
      <c r="M80" s="31">
        <v>285.55451876999996</v>
      </c>
      <c r="N80" s="31">
        <v>276.26</v>
      </c>
      <c r="O80" s="31">
        <v>276.404</v>
      </c>
      <c r="P80" s="31">
        <v>277.69200000000006</v>
      </c>
      <c r="Q80" s="31">
        <v>275.399</v>
      </c>
      <c r="R80" s="31">
        <v>272.25899999999996</v>
      </c>
      <c r="S80" s="31">
        <v>268.09699999999998</v>
      </c>
      <c r="T80" s="31">
        <v>263.61600000000004</v>
      </c>
      <c r="U80" s="31">
        <v>257.91399999999999</v>
      </c>
      <c r="W80" s="33">
        <f t="shared" si="19"/>
        <v>-2.16299465889781E-2</v>
      </c>
      <c r="X80" s="33">
        <f t="shared" si="20"/>
        <v>-6.3489700398331239E-2</v>
      </c>
    </row>
    <row r="81" spans="2:24" ht="8.25" customHeight="1" x14ac:dyDescent="0.25">
      <c r="B81" s="52"/>
      <c r="C81" s="52"/>
      <c r="D81" s="45"/>
      <c r="E81" s="45"/>
      <c r="F81" s="45"/>
      <c r="G81" s="45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W81" s="54"/>
      <c r="X81" s="54"/>
    </row>
    <row r="82" spans="2:24" x14ac:dyDescent="0.25">
      <c r="B82" s="55" t="s">
        <v>91</v>
      </c>
      <c r="C82" s="55"/>
      <c r="D82" s="56"/>
      <c r="E82" s="56"/>
      <c r="F82" s="56"/>
      <c r="G82" s="57">
        <v>186.61699999999999</v>
      </c>
      <c r="H82" s="57">
        <v>181.43199999999999</v>
      </c>
      <c r="I82" s="57">
        <v>179.98500000000001</v>
      </c>
      <c r="J82" s="57">
        <v>180.43799999999999</v>
      </c>
      <c r="K82" s="57">
        <v>175.86199999999999</v>
      </c>
      <c r="L82" s="57">
        <v>173.816</v>
      </c>
      <c r="M82" s="57">
        <v>168.86551876999999</v>
      </c>
      <c r="N82" s="57">
        <v>165.28200000000001</v>
      </c>
      <c r="O82" s="57">
        <v>171.03200000000001</v>
      </c>
      <c r="P82" s="57">
        <v>165.756</v>
      </c>
      <c r="Q82" s="57">
        <v>166.65899999999999</v>
      </c>
      <c r="R82" s="57">
        <v>167.52600000000001</v>
      </c>
      <c r="S82" s="57">
        <v>165.49100000000001</v>
      </c>
      <c r="T82" s="57">
        <v>164.99600000000001</v>
      </c>
      <c r="U82" s="57">
        <v>155.303</v>
      </c>
      <c r="W82" s="58">
        <f t="shared" ref="W82:W83" si="21">U82/T82-1</f>
        <v>-5.8746878712211292E-2</v>
      </c>
      <c r="X82" s="58">
        <f t="shared" ref="X82:X83" si="22">U82/Q82-1</f>
        <v>-6.8139134400182377E-2</v>
      </c>
    </row>
    <row r="83" spans="2:24" x14ac:dyDescent="0.25">
      <c r="B83" s="59" t="s">
        <v>92</v>
      </c>
      <c r="C83" s="59"/>
      <c r="D83" s="60"/>
      <c r="E83" s="60"/>
      <c r="F83" s="60"/>
      <c r="G83" s="61">
        <v>112.992</v>
      </c>
      <c r="H83" s="61">
        <v>117.34</v>
      </c>
      <c r="I83" s="61">
        <v>114.246</v>
      </c>
      <c r="J83" s="61">
        <v>115.27200000000001</v>
      </c>
      <c r="K83" s="61">
        <v>115.879</v>
      </c>
      <c r="L83" s="61">
        <v>115.05800000000001</v>
      </c>
      <c r="M83" s="61">
        <v>116.68899999999999</v>
      </c>
      <c r="N83" s="61">
        <v>110.97799999999999</v>
      </c>
      <c r="O83" s="61">
        <v>105.372</v>
      </c>
      <c r="P83" s="61">
        <v>111.93600000000001</v>
      </c>
      <c r="Q83" s="61">
        <v>108.74</v>
      </c>
      <c r="R83" s="61">
        <v>104.733</v>
      </c>
      <c r="S83" s="61">
        <v>102.60599999999999</v>
      </c>
      <c r="T83" s="61">
        <v>98.62</v>
      </c>
      <c r="U83" s="61">
        <v>102.611</v>
      </c>
      <c r="W83" s="62">
        <f t="shared" si="21"/>
        <v>4.0468464814439331E-2</v>
      </c>
      <c r="X83" s="62">
        <f t="shared" si="22"/>
        <v>-5.6363803568144077E-2</v>
      </c>
    </row>
    <row r="84" spans="2:24" x14ac:dyDescent="0.25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W84" s="4"/>
      <c r="X84" s="4"/>
    </row>
    <row r="86" spans="2:24" x14ac:dyDescent="0.25"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</row>
    <row r="87" spans="2:24" x14ac:dyDescent="0.25"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2:24" x14ac:dyDescent="0.25"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KPIs 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Junior | NoVerde</dc:creator>
  <cp:lastModifiedBy>Hilton Junior | NoVerde</cp:lastModifiedBy>
  <dcterms:created xsi:type="dcterms:W3CDTF">2024-08-14T19:51:28Z</dcterms:created>
  <dcterms:modified xsi:type="dcterms:W3CDTF">2024-08-14T19:53:00Z</dcterms:modified>
</cp:coreProperties>
</file>