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R97465\Desktop\"/>
    </mc:Choice>
  </mc:AlternateContent>
  <xr:revisionPtr revIDLastSave="0" documentId="13_ncr:1_{BD6CD442-C062-4E5F-BD55-C8B50EED386E}" xr6:coauthVersionLast="44" xr6:coauthVersionMax="45" xr10:uidLastSave="{00000000-0000-0000-0000-000000000000}"/>
  <bookViews>
    <workbookView xWindow="-120" yWindow="-120" windowWidth="20730" windowHeight="11160" firstSheet="7" activeTab="9" xr2:uid="{00000000-000D-0000-FFFF-FFFF00000000}"/>
  </bookViews>
  <sheets>
    <sheet name="2011" sheetId="7" r:id="rId1"/>
    <sheet name="2012" sheetId="6" r:id="rId2"/>
    <sheet name="2013" sheetId="5" r:id="rId3"/>
    <sheet name="2014" sheetId="4" r:id="rId4"/>
    <sheet name="2015" sheetId="3" r:id="rId5"/>
    <sheet name="2016" sheetId="2" r:id="rId6"/>
    <sheet name="2017" sheetId="1" r:id="rId7"/>
    <sheet name="2018" sheetId="8" r:id="rId8"/>
    <sheet name=" 2019 ex-IFRS 16" sheetId="12" r:id="rId9"/>
    <sheet name=" 2019 with IFRS 16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8" l="1"/>
  <c r="AF11" i="10"/>
  <c r="AD11" i="10"/>
  <c r="AC11" i="10"/>
  <c r="AB11" i="10"/>
  <c r="AA11" i="10"/>
  <c r="Z11" i="10"/>
  <c r="Y11" i="10"/>
  <c r="X11" i="10"/>
  <c r="X19" i="10" s="1"/>
  <c r="W11" i="10"/>
  <c r="V11" i="10"/>
  <c r="U11" i="10"/>
  <c r="U19" i="10" s="1"/>
  <c r="T11" i="10"/>
  <c r="T19" i="10" s="1"/>
  <c r="S11" i="10"/>
  <c r="S19" i="10" s="1"/>
  <c r="R11" i="10"/>
  <c r="Q11" i="10"/>
  <c r="P11" i="10"/>
  <c r="P19" i="10" s="1"/>
  <c r="O11" i="10"/>
  <c r="O19" i="10" s="1"/>
  <c r="N11" i="10"/>
  <c r="M11" i="10"/>
  <c r="L11" i="10"/>
  <c r="K11" i="10"/>
  <c r="K19" i="10" s="1"/>
  <c r="J11" i="10"/>
  <c r="I11" i="10"/>
  <c r="H11" i="10"/>
  <c r="G11" i="10"/>
  <c r="F11" i="10"/>
  <c r="E11" i="10"/>
  <c r="D11" i="10"/>
  <c r="C11" i="10"/>
  <c r="G26" i="10"/>
  <c r="G25" i="10"/>
  <c r="G24" i="10"/>
  <c r="G23" i="10"/>
  <c r="G22" i="10"/>
  <c r="G21" i="10"/>
  <c r="AF18" i="10"/>
  <c r="AA18" i="10"/>
  <c r="V18" i="10"/>
  <c r="Q18" i="10"/>
  <c r="G18" i="10"/>
  <c r="AF17" i="10"/>
  <c r="AA17" i="10"/>
  <c r="V17" i="10"/>
  <c r="Q17" i="10"/>
  <c r="L17" i="10"/>
  <c r="G17" i="10"/>
  <c r="AF16" i="10"/>
  <c r="AA16" i="10"/>
  <c r="V16" i="10"/>
  <c r="Q16" i="10"/>
  <c r="L16" i="10"/>
  <c r="G16" i="10"/>
  <c r="AF15" i="10"/>
  <c r="AA15" i="10"/>
  <c r="V15" i="10"/>
  <c r="Q15" i="10"/>
  <c r="L15" i="10"/>
  <c r="G15" i="10"/>
  <c r="AF14" i="10"/>
  <c r="AA14" i="10"/>
  <c r="V14" i="10"/>
  <c r="Q14" i="10"/>
  <c r="G14" i="10"/>
  <c r="AF13" i="10"/>
  <c r="AA13" i="10"/>
  <c r="V13" i="10"/>
  <c r="Q13" i="10"/>
  <c r="G13" i="10"/>
  <c r="AF12" i="10"/>
  <c r="AA12" i="10"/>
  <c r="V12" i="10"/>
  <c r="Q12" i="10"/>
  <c r="G12" i="10"/>
  <c r="AE11" i="10"/>
  <c r="AE19" i="10" s="1"/>
  <c r="AD19" i="10"/>
  <c r="AC19" i="10"/>
  <c r="AB19" i="10"/>
  <c r="Z19" i="10"/>
  <c r="Y19" i="10"/>
  <c r="W19" i="10"/>
  <c r="R19" i="10"/>
  <c r="N19" i="10"/>
  <c r="M19" i="10"/>
  <c r="J19" i="10"/>
  <c r="I19" i="10"/>
  <c r="H19" i="10"/>
  <c r="F19" i="10"/>
  <c r="E19" i="10"/>
  <c r="D19" i="10"/>
  <c r="C19" i="10"/>
  <c r="AF10" i="10"/>
  <c r="AA10" i="10"/>
  <c r="V10" i="10"/>
  <c r="Q10" i="10"/>
  <c r="L10" i="10"/>
  <c r="G10" i="10"/>
  <c r="AF9" i="10"/>
  <c r="AA9" i="10"/>
  <c r="V9" i="10"/>
  <c r="Q9" i="10"/>
  <c r="L9" i="10"/>
  <c r="L19" i="10" s="1"/>
  <c r="G9" i="10"/>
  <c r="G19" i="10" s="1"/>
  <c r="AF8" i="10"/>
  <c r="AA8" i="10"/>
  <c r="V8" i="10"/>
  <c r="Q8" i="10"/>
  <c r="L8" i="10"/>
  <c r="G8" i="10"/>
  <c r="G25" i="12"/>
  <c r="G24" i="12"/>
  <c r="G22" i="12"/>
  <c r="G21" i="12"/>
  <c r="AF18" i="12"/>
  <c r="AA18" i="12"/>
  <c r="V18" i="12"/>
  <c r="Q18" i="12"/>
  <c r="L18" i="12"/>
  <c r="G18" i="12"/>
  <c r="AF17" i="12"/>
  <c r="AA17" i="12"/>
  <c r="V17" i="12"/>
  <c r="Q17" i="12"/>
  <c r="L17" i="12"/>
  <c r="G17" i="12"/>
  <c r="AF16" i="12"/>
  <c r="AA16" i="12"/>
  <c r="V16" i="12"/>
  <c r="Q16" i="12"/>
  <c r="L16" i="12"/>
  <c r="G16" i="12"/>
  <c r="AF15" i="12"/>
  <c r="AA15" i="12"/>
  <c r="V15" i="12"/>
  <c r="Q15" i="12"/>
  <c r="L15" i="12"/>
  <c r="G15" i="12"/>
  <c r="AF14" i="12"/>
  <c r="AA14" i="12"/>
  <c r="V14" i="12"/>
  <c r="Q14" i="12"/>
  <c r="L14" i="12"/>
  <c r="G14" i="12"/>
  <c r="AF13" i="12"/>
  <c r="AA13" i="12"/>
  <c r="V13" i="12"/>
  <c r="Q13" i="12"/>
  <c r="L13" i="12"/>
  <c r="G13" i="12"/>
  <c r="AF12" i="12"/>
  <c r="AA12" i="12"/>
  <c r="V12" i="12"/>
  <c r="Q12" i="12"/>
  <c r="L12" i="12"/>
  <c r="G12" i="12"/>
  <c r="AE11" i="12"/>
  <c r="AE19" i="12" s="1"/>
  <c r="AD11" i="12"/>
  <c r="AD19" i="12" s="1"/>
  <c r="AC11" i="12"/>
  <c r="AC19" i="12" s="1"/>
  <c r="AB11" i="12"/>
  <c r="AB19" i="12" s="1"/>
  <c r="Z11" i="12"/>
  <c r="Z19" i="12" s="1"/>
  <c r="Y11" i="12"/>
  <c r="Y19" i="12" s="1"/>
  <c r="X11" i="12"/>
  <c r="X19" i="12" s="1"/>
  <c r="W11" i="12"/>
  <c r="W19" i="12" s="1"/>
  <c r="AA19" i="12" s="1"/>
  <c r="U11" i="12"/>
  <c r="U19" i="12" s="1"/>
  <c r="T11" i="12"/>
  <c r="T19" i="12" s="1"/>
  <c r="S11" i="12"/>
  <c r="S19" i="12" s="1"/>
  <c r="R11" i="12"/>
  <c r="R19" i="12" s="1"/>
  <c r="V19" i="12" s="1"/>
  <c r="P11" i="12"/>
  <c r="P19" i="12" s="1"/>
  <c r="O11" i="12"/>
  <c r="O19" i="12" s="1"/>
  <c r="N11" i="12"/>
  <c r="N19" i="12" s="1"/>
  <c r="M11" i="12"/>
  <c r="M19" i="12" s="1"/>
  <c r="Q19" i="12" s="1"/>
  <c r="K11" i="12"/>
  <c r="K19" i="12" s="1"/>
  <c r="J11" i="12"/>
  <c r="J19" i="12" s="1"/>
  <c r="I11" i="12"/>
  <c r="I19" i="12" s="1"/>
  <c r="H11" i="12"/>
  <c r="H19" i="12" s="1"/>
  <c r="L19" i="12" s="1"/>
  <c r="F11" i="12"/>
  <c r="F19" i="12" s="1"/>
  <c r="F23" i="12" s="1"/>
  <c r="F26" i="12" s="1"/>
  <c r="E11" i="12"/>
  <c r="E19" i="12" s="1"/>
  <c r="E23" i="12" s="1"/>
  <c r="E26" i="12" s="1"/>
  <c r="D11" i="12"/>
  <c r="D19" i="12" s="1"/>
  <c r="D23" i="12" s="1"/>
  <c r="D26" i="12" s="1"/>
  <c r="C11" i="12"/>
  <c r="C19" i="12" s="1"/>
  <c r="AF10" i="12"/>
  <c r="AA10" i="12"/>
  <c r="V10" i="12"/>
  <c r="Q10" i="12"/>
  <c r="L10" i="12"/>
  <c r="G10" i="12"/>
  <c r="AF9" i="12"/>
  <c r="AF11" i="12" s="1"/>
  <c r="AA9" i="12"/>
  <c r="AA11" i="12" s="1"/>
  <c r="V9" i="12"/>
  <c r="V11" i="12" s="1"/>
  <c r="Q9" i="12"/>
  <c r="Q11" i="12" s="1"/>
  <c r="L9" i="12"/>
  <c r="L11" i="12" s="1"/>
  <c r="G9" i="12"/>
  <c r="AF8" i="12"/>
  <c r="AA8" i="12"/>
  <c r="V8" i="12"/>
  <c r="Q8" i="12"/>
  <c r="L8" i="12"/>
  <c r="G8" i="12"/>
  <c r="AF19" i="10" l="1"/>
  <c r="AA19" i="10"/>
  <c r="Q19" i="10"/>
  <c r="V19" i="10"/>
  <c r="AF19" i="12"/>
  <c r="C23" i="12"/>
  <c r="G19" i="12"/>
  <c r="G11" i="12"/>
  <c r="C26" i="12" l="1"/>
  <c r="G26" i="12" s="1"/>
  <c r="G23" i="12"/>
  <c r="G33" i="10" l="1"/>
  <c r="F33" i="10"/>
  <c r="E33" i="10"/>
  <c r="D33" i="10"/>
  <c r="C33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AE31" i="12"/>
  <c r="AD31" i="12"/>
  <c r="AC31" i="12"/>
  <c r="AB31" i="12"/>
  <c r="Z31" i="12"/>
  <c r="Y31" i="12"/>
  <c r="X31" i="12"/>
  <c r="W31" i="12"/>
  <c r="U31" i="12"/>
  <c r="T31" i="12"/>
  <c r="S31" i="12"/>
  <c r="R31" i="12"/>
  <c r="P31" i="12"/>
  <c r="O31" i="12"/>
  <c r="N31" i="12"/>
  <c r="M31" i="12"/>
  <c r="K31" i="12"/>
  <c r="J31" i="12"/>
  <c r="I31" i="12"/>
  <c r="H31" i="12"/>
  <c r="F31" i="12"/>
  <c r="E31" i="12"/>
  <c r="D31" i="12"/>
  <c r="C31" i="12"/>
  <c r="AE30" i="12"/>
  <c r="AD30" i="12"/>
  <c r="AC30" i="12"/>
  <c r="AB30" i="12"/>
  <c r="Z30" i="12"/>
  <c r="Y30" i="12"/>
  <c r="X30" i="12"/>
  <c r="W30" i="12"/>
  <c r="U30" i="12"/>
  <c r="T30" i="12"/>
  <c r="S30" i="12"/>
  <c r="R30" i="12"/>
  <c r="P30" i="12"/>
  <c r="O30" i="12"/>
  <c r="N30" i="12"/>
  <c r="M30" i="12"/>
  <c r="K30" i="12"/>
  <c r="J30" i="12"/>
  <c r="I30" i="12"/>
  <c r="H30" i="12"/>
  <c r="F30" i="12"/>
  <c r="E30" i="12"/>
  <c r="D30" i="12"/>
  <c r="C30" i="12"/>
  <c r="AF31" i="12"/>
  <c r="AA31" i="12"/>
  <c r="V31" i="12"/>
  <c r="Q31" i="12"/>
  <c r="L31" i="12"/>
  <c r="G31" i="12"/>
  <c r="AF30" i="12"/>
  <c r="AA30" i="12"/>
  <c r="V30" i="12"/>
  <c r="Q30" i="12"/>
  <c r="L30" i="12"/>
  <c r="G30" i="12"/>
  <c r="AE32" i="12"/>
  <c r="AD32" i="12"/>
  <c r="AC32" i="12"/>
  <c r="AB32" i="12"/>
  <c r="Z32" i="12"/>
  <c r="Y32" i="12"/>
  <c r="X32" i="12"/>
  <c r="W32" i="12"/>
  <c r="U32" i="12"/>
  <c r="T32" i="12"/>
  <c r="S32" i="12"/>
  <c r="R32" i="12"/>
  <c r="P32" i="12"/>
  <c r="O32" i="12"/>
  <c r="N32" i="12"/>
  <c r="M32" i="12"/>
  <c r="K32" i="12"/>
  <c r="J32" i="12"/>
  <c r="I32" i="12"/>
  <c r="H32" i="12"/>
  <c r="F33" i="12"/>
  <c r="E33" i="12"/>
  <c r="D33" i="12"/>
  <c r="C32" i="12"/>
  <c r="AF29" i="12"/>
  <c r="V29" i="12"/>
  <c r="Q29" i="12"/>
  <c r="L29" i="12"/>
  <c r="E29" i="12" l="1"/>
  <c r="I29" i="12"/>
  <c r="M29" i="12"/>
  <c r="U29" i="12"/>
  <c r="Y29" i="12"/>
  <c r="AC29" i="12"/>
  <c r="F29" i="12"/>
  <c r="J29" i="12"/>
  <c r="N29" i="12"/>
  <c r="R29" i="12"/>
  <c r="Z29" i="12"/>
  <c r="AD29" i="12"/>
  <c r="D32" i="12"/>
  <c r="AA29" i="12"/>
  <c r="C29" i="12"/>
  <c r="K29" i="12"/>
  <c r="O29" i="12"/>
  <c r="S29" i="12"/>
  <c r="W29" i="12"/>
  <c r="AE29" i="12"/>
  <c r="E32" i="12"/>
  <c r="D29" i="12"/>
  <c r="H29" i="12"/>
  <c r="P29" i="12"/>
  <c r="T29" i="12"/>
  <c r="X29" i="12"/>
  <c r="AB29" i="12"/>
  <c r="F32" i="12"/>
  <c r="G32" i="12"/>
  <c r="L32" i="12"/>
  <c r="Q32" i="12"/>
  <c r="V32" i="12"/>
  <c r="AA32" i="12"/>
  <c r="AF32" i="12"/>
  <c r="G29" i="12"/>
  <c r="G33" i="12" l="1"/>
  <c r="C33" i="12"/>
  <c r="L20" i="8" l="1"/>
  <c r="L19" i="8"/>
  <c r="L18" i="8"/>
  <c r="L17" i="8"/>
  <c r="L16" i="8"/>
  <c r="L15" i="8"/>
  <c r="L14" i="8"/>
  <c r="L13" i="8"/>
  <c r="L12" i="8"/>
  <c r="L11" i="8"/>
  <c r="L10" i="8"/>
  <c r="L9" i="8"/>
  <c r="L8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0" i="8"/>
  <c r="G9" i="8"/>
  <c r="G8" i="8"/>
  <c r="V11" i="8"/>
  <c r="U11" i="8"/>
  <c r="T11" i="8"/>
  <c r="S11" i="8"/>
  <c r="R11" i="8"/>
  <c r="Q11" i="8"/>
  <c r="P11" i="8"/>
  <c r="O11" i="8"/>
  <c r="N11" i="8"/>
  <c r="M11" i="8"/>
  <c r="K11" i="8"/>
  <c r="J11" i="8"/>
  <c r="I11" i="8"/>
  <c r="H11" i="8"/>
  <c r="F11" i="8"/>
  <c r="E11" i="8"/>
  <c r="D11" i="8"/>
  <c r="C11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E11" i="8"/>
  <c r="AD11" i="8"/>
  <c r="AC11" i="8"/>
  <c r="AB11" i="8"/>
  <c r="AA11" i="8"/>
  <c r="Z11" i="8"/>
  <c r="Y11" i="8"/>
  <c r="X11" i="8"/>
  <c r="W11" i="8"/>
  <c r="AA17" i="8"/>
  <c r="AA16" i="8"/>
  <c r="AA15" i="8"/>
  <c r="AA14" i="8"/>
  <c r="AA13" i="8"/>
  <c r="AA12" i="8"/>
  <c r="AA10" i="8"/>
  <c r="AA9" i="8"/>
  <c r="AA8" i="8"/>
  <c r="AA18" i="8"/>
  <c r="AA19" i="8" l="1"/>
  <c r="V18" i="2" l="1"/>
  <c r="Q18" i="2"/>
  <c r="G18" i="2"/>
  <c r="V17" i="2"/>
  <c r="Q17" i="2"/>
  <c r="L17" i="2"/>
  <c r="G17" i="2"/>
  <c r="V16" i="2"/>
  <c r="Q16" i="2"/>
  <c r="L16" i="2"/>
  <c r="G16" i="2"/>
  <c r="V15" i="2"/>
  <c r="Q15" i="2"/>
  <c r="L15" i="2"/>
  <c r="G15" i="2"/>
  <c r="Q14" i="2"/>
  <c r="L14" i="2"/>
  <c r="G14" i="2"/>
  <c r="V13" i="2"/>
  <c r="Q13" i="2"/>
  <c r="L13" i="2"/>
  <c r="G13" i="2"/>
  <c r="V12" i="2"/>
  <c r="Q12" i="2"/>
  <c r="G12" i="2"/>
  <c r="V11" i="2"/>
  <c r="Q11" i="2"/>
  <c r="L11" i="2"/>
  <c r="G11" i="2"/>
  <c r="V10" i="2"/>
  <c r="Q10" i="2"/>
  <c r="L10" i="2"/>
  <c r="G10" i="2"/>
  <c r="V9" i="2"/>
  <c r="Q9" i="2"/>
  <c r="L9" i="2"/>
  <c r="G9" i="2"/>
  <c r="V8" i="2"/>
  <c r="Q8" i="2"/>
  <c r="V7" i="2"/>
  <c r="Q7" i="2"/>
  <c r="L7" i="2"/>
  <c r="G7" i="2"/>
  <c r="V6" i="2"/>
  <c r="V5" i="2"/>
  <c r="Q5" i="2"/>
  <c r="L5" i="2"/>
  <c r="G5" i="2"/>
  <c r="U25" i="3"/>
  <c r="T25" i="3"/>
  <c r="S25" i="3"/>
  <c r="R25" i="3"/>
  <c r="P25" i="3"/>
  <c r="O25" i="3"/>
  <c r="N25" i="3"/>
  <c r="M25" i="3"/>
  <c r="U24" i="3"/>
  <c r="T24" i="3"/>
  <c r="S24" i="3"/>
  <c r="R24" i="3"/>
  <c r="P24" i="3"/>
  <c r="O24" i="3"/>
  <c r="N24" i="3"/>
  <c r="M24" i="3"/>
  <c r="U23" i="3"/>
  <c r="T23" i="3"/>
  <c r="S23" i="3"/>
  <c r="R23" i="3"/>
  <c r="P23" i="3"/>
  <c r="O23" i="3"/>
  <c r="N23" i="3"/>
  <c r="M23" i="3"/>
  <c r="U22" i="3"/>
  <c r="T22" i="3"/>
  <c r="S22" i="3"/>
  <c r="R22" i="3"/>
  <c r="P22" i="3"/>
  <c r="O22" i="3"/>
  <c r="N22" i="3"/>
  <c r="M22" i="3"/>
  <c r="U21" i="3"/>
  <c r="T21" i="3"/>
  <c r="S21" i="3"/>
  <c r="R21" i="3"/>
  <c r="P21" i="3"/>
  <c r="O21" i="3"/>
  <c r="N21" i="3"/>
  <c r="M21" i="3"/>
  <c r="V18" i="3"/>
  <c r="Q18" i="3"/>
  <c r="L18" i="3"/>
  <c r="G18" i="3"/>
  <c r="V17" i="3"/>
  <c r="Q17" i="3"/>
  <c r="L17" i="3"/>
  <c r="G17" i="3"/>
  <c r="V16" i="3"/>
  <c r="Q16" i="3"/>
  <c r="G16" i="3"/>
  <c r="V15" i="3"/>
  <c r="Q15" i="3"/>
  <c r="L15" i="3"/>
  <c r="G15" i="3"/>
  <c r="V14" i="3"/>
  <c r="Q14" i="3"/>
  <c r="L14" i="3"/>
  <c r="G14" i="3"/>
  <c r="V13" i="3"/>
  <c r="Q13" i="3"/>
  <c r="L13" i="3"/>
  <c r="G13" i="3"/>
  <c r="V12" i="3"/>
  <c r="Q12" i="3"/>
  <c r="L12" i="3"/>
  <c r="G12" i="3"/>
  <c r="V11" i="3"/>
  <c r="Q11" i="3"/>
  <c r="L11" i="3"/>
  <c r="G11" i="3"/>
  <c r="V10" i="3"/>
  <c r="Q10" i="3"/>
  <c r="L10" i="3"/>
  <c r="G10" i="3"/>
  <c r="V9" i="3"/>
  <c r="Q9" i="3"/>
  <c r="L9" i="3"/>
  <c r="G9" i="3"/>
  <c r="V8" i="3"/>
  <c r="Q8" i="3"/>
  <c r="L8" i="3"/>
  <c r="G8" i="3"/>
  <c r="V18" i="4"/>
  <c r="Q18" i="4"/>
  <c r="L18" i="4"/>
  <c r="G18" i="4"/>
  <c r="V17" i="4"/>
  <c r="Q17" i="4"/>
  <c r="L17" i="4"/>
  <c r="G17" i="4"/>
  <c r="V16" i="4"/>
  <c r="Q16" i="4"/>
  <c r="L16" i="4"/>
  <c r="G16" i="4"/>
  <c r="V15" i="4"/>
  <c r="Q15" i="4"/>
  <c r="L15" i="4"/>
  <c r="G15" i="4"/>
  <c r="V14" i="4"/>
  <c r="Q14" i="4"/>
  <c r="L14" i="4"/>
  <c r="G14" i="4"/>
  <c r="V13" i="4"/>
  <c r="Q13" i="4"/>
  <c r="L13" i="4"/>
  <c r="G13" i="4"/>
  <c r="V12" i="4"/>
  <c r="Q12" i="4"/>
  <c r="L12" i="4"/>
  <c r="G12" i="4"/>
  <c r="V11" i="4"/>
  <c r="Q11" i="4"/>
  <c r="L11" i="4"/>
  <c r="G11" i="4"/>
  <c r="V10" i="4"/>
  <c r="Q10" i="4"/>
  <c r="L10" i="4"/>
  <c r="G10" i="4"/>
  <c r="V9" i="4"/>
  <c r="Q9" i="4"/>
  <c r="L9" i="4"/>
  <c r="G9" i="4"/>
  <c r="V8" i="4"/>
  <c r="Q8" i="4"/>
  <c r="L8" i="4"/>
  <c r="G8" i="4"/>
  <c r="V7" i="4"/>
  <c r="Q7" i="4"/>
  <c r="L7" i="4"/>
  <c r="G7" i="4"/>
  <c r="V6" i="4"/>
  <c r="V5" i="4"/>
  <c r="Q5" i="4"/>
  <c r="L5" i="4"/>
  <c r="G5" i="4"/>
  <c r="V21" i="3" l="1"/>
</calcChain>
</file>

<file path=xl/sharedStrings.xml><?xml version="1.0" encoding="utf-8"?>
<sst xmlns="http://schemas.openxmlformats.org/spreadsheetml/2006/main" count="957" uniqueCount="94">
  <si>
    <t>Pro-Forma</t>
  </si>
  <si>
    <t>(R$ million)</t>
  </si>
  <si>
    <t>Consolidated</t>
  </si>
  <si>
    <t>Brazil</t>
  </si>
  <si>
    <t>Latam</t>
  </si>
  <si>
    <t>Aesop</t>
  </si>
  <si>
    <t>1Q16</t>
  </si>
  <si>
    <t>2Q16</t>
  </si>
  <si>
    <t>3Q16</t>
  </si>
  <si>
    <t>4Q16</t>
  </si>
  <si>
    <t>Total Consultants - end of period ('000)2</t>
  </si>
  <si>
    <t>Total Consultants - average of period ('000)</t>
  </si>
  <si>
    <t>Units sold – items for resale (in million)</t>
  </si>
  <si>
    <t>Gross Revenue</t>
  </si>
  <si>
    <t>Net Revenue</t>
  </si>
  <si>
    <t>Gross Profit</t>
  </si>
  <si>
    <t>Selling, Marketing and Logistics Expenses</t>
  </si>
  <si>
    <t>Administrative, R&amp;D, IT and Projects Expenses</t>
  </si>
  <si>
    <t>Employee profit sharing</t>
  </si>
  <si>
    <t>Management compensation</t>
  </si>
  <si>
    <t>Other Operating Income / (Expenses), net</t>
  </si>
  <si>
    <t>Financial Income / (Expenses), net</t>
  </si>
  <si>
    <t>Income Tax and Social Contribution</t>
  </si>
  <si>
    <t>Noncontrolling shareholders</t>
  </si>
  <si>
    <t>Net Income**</t>
  </si>
  <si>
    <t>EBITDA*</t>
  </si>
  <si>
    <t xml:space="preserve">Gross Margin </t>
  </si>
  <si>
    <t>Selling, Marketing and Logistics Expenses/Net Revenue</t>
  </si>
  <si>
    <t>Administrative, R&amp;D, IT and Projects Expenses/Net Revenue</t>
  </si>
  <si>
    <t>Net Margin</t>
  </si>
  <si>
    <t>EBITDA Margin</t>
  </si>
  <si>
    <t>(*) EBITDA = Income from operations before financial effects + depreciation &amp; amortization.</t>
  </si>
  <si>
    <t>n/a</t>
  </si>
  <si>
    <t>-</t>
  </si>
  <si>
    <t>R$ million</t>
  </si>
  <si>
    <r>
      <t>Consolidated</t>
    </r>
    <r>
      <rPr>
        <b/>
        <vertAlign val="superscript"/>
        <sz val="10"/>
        <color theme="0"/>
        <rFont val="Gill Sans Std"/>
        <family val="2"/>
      </rPr>
      <t>1</t>
    </r>
  </si>
  <si>
    <t>Natura</t>
  </si>
  <si>
    <t>The Body Shop</t>
  </si>
  <si>
    <t>Q1-17</t>
  </si>
  <si>
    <t>Q2-17</t>
  </si>
  <si>
    <r>
      <t>Q3-17</t>
    </r>
    <r>
      <rPr>
        <b/>
        <vertAlign val="superscript"/>
        <sz val="10"/>
        <color rgb="FF3D291E"/>
        <rFont val="Gill Sans Std"/>
        <family val="2"/>
      </rPr>
      <t>(a)</t>
    </r>
  </si>
  <si>
    <r>
      <t>Q4-17</t>
    </r>
    <r>
      <rPr>
        <b/>
        <vertAlign val="superscript"/>
        <sz val="10"/>
        <color rgb="FF3D291E"/>
        <rFont val="Gill Sans Std"/>
        <family val="2"/>
      </rPr>
      <t>(a)</t>
    </r>
  </si>
  <si>
    <r>
      <t>Q3-17</t>
    </r>
    <r>
      <rPr>
        <b/>
        <vertAlign val="superscript"/>
        <sz val="10"/>
        <color rgb="FF3D291E"/>
        <rFont val="Gill Sans Std"/>
        <family val="2"/>
      </rPr>
      <t>(b)</t>
    </r>
  </si>
  <si>
    <r>
      <t>Q4-17</t>
    </r>
    <r>
      <rPr>
        <b/>
        <vertAlign val="superscript"/>
        <sz val="10"/>
        <color rgb="FF3D291E"/>
        <rFont val="Gill Sans Std"/>
        <family val="2"/>
      </rPr>
      <t>(b)</t>
    </r>
  </si>
  <si>
    <t>Q3-17</t>
  </si>
  <si>
    <t>Q4-17</t>
  </si>
  <si>
    <t>Sep/17</t>
  </si>
  <si>
    <r>
      <t>2017</t>
    </r>
    <r>
      <rPr>
        <b/>
        <vertAlign val="superscript"/>
        <sz val="10"/>
        <color rgb="FF3D291E"/>
        <rFont val="Gill Sans Std"/>
        <family val="2"/>
      </rPr>
      <t>(e)</t>
    </r>
  </si>
  <si>
    <t>Total Consultants - end of period ('000)</t>
  </si>
  <si>
    <t>COGS</t>
  </si>
  <si>
    <t>Other Operating Income / (Expenses) net</t>
  </si>
  <si>
    <r>
      <t>Acquisition related expenses</t>
    </r>
    <r>
      <rPr>
        <vertAlign val="superscript"/>
        <sz val="10"/>
        <color theme="1"/>
        <rFont val="Gill Sans Std"/>
        <family val="2"/>
      </rPr>
      <t>(c)</t>
    </r>
  </si>
  <si>
    <r>
      <t>Corporate Expenses</t>
    </r>
    <r>
      <rPr>
        <vertAlign val="superscript"/>
        <sz val="10"/>
        <color theme="1"/>
        <rFont val="Gill Sans Std"/>
        <family val="2"/>
      </rPr>
      <t>(d)</t>
    </r>
  </si>
  <si>
    <t>Depreciation</t>
  </si>
  <si>
    <t>EBITDA</t>
  </si>
  <si>
    <r>
      <t>Acquisition related expenses in Financial Income</t>
    </r>
    <r>
      <rPr>
        <vertAlign val="superscript"/>
        <sz val="10"/>
        <color theme="1"/>
        <rFont val="Gill Sans Std"/>
        <family val="2"/>
      </rPr>
      <t>(c)</t>
    </r>
  </si>
  <si>
    <t>Earnings Before Taxes</t>
  </si>
  <si>
    <t>Net Income</t>
  </si>
  <si>
    <r>
      <rPr>
        <vertAlign val="superscript"/>
        <sz val="8"/>
        <color theme="1"/>
        <rFont val="Gill Sans Std"/>
        <family val="2"/>
      </rPr>
      <t>1</t>
    </r>
    <r>
      <rPr>
        <sz val="8"/>
        <color theme="1"/>
        <rFont val="Gill Sans Std"/>
        <family val="2"/>
      </rPr>
      <t>Consolidated figures includes Brazil, Latam, France, United States, Aesop, Netherlands and The Body Shop</t>
    </r>
  </si>
  <si>
    <t>(a)The acquisicion costs of TBS were included in the consolidated Profit &amp; Loss.</t>
  </si>
  <si>
    <t>(b)The acquisicion costs of TBS were excluded from the Natura Profit &amp; Loss.</t>
  </si>
  <si>
    <t>(c) TBS acquisition related expenses.</t>
  </si>
  <si>
    <t>(d)Expenses related to management and integration of the Group.</t>
  </si>
  <si>
    <t>(e)Includes four months of The Body Shop results.</t>
  </si>
  <si>
    <t>Q1-18(a)</t>
  </si>
  <si>
    <t>Q2-18</t>
  </si>
  <si>
    <t>Q3-18</t>
  </si>
  <si>
    <t>Q4-18</t>
  </si>
  <si>
    <t>Q1-18(b)</t>
  </si>
  <si>
    <t>Q1-18</t>
  </si>
  <si>
    <t>2018(e)</t>
  </si>
  <si>
    <t>Transformation Costs</t>
  </si>
  <si>
    <t>(a)TBS acquisition expenses and corporate expenses were included in the consolidated Profit &amp; Loss.</t>
  </si>
  <si>
    <t>(b)TBS acquisition expenses and corporate expenses were excluded from Natura's Profit &amp; Loss.</t>
  </si>
  <si>
    <t>(c)TBS acquisition related expenses.</t>
  </si>
  <si>
    <t>(e) Includes four months of results from The Body Shop.</t>
  </si>
  <si>
    <t>Profit and Loss by Busines</t>
  </si>
  <si>
    <r>
      <t>Consolidated</t>
    </r>
    <r>
      <rPr>
        <vertAlign val="superscript"/>
        <sz val="10"/>
        <color theme="0"/>
        <rFont val="Gill Sans Std"/>
        <family val="2"/>
      </rPr>
      <t>(a)</t>
    </r>
  </si>
  <si>
    <r>
      <t>Corporate Expenses</t>
    </r>
    <r>
      <rPr>
        <vertAlign val="superscript"/>
        <sz val="10"/>
        <color theme="1"/>
        <rFont val="Gill Sans Std"/>
        <family val="2"/>
      </rPr>
      <t>(b)</t>
    </r>
  </si>
  <si>
    <t>Other Operating Income/(Expenses) net</t>
  </si>
  <si>
    <t>Financial Income/(Expenses), net</t>
  </si>
  <si>
    <t>Taxes on Holding Company constitution</t>
  </si>
  <si>
    <t>(a) Consolidated results include Natura, Aesop, The Body Shop as well as the Natura subsidiaries in the U.S, France and the Netherlands</t>
  </si>
  <si>
    <t>(b) Expenses related to the management and integration of Natura &amp;Co group</t>
  </si>
  <si>
    <t>(c) Avon acquisition-related expenses, reported in the consolidated Profit and Loss</t>
  </si>
  <si>
    <t>Q1-19(d)</t>
  </si>
  <si>
    <t>Q2-19(d)</t>
  </si>
  <si>
    <t>Q3-19(d)</t>
  </si>
  <si>
    <t>Q4-19(d)</t>
  </si>
  <si>
    <t>2019(d)</t>
  </si>
  <si>
    <t>(d) Includes IFRS 16 impacts</t>
  </si>
  <si>
    <t>Natura Brazil</t>
  </si>
  <si>
    <t>Natura Latam</t>
  </si>
  <si>
    <t>(d) Excludes IFRS 16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</si>
</sst>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[$€-2]* #,##0.00_);_([$€-2]* \(#,##0.00\);_([$€-2]* &quot;-&quot;??_)"/>
    <numFmt numFmtId="165" formatCode="_(* #,##0.00_);_(* \(#,##0.00\);_(* &quot;-&quot;??_);_(@_)"/>
    <numFmt numFmtId="166" formatCode="#,##0.0_);\(#,##0.0\)"/>
    <numFmt numFmtId="167" formatCode="_(* #,##0.0_);_(* \(#,##0.0\);_(* &quot;-&quot;??_);_(@_)"/>
    <numFmt numFmtId="168" formatCode="0.0%;\(0.0\)%"/>
    <numFmt numFmtId="169" formatCode="0.0"/>
    <numFmt numFmtId="170" formatCode="0.0%"/>
    <numFmt numFmtId="171" formatCode="_-* #,##0.0_-;\-* #,##0.0_-;_-* &quot;-&quot;??_-;_-@_-"/>
    <numFmt numFmtId="172" formatCode="_-* #,##0.0_-;\-* #,##0.0_-;_-* &quot;-&quot;?_-;_-@_-"/>
    <numFmt numFmtId="173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color theme="0"/>
      <name val="Gill Sans Std"/>
      <family val="2"/>
    </font>
    <font>
      <b/>
      <vertAlign val="superscript"/>
      <sz val="10"/>
      <color theme="0"/>
      <name val="Gill Sans Std"/>
      <family val="2"/>
    </font>
    <font>
      <b/>
      <sz val="10"/>
      <color rgb="FF3D291E"/>
      <name val="Gill Sans Std"/>
      <family val="2"/>
    </font>
    <font>
      <sz val="10"/>
      <color theme="1"/>
      <name val="Gill Sans Std"/>
      <family val="2"/>
    </font>
    <font>
      <vertAlign val="superscript"/>
      <sz val="10"/>
      <color theme="1"/>
      <name val="Gill Sans Std"/>
      <family val="2"/>
    </font>
    <font>
      <sz val="10"/>
      <name val="Gill Sans Std"/>
      <family val="2"/>
    </font>
    <font>
      <b/>
      <sz val="10"/>
      <color theme="1"/>
      <name val="Gill Sans Std"/>
      <family val="2"/>
    </font>
    <font>
      <b/>
      <sz val="10"/>
      <name val="Gill Sans Std"/>
      <family val="2"/>
    </font>
    <font>
      <b/>
      <sz val="10"/>
      <color theme="1" tint="0.499984740745262"/>
      <name val="Gill Sans Std"/>
      <family val="2"/>
    </font>
    <font>
      <sz val="10"/>
      <color theme="0"/>
      <name val="Gill Sans Std"/>
      <family val="2"/>
    </font>
    <font>
      <sz val="8"/>
      <color theme="1"/>
      <name val="Gill Sans Std"/>
      <family val="2"/>
    </font>
    <font>
      <sz val="10"/>
      <color theme="1" tint="0.34998626667073579"/>
      <name val="Gill Sans Std"/>
      <family val="2"/>
    </font>
    <font>
      <b/>
      <sz val="10"/>
      <color theme="1" tint="0.34998626667073579"/>
      <name val="Gill Sans Std"/>
      <family val="2"/>
    </font>
    <font>
      <i/>
      <sz val="10"/>
      <name val="Gill Sans Std"/>
      <family val="2"/>
    </font>
    <font>
      <i/>
      <sz val="10"/>
      <color theme="1"/>
      <name val="Gill Sans Std"/>
      <family val="2"/>
    </font>
    <font>
      <b/>
      <sz val="16"/>
      <color rgb="FFFD6C20"/>
      <name val="Gill Sans Std"/>
      <family val="2"/>
    </font>
    <font>
      <b/>
      <vertAlign val="superscript"/>
      <sz val="10"/>
      <color rgb="FF3D291E"/>
      <name val="Gill Sans Std"/>
      <family val="2"/>
    </font>
    <font>
      <vertAlign val="superscript"/>
      <sz val="8"/>
      <color theme="1"/>
      <name val="Gill Sans Std"/>
      <family val="2"/>
    </font>
    <font>
      <sz val="10"/>
      <color theme="1"/>
      <name val="Verdana"/>
      <family val="2"/>
    </font>
    <font>
      <b/>
      <sz val="10"/>
      <color theme="4" tint="-0.249977111117893"/>
      <name val="Gill Sans Std"/>
      <family val="2"/>
    </font>
    <font>
      <b/>
      <sz val="16"/>
      <color rgb="FF60497A"/>
      <name val="Gill Sans Std"/>
      <family val="2"/>
    </font>
    <font>
      <b/>
      <sz val="16"/>
      <color rgb="FFEB5638"/>
      <name val="Gill Sans Std"/>
      <family val="2"/>
    </font>
    <font>
      <sz val="9"/>
      <color theme="1"/>
      <name val="Gill Sans Std"/>
      <family val="2"/>
    </font>
    <font>
      <i/>
      <sz val="9"/>
      <color theme="1"/>
      <name val="Gill Sans Std"/>
      <family val="2"/>
    </font>
    <font>
      <sz val="9"/>
      <color theme="1"/>
      <name val="NaturaSans"/>
      <family val="3"/>
    </font>
    <font>
      <b/>
      <sz val="16"/>
      <color rgb="FF0A4137"/>
      <name val="Gill Sans Std"/>
      <family val="2"/>
    </font>
    <font>
      <b/>
      <i/>
      <sz val="10"/>
      <name val="Gill Sans Std"/>
      <family val="2"/>
    </font>
    <font>
      <sz val="11"/>
      <color rgb="FFFF0000"/>
      <name val="Calibri"/>
      <family val="2"/>
      <scheme val="minor"/>
    </font>
    <font>
      <sz val="10"/>
      <color rgb="FFFF0000"/>
      <name val="Gill Sans Std"/>
      <family val="2"/>
    </font>
    <font>
      <i/>
      <sz val="8"/>
      <color theme="1"/>
      <name val="Gill Sans Std"/>
      <family val="2"/>
    </font>
    <font>
      <i/>
      <sz val="11"/>
      <color theme="1"/>
      <name val="Calibri"/>
      <family val="2"/>
      <scheme val="minor"/>
    </font>
    <font>
      <vertAlign val="superscript"/>
      <sz val="10"/>
      <color theme="0"/>
      <name val="Gill Sans Std"/>
      <family val="2"/>
    </font>
  </fonts>
  <fills count="10">
    <fill>
      <patternFill patternType="none"/>
    </fill>
    <fill>
      <patternFill patternType="gray125"/>
    </fill>
    <fill>
      <patternFill patternType="solid">
        <fgColor rgb="FFFD6C20"/>
        <bgColor indexed="64"/>
      </patternFill>
    </fill>
    <fill>
      <patternFill patternType="solid">
        <fgColor rgb="FFFEF5B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EB5638"/>
        <bgColor indexed="64"/>
      </patternFill>
    </fill>
    <fill>
      <patternFill patternType="solid">
        <fgColor rgb="FF0A4137"/>
        <bgColor indexed="64"/>
      </patternFill>
    </fill>
    <fill>
      <patternFill patternType="solid">
        <fgColor rgb="FFCDC3BE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rgb="FFFD6C20"/>
      </top>
      <bottom/>
      <diagonal/>
    </border>
    <border>
      <left/>
      <right/>
      <top/>
      <bottom style="double">
        <color rgb="FFFD6C2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hair">
        <color theme="7" tint="-0.24994659260841701"/>
      </bottom>
      <diagonal/>
    </border>
    <border>
      <left/>
      <right/>
      <top style="hair">
        <color theme="1"/>
      </top>
      <bottom style="hair">
        <color theme="7" tint="-0.24994659260841701"/>
      </bottom>
      <diagonal/>
    </border>
    <border>
      <left style="medium">
        <color theme="0"/>
      </left>
      <right/>
      <top/>
      <bottom style="hair">
        <color theme="7" tint="-0.24994659260841701"/>
      </bottom>
      <diagonal/>
    </border>
    <border>
      <left/>
      <right style="medium">
        <color theme="0"/>
      </right>
      <top/>
      <bottom style="hair">
        <color theme="7" tint="-0.24994659260841701"/>
      </bottom>
      <diagonal/>
    </border>
    <border>
      <left style="medium">
        <color theme="0"/>
      </left>
      <right/>
      <top style="hair">
        <color theme="1"/>
      </top>
      <bottom style="hair">
        <color theme="7" tint="-0.24994659260841701"/>
      </bottom>
      <diagonal/>
    </border>
    <border>
      <left/>
      <right style="medium">
        <color theme="0"/>
      </right>
      <top style="hair">
        <color theme="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rgb="FFFD6C20"/>
      </bottom>
      <diagonal/>
    </border>
    <border>
      <left style="medium">
        <color theme="0"/>
      </left>
      <right/>
      <top style="hair">
        <color theme="7" tint="-0.24994659260841701"/>
      </top>
      <bottom style="thin">
        <color rgb="FFFD6C20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hair">
        <color rgb="FFEB5638"/>
      </top>
      <bottom/>
      <diagonal/>
    </border>
    <border>
      <left/>
      <right/>
      <top style="hair">
        <color rgb="FFEB5638"/>
      </top>
      <bottom/>
      <diagonal/>
    </border>
    <border>
      <left/>
      <right style="medium">
        <color theme="0"/>
      </right>
      <top style="hair">
        <color theme="7" tint="-0.24994659260841701"/>
      </top>
      <bottom/>
      <diagonal/>
    </border>
    <border>
      <left/>
      <right/>
      <top style="hair">
        <color theme="7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dashed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/>
      </left>
      <right/>
      <top style="hair">
        <color rgb="FFEB5638"/>
      </top>
      <bottom/>
      <diagonal/>
    </border>
    <border>
      <left/>
      <right/>
      <top/>
      <bottom style="hair">
        <color rgb="FFEB5638"/>
      </bottom>
      <diagonal/>
    </border>
    <border>
      <left style="thick">
        <color theme="0"/>
      </left>
      <right/>
      <top/>
      <bottom style="hair">
        <color rgb="FFEB5638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hair">
        <color rgb="FFEB5638"/>
      </top>
      <bottom/>
      <diagonal/>
    </border>
    <border>
      <left style="thick">
        <color theme="0"/>
      </left>
      <right style="thick">
        <color theme="0"/>
      </right>
      <top/>
      <bottom style="hair">
        <color rgb="FFEB5638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0"/>
      </right>
      <top/>
      <bottom style="hair">
        <color indexed="64"/>
      </bottom>
      <diagonal/>
    </border>
    <border>
      <left style="medium">
        <color theme="0"/>
      </left>
      <right/>
      <top/>
      <bottom style="hair">
        <color indexed="64"/>
      </bottom>
      <diagonal/>
    </border>
    <border>
      <left/>
      <right/>
      <top/>
      <bottom style="thin">
        <color rgb="FFFD6C20"/>
      </bottom>
      <diagonal/>
    </border>
    <border>
      <left/>
      <right style="thin">
        <color theme="0"/>
      </right>
      <top/>
      <bottom style="hair">
        <color theme="7" tint="-0.24994659260841701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hair">
        <color theme="1"/>
      </top>
      <bottom style="hair">
        <color theme="7" tint="-0.24994659260841701"/>
      </bottom>
      <diagonal/>
    </border>
    <border>
      <left/>
      <right/>
      <top/>
      <bottom style="double">
        <color rgb="FF0A4137"/>
      </bottom>
      <diagonal/>
    </border>
    <border>
      <left/>
      <right/>
      <top style="thin">
        <color rgb="FF0A4137"/>
      </top>
      <bottom/>
      <diagonal/>
    </border>
    <border>
      <left/>
      <right/>
      <top/>
      <bottom style="thin">
        <color rgb="FF0A4137"/>
      </bottom>
      <diagonal/>
    </border>
    <border>
      <left style="thin">
        <color rgb="FF0A4137"/>
      </left>
      <right style="thin">
        <color rgb="FF0A4137"/>
      </right>
      <top style="thin">
        <color rgb="FF0A4137"/>
      </top>
      <bottom style="thin">
        <color rgb="FF0A4137"/>
      </bottom>
      <diagonal/>
    </border>
    <border>
      <left style="thin">
        <color rgb="FF0A4137"/>
      </left>
      <right/>
      <top style="thin">
        <color rgb="FF0A4137"/>
      </top>
      <bottom style="thin">
        <color rgb="FF0A4137"/>
      </bottom>
      <diagonal/>
    </border>
    <border>
      <left/>
      <right/>
      <top style="thin">
        <color rgb="FF0A4137"/>
      </top>
      <bottom style="thin">
        <color rgb="FF0A4137"/>
      </bottom>
      <diagonal/>
    </border>
    <border>
      <left/>
      <right style="thin">
        <color rgb="FF0A4137"/>
      </right>
      <top style="thin">
        <color rgb="FF0A4137"/>
      </top>
      <bottom style="thin">
        <color rgb="FF0A4137"/>
      </bottom>
      <diagonal/>
    </border>
    <border>
      <left/>
      <right/>
      <top style="hair">
        <color rgb="FF0A4137"/>
      </top>
      <bottom/>
      <diagonal/>
    </border>
    <border>
      <left/>
      <right/>
      <top/>
      <bottom style="hair">
        <color rgb="FF0A4137"/>
      </bottom>
      <diagonal/>
    </border>
    <border>
      <left/>
      <right style="medium">
        <color theme="0"/>
      </right>
      <top/>
      <bottom style="hair">
        <color rgb="FF0A4137"/>
      </bottom>
      <diagonal/>
    </border>
    <border>
      <left style="medium">
        <color theme="0"/>
      </left>
      <right/>
      <top/>
      <bottom style="hair">
        <color rgb="FF0A4137"/>
      </bottom>
      <diagonal/>
    </border>
    <border>
      <left/>
      <right/>
      <top style="hair">
        <color rgb="FF0A4137"/>
      </top>
      <bottom style="hair">
        <color rgb="FF0A4137"/>
      </bottom>
      <diagonal/>
    </border>
    <border>
      <left style="medium">
        <color theme="0"/>
      </left>
      <right/>
      <top style="hair">
        <color rgb="FF0A4137"/>
      </top>
      <bottom style="hair">
        <color rgb="FF0A4137"/>
      </bottom>
      <diagonal/>
    </border>
    <border>
      <left/>
      <right/>
      <top style="hair">
        <color rgb="FF0A4137"/>
      </top>
      <bottom style="hair">
        <color indexed="64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hair">
        <color rgb="FF0A4137"/>
      </top>
      <bottom style="hair">
        <color rgb="FF0A4137"/>
      </bottom>
      <diagonal/>
    </border>
    <border>
      <left/>
      <right style="medium">
        <color theme="0"/>
      </right>
      <top style="double">
        <color rgb="FF0A4137"/>
      </top>
      <bottom/>
      <diagonal/>
    </border>
    <border>
      <left style="medium">
        <color theme="0"/>
      </left>
      <right/>
      <top style="double">
        <color rgb="FF0A4137"/>
      </top>
      <bottom/>
      <diagonal/>
    </border>
    <border>
      <left/>
      <right style="medium">
        <color theme="0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theme="0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medium">
        <color theme="0"/>
      </left>
      <right/>
      <top/>
      <bottom style="hair">
        <color theme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3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20">
    <xf numFmtId="0" fontId="0" fillId="0" borderId="0" xfId="0"/>
    <xf numFmtId="0" fontId="4" fillId="2" borderId="0" xfId="3" applyFont="1" applyFill="1" applyAlignment="1">
      <alignment horizontal="center" vertical="center" wrapText="1"/>
    </xf>
    <xf numFmtId="0" fontId="6" fillId="3" borderId="0" xfId="3" applyFont="1" applyFill="1" applyAlignment="1">
      <alignment horizontal="center" vertical="center" wrapText="1"/>
    </xf>
    <xf numFmtId="0" fontId="6" fillId="3" borderId="0" xfId="3" applyFont="1" applyFill="1" applyBorder="1" applyAlignment="1">
      <alignment horizontal="center" vertical="center" wrapText="1"/>
    </xf>
    <xf numFmtId="164" fontId="7" fillId="0" borderId="0" xfId="4" applyFont="1" applyFill="1" applyBorder="1" applyAlignment="1">
      <alignment horizontal="left" vertical="center" wrapText="1"/>
    </xf>
    <xf numFmtId="166" fontId="9" fillId="0" borderId="6" xfId="5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164" fontId="7" fillId="0" borderId="9" xfId="4" applyFont="1" applyFill="1" applyBorder="1" applyAlignment="1">
      <alignment horizontal="left" vertical="center" wrapText="1"/>
    </xf>
    <xf numFmtId="166" fontId="9" fillId="0" borderId="9" xfId="5" applyNumberFormat="1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horizontal="left" vertical="center" wrapText="1"/>
    </xf>
    <xf numFmtId="166" fontId="11" fillId="0" borderId="6" xfId="5" applyNumberFormat="1" applyFont="1" applyFill="1" applyBorder="1" applyAlignment="1">
      <alignment horizontal="center" vertical="center"/>
    </xf>
    <xf numFmtId="166" fontId="11" fillId="0" borderId="0" xfId="5" applyNumberFormat="1" applyFont="1" applyFill="1" applyBorder="1" applyAlignment="1">
      <alignment horizontal="center" vertical="center"/>
    </xf>
    <xf numFmtId="166" fontId="9" fillId="0" borderId="0" xfId="5" applyNumberFormat="1" applyFont="1" applyFill="1" applyBorder="1" applyAlignment="1">
      <alignment horizontal="center" vertical="center"/>
    </xf>
    <xf numFmtId="164" fontId="10" fillId="0" borderId="9" xfId="4" applyFont="1" applyFill="1" applyBorder="1" applyAlignment="1">
      <alignment horizontal="left" vertical="center" wrapText="1"/>
    </xf>
    <xf numFmtId="166" fontId="11" fillId="0" borderId="11" xfId="5" applyNumberFormat="1" applyFont="1" applyFill="1" applyBorder="1" applyAlignment="1">
      <alignment horizontal="center" vertical="center"/>
    </xf>
    <xf numFmtId="166" fontId="11" fillId="0" borderId="9" xfId="5" applyNumberFormat="1" applyFont="1" applyFill="1" applyBorder="1" applyAlignment="1">
      <alignment horizontal="center" vertical="center"/>
    </xf>
    <xf numFmtId="164" fontId="10" fillId="0" borderId="10" xfId="4" applyFont="1" applyFill="1" applyBorder="1" applyAlignment="1">
      <alignment horizontal="left" vertical="center" wrapText="1"/>
    </xf>
    <xf numFmtId="166" fontId="11" fillId="0" borderId="13" xfId="5" applyNumberFormat="1" applyFont="1" applyFill="1" applyBorder="1" applyAlignment="1">
      <alignment horizontal="center" vertical="center"/>
    </xf>
    <xf numFmtId="166" fontId="11" fillId="0" borderId="10" xfId="5" applyNumberFormat="1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right" vertical="center" wrapText="1"/>
    </xf>
    <xf numFmtId="167" fontId="11" fillId="2" borderId="0" xfId="3" applyNumberFormat="1" applyFont="1" applyFill="1" applyBorder="1" applyAlignment="1">
      <alignment horizontal="right" vertical="center" wrapText="1"/>
    </xf>
    <xf numFmtId="166" fontId="13" fillId="0" borderId="0" xfId="5" applyNumberFormat="1" applyFont="1" applyFill="1" applyBorder="1" applyAlignment="1">
      <alignment horizontal="center" vertical="center"/>
    </xf>
    <xf numFmtId="166" fontId="4" fillId="0" borderId="0" xfId="5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right" vertical="center" wrapText="1"/>
    </xf>
    <xf numFmtId="0" fontId="12" fillId="0" borderId="7" xfId="3" applyFont="1" applyFill="1" applyBorder="1" applyAlignment="1">
      <alignment horizontal="right" vertical="center" wrapText="1"/>
    </xf>
    <xf numFmtId="167" fontId="11" fillId="0" borderId="6" xfId="3" applyNumberFormat="1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center" vertical="center" wrapText="1"/>
    </xf>
    <xf numFmtId="167" fontId="11" fillId="0" borderId="0" xfId="3" applyNumberFormat="1" applyFont="1" applyFill="1" applyBorder="1" applyAlignment="1">
      <alignment horizontal="right" vertical="center" wrapText="1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7" fillId="0" borderId="0" xfId="0" applyFont="1"/>
    <xf numFmtId="0" fontId="6" fillId="3" borderId="7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68" fontId="17" fillId="0" borderId="1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8" fontId="17" fillId="0" borderId="0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168" fontId="17" fillId="0" borderId="2" xfId="2" applyNumberFormat="1" applyFont="1" applyFill="1" applyBorder="1" applyAlignment="1">
      <alignment horizontal="center" vertical="center"/>
    </xf>
    <xf numFmtId="168" fontId="18" fillId="0" borderId="2" xfId="2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/>
    </xf>
    <xf numFmtId="167" fontId="4" fillId="0" borderId="0" xfId="3" applyNumberFormat="1" applyFont="1" applyFill="1" applyBorder="1" applyAlignment="1">
      <alignment horizontal="right" vertical="center" wrapText="1"/>
    </xf>
    <xf numFmtId="166" fontId="15" fillId="3" borderId="7" xfId="5" applyNumberFormat="1" applyFont="1" applyFill="1" applyBorder="1" applyAlignment="1">
      <alignment horizontal="center" vertical="center"/>
    </xf>
    <xf numFmtId="166" fontId="15" fillId="3" borderId="12" xfId="5" applyNumberFormat="1" applyFont="1" applyFill="1" applyBorder="1" applyAlignment="1">
      <alignment horizontal="center" vertical="center"/>
    </xf>
    <xf numFmtId="166" fontId="16" fillId="3" borderId="7" xfId="5" applyNumberFormat="1" applyFont="1" applyFill="1" applyBorder="1" applyAlignment="1">
      <alignment horizontal="center" vertical="center"/>
    </xf>
    <xf numFmtId="166" fontId="16" fillId="3" borderId="12" xfId="5" applyNumberFormat="1" applyFont="1" applyFill="1" applyBorder="1" applyAlignment="1">
      <alignment horizontal="center" vertical="center"/>
    </xf>
    <xf numFmtId="166" fontId="16" fillId="3" borderId="14" xfId="5" applyNumberFormat="1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 wrapText="1"/>
    </xf>
    <xf numFmtId="167" fontId="11" fillId="2" borderId="16" xfId="3" applyNumberFormat="1" applyFont="1" applyFill="1" applyBorder="1" applyAlignment="1">
      <alignment horizontal="right" vertical="center" wrapText="1"/>
    </xf>
    <xf numFmtId="167" fontId="11" fillId="2" borderId="15" xfId="3" applyNumberFormat="1" applyFont="1" applyFill="1" applyBorder="1" applyAlignment="1">
      <alignment horizontal="right" vertical="center" wrapText="1"/>
    </xf>
    <xf numFmtId="0" fontId="11" fillId="2" borderId="15" xfId="3" applyFont="1" applyFill="1" applyBorder="1" applyAlignment="1">
      <alignment horizontal="right" vertical="center" wrapText="1"/>
    </xf>
    <xf numFmtId="17" fontId="6" fillId="3" borderId="6" xfId="3" applyNumberFormat="1" applyFont="1" applyFill="1" applyBorder="1" applyAlignment="1">
      <alignment horizontal="center" vertical="center" wrapText="1"/>
    </xf>
    <xf numFmtId="0" fontId="7" fillId="0" borderId="0" xfId="7" applyFont="1" applyBorder="1"/>
    <xf numFmtId="0" fontId="7" fillId="0" borderId="0" xfId="7" applyFont="1"/>
    <xf numFmtId="0" fontId="6" fillId="4" borderId="7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0" xfId="3" applyFont="1" applyFill="1" applyBorder="1" applyAlignment="1">
      <alignment horizontal="center" vertical="center"/>
    </xf>
    <xf numFmtId="166" fontId="7" fillId="4" borderId="7" xfId="5" applyNumberFormat="1" applyFont="1" applyFill="1" applyBorder="1" applyAlignment="1">
      <alignment horizontal="center" vertical="center"/>
    </xf>
    <xf numFmtId="43" fontId="9" fillId="0" borderId="6" xfId="8" applyFont="1" applyFill="1" applyBorder="1" applyAlignment="1">
      <alignment horizontal="center" vertical="center"/>
    </xf>
    <xf numFmtId="166" fontId="7" fillId="4" borderId="0" xfId="5" applyNumberFormat="1" applyFont="1" applyFill="1" applyBorder="1" applyAlignment="1">
      <alignment horizontal="center" vertical="center"/>
    </xf>
    <xf numFmtId="166" fontId="9" fillId="0" borderId="11" xfId="5" applyNumberFormat="1" applyFont="1" applyFill="1" applyBorder="1" applyAlignment="1">
      <alignment horizontal="center" vertical="center"/>
    </xf>
    <xf numFmtId="166" fontId="7" fillId="4" borderId="12" xfId="5" applyNumberFormat="1" applyFont="1" applyFill="1" applyBorder="1" applyAlignment="1">
      <alignment horizontal="center" vertical="center"/>
    </xf>
    <xf numFmtId="166" fontId="7" fillId="4" borderId="9" xfId="5" applyNumberFormat="1" applyFont="1" applyFill="1" applyBorder="1" applyAlignment="1">
      <alignment horizontal="center" vertical="center"/>
    </xf>
    <xf numFmtId="166" fontId="10" fillId="4" borderId="7" xfId="5" applyNumberFormat="1" applyFont="1" applyFill="1" applyBorder="1" applyAlignment="1">
      <alignment horizontal="center" vertical="center"/>
    </xf>
    <xf numFmtId="166" fontId="10" fillId="4" borderId="0" xfId="5" applyNumberFormat="1" applyFont="1" applyFill="1" applyBorder="1" applyAlignment="1">
      <alignment horizontal="center" vertical="center"/>
    </xf>
    <xf numFmtId="166" fontId="7" fillId="4" borderId="19" xfId="5" applyNumberFormat="1" applyFont="1" applyFill="1" applyBorder="1" applyAlignment="1">
      <alignment horizontal="center" vertical="center"/>
    </xf>
    <xf numFmtId="166" fontId="7" fillId="4" borderId="20" xfId="5" applyNumberFormat="1" applyFont="1" applyFill="1" applyBorder="1" applyAlignment="1">
      <alignment horizontal="center" vertical="center"/>
    </xf>
    <xf numFmtId="43" fontId="7" fillId="4" borderId="7" xfId="8" applyFont="1" applyFill="1" applyBorder="1" applyAlignment="1">
      <alignment horizontal="center" vertical="center"/>
    </xf>
    <xf numFmtId="166" fontId="10" fillId="4" borderId="21" xfId="5" applyNumberFormat="1" applyFont="1" applyFill="1" applyBorder="1" applyAlignment="1">
      <alignment horizontal="center" vertical="center"/>
    </xf>
    <xf numFmtId="166" fontId="10" fillId="4" borderId="22" xfId="5" applyNumberFormat="1" applyFont="1" applyFill="1" applyBorder="1" applyAlignment="1">
      <alignment horizontal="center" vertical="center"/>
    </xf>
    <xf numFmtId="168" fontId="17" fillId="0" borderId="6" xfId="9" applyNumberFormat="1" applyFont="1" applyFill="1" applyBorder="1" applyAlignment="1">
      <alignment horizontal="center" vertical="center"/>
    </xf>
    <xf numFmtId="168" fontId="17" fillId="0" borderId="0" xfId="9" applyNumberFormat="1" applyFont="1" applyFill="1" applyBorder="1" applyAlignment="1">
      <alignment horizontal="center" vertical="center"/>
    </xf>
    <xf numFmtId="0" fontId="7" fillId="0" borderId="0" xfId="7" applyFont="1" applyFill="1"/>
    <xf numFmtId="164" fontId="14" fillId="0" borderId="0" xfId="4" applyFont="1" applyFill="1" applyAlignment="1">
      <alignment vertical="center"/>
    </xf>
    <xf numFmtId="169" fontId="7" fillId="5" borderId="23" xfId="5" applyNumberFormat="1" applyFont="1" applyFill="1" applyBorder="1" applyAlignment="1">
      <alignment horizontal="center" vertical="center"/>
    </xf>
    <xf numFmtId="169" fontId="7" fillId="5" borderId="0" xfId="5" applyNumberFormat="1" applyFont="1" applyFill="1" applyBorder="1" applyAlignment="1">
      <alignment horizontal="center" vertical="center"/>
    </xf>
    <xf numFmtId="170" fontId="7" fillId="5" borderId="0" xfId="9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Continuous"/>
    </xf>
    <xf numFmtId="0" fontId="23" fillId="0" borderId="17" xfId="0" applyFont="1" applyFill="1" applyBorder="1" applyAlignment="1">
      <alignment horizontal="centerContinuous"/>
    </xf>
    <xf numFmtId="0" fontId="7" fillId="0" borderId="0" xfId="0" applyFont="1" applyBorder="1"/>
    <xf numFmtId="0" fontId="7" fillId="0" borderId="0" xfId="0" applyFont="1" applyFill="1"/>
    <xf numFmtId="0" fontId="14" fillId="0" borderId="0" xfId="0" applyFont="1"/>
    <xf numFmtId="0" fontId="18" fillId="0" borderId="0" xfId="0" applyFont="1"/>
    <xf numFmtId="0" fontId="24" fillId="0" borderId="8" xfId="0" applyFont="1" applyFill="1" applyBorder="1" applyAlignment="1">
      <alignment horizontal="left"/>
    </xf>
    <xf numFmtId="0" fontId="4" fillId="6" borderId="0" xfId="3" applyFont="1" applyFill="1" applyAlignment="1">
      <alignment horizontal="center" vertical="center" wrapText="1"/>
    </xf>
    <xf numFmtId="0" fontId="4" fillId="6" borderId="6" xfId="0" applyFont="1" applyFill="1" applyBorder="1" applyAlignment="1">
      <alignment horizontal="centerContinuous"/>
    </xf>
    <xf numFmtId="0" fontId="4" fillId="6" borderId="0" xfId="0" applyFont="1" applyFill="1" applyBorder="1" applyAlignment="1">
      <alignment horizontal="centerContinuous"/>
    </xf>
    <xf numFmtId="0" fontId="4" fillId="6" borderId="7" xfId="0" applyFont="1" applyFill="1" applyBorder="1" applyAlignment="1">
      <alignment horizontal="centerContinuous"/>
    </xf>
    <xf numFmtId="0" fontId="4" fillId="6" borderId="18" xfId="0" applyFont="1" applyFill="1" applyBorder="1" applyAlignment="1">
      <alignment horizontal="centerContinuous"/>
    </xf>
    <xf numFmtId="0" fontId="4" fillId="6" borderId="8" xfId="0" applyFont="1" applyFill="1" applyBorder="1" applyAlignment="1">
      <alignment horizontal="centerContinuous"/>
    </xf>
    <xf numFmtId="167" fontId="11" fillId="6" borderId="6" xfId="3" applyNumberFormat="1" applyFont="1" applyFill="1" applyBorder="1" applyAlignment="1">
      <alignment horizontal="right" vertical="center" wrapText="1"/>
    </xf>
    <xf numFmtId="167" fontId="11" fillId="6" borderId="0" xfId="3" applyNumberFormat="1" applyFont="1" applyFill="1" applyBorder="1" applyAlignment="1">
      <alignment horizontal="right" vertical="center" wrapText="1"/>
    </xf>
    <xf numFmtId="167" fontId="4" fillId="6" borderId="6" xfId="3" applyNumberFormat="1" applyFont="1" applyFill="1" applyBorder="1" applyAlignment="1">
      <alignment horizontal="right" vertical="center" wrapText="1"/>
    </xf>
    <xf numFmtId="167" fontId="4" fillId="6" borderId="0" xfId="3" applyNumberFormat="1" applyFont="1" applyFill="1" applyBorder="1" applyAlignment="1">
      <alignment horizontal="right" vertical="center" wrapText="1"/>
    </xf>
    <xf numFmtId="0" fontId="4" fillId="6" borderId="0" xfId="3" applyFont="1" applyFill="1" applyBorder="1" applyAlignment="1">
      <alignment horizontal="right" vertical="center" wrapText="1"/>
    </xf>
    <xf numFmtId="0" fontId="12" fillId="6" borderId="7" xfId="3" applyFont="1" applyFill="1" applyBorder="1" applyAlignment="1">
      <alignment horizontal="right" vertical="center" wrapText="1"/>
    </xf>
    <xf numFmtId="0" fontId="11" fillId="6" borderId="0" xfId="3" applyFont="1" applyFill="1" applyBorder="1" applyAlignment="1">
      <alignment horizontal="right" vertical="center" wrapText="1"/>
    </xf>
    <xf numFmtId="0" fontId="12" fillId="6" borderId="0" xfId="3" applyFont="1" applyFill="1" applyBorder="1" applyAlignment="1">
      <alignment horizontal="right" vertical="center" wrapText="1"/>
    </xf>
    <xf numFmtId="0" fontId="25" fillId="0" borderId="24" xfId="7" applyFont="1" applyFill="1" applyBorder="1" applyAlignment="1">
      <alignment horizontal="left"/>
    </xf>
    <xf numFmtId="166" fontId="23" fillId="0" borderId="0" xfId="7" applyNumberFormat="1" applyFont="1" applyFill="1" applyBorder="1" applyAlignment="1">
      <alignment horizontal="centerContinuous"/>
    </xf>
    <xf numFmtId="0" fontId="23" fillId="0" borderId="0" xfId="7" applyFont="1" applyFill="1" applyBorder="1" applyAlignment="1">
      <alignment horizontal="centerContinuous"/>
    </xf>
    <xf numFmtId="0" fontId="4" fillId="7" borderId="25" xfId="7" applyFont="1" applyFill="1" applyBorder="1" applyAlignment="1">
      <alignment horizontal="centerContinuous"/>
    </xf>
    <xf numFmtId="0" fontId="4" fillId="7" borderId="0" xfId="3" applyFont="1" applyFill="1" applyAlignment="1">
      <alignment horizontal="center" vertical="center"/>
    </xf>
    <xf numFmtId="0" fontId="4" fillId="7" borderId="26" xfId="7" applyFont="1" applyFill="1" applyBorder="1" applyAlignment="1">
      <alignment horizontal="centerContinuous"/>
    </xf>
    <xf numFmtId="0" fontId="4" fillId="7" borderId="27" xfId="7" applyFont="1" applyFill="1" applyBorder="1" applyAlignment="1">
      <alignment horizontal="centerContinuous"/>
    </xf>
    <xf numFmtId="0" fontId="4" fillId="7" borderId="0" xfId="7" applyFont="1" applyFill="1" applyBorder="1" applyAlignment="1">
      <alignment horizontal="centerContinuous"/>
    </xf>
    <xf numFmtId="0" fontId="4" fillId="7" borderId="28" xfId="7" applyFont="1" applyFill="1" applyBorder="1" applyAlignment="1">
      <alignment horizontal="centerContinuous"/>
    </xf>
    <xf numFmtId="0" fontId="6" fillId="4" borderId="29" xfId="3" applyFont="1" applyFill="1" applyBorder="1" applyAlignment="1">
      <alignment horizontal="center" vertical="center"/>
    </xf>
    <xf numFmtId="0" fontId="6" fillId="4" borderId="30" xfId="3" applyFont="1" applyFill="1" applyBorder="1" applyAlignment="1">
      <alignment horizontal="center" vertical="center"/>
    </xf>
    <xf numFmtId="0" fontId="6" fillId="4" borderId="31" xfId="3" applyFont="1" applyFill="1" applyBorder="1" applyAlignment="1">
      <alignment horizontal="center" vertical="center"/>
    </xf>
    <xf numFmtId="164" fontId="7" fillId="0" borderId="0" xfId="4" applyFont="1" applyFill="1" applyBorder="1" applyAlignment="1">
      <alignment horizontal="left" vertical="center"/>
    </xf>
    <xf numFmtId="166" fontId="7" fillId="0" borderId="23" xfId="5" applyNumberFormat="1" applyFont="1" applyFill="1" applyBorder="1" applyAlignment="1">
      <alignment horizontal="center" vertical="center"/>
    </xf>
    <xf numFmtId="166" fontId="7" fillId="4" borderId="23" xfId="5" applyNumberFormat="1" applyFont="1" applyFill="1" applyBorder="1" applyAlignment="1">
      <alignment horizontal="center" vertical="center"/>
    </xf>
    <xf numFmtId="166" fontId="7" fillId="0" borderId="0" xfId="7" applyNumberFormat="1" applyFont="1"/>
    <xf numFmtId="164" fontId="10" fillId="0" borderId="20" xfId="4" applyFont="1" applyFill="1" applyBorder="1" applyAlignment="1">
      <alignment horizontal="left" vertical="center"/>
    </xf>
    <xf numFmtId="166" fontId="10" fillId="0" borderId="32" xfId="5" applyNumberFormat="1" applyFont="1" applyFill="1" applyBorder="1" applyAlignment="1">
      <alignment horizontal="center" vertical="center"/>
    </xf>
    <xf numFmtId="166" fontId="10" fillId="4" borderId="32" xfId="5" applyNumberFormat="1" applyFont="1" applyFill="1" applyBorder="1" applyAlignment="1">
      <alignment horizontal="center" vertical="center"/>
    </xf>
    <xf numFmtId="43" fontId="7" fillId="0" borderId="0" xfId="8" applyNumberFormat="1" applyFont="1"/>
    <xf numFmtId="43" fontId="7" fillId="0" borderId="0" xfId="8" applyFont="1"/>
    <xf numFmtId="164" fontId="10" fillId="0" borderId="0" xfId="4" applyFont="1" applyFill="1" applyBorder="1" applyAlignment="1">
      <alignment horizontal="left" vertical="center"/>
    </xf>
    <xf numFmtId="166" fontId="10" fillId="0" borderId="23" xfId="5" applyNumberFormat="1" applyFont="1" applyFill="1" applyBorder="1" applyAlignment="1">
      <alignment horizontal="center" vertical="center"/>
    </xf>
    <xf numFmtId="166" fontId="10" fillId="4" borderId="23" xfId="5" applyNumberFormat="1" applyFont="1" applyFill="1" applyBorder="1" applyAlignment="1">
      <alignment horizontal="center" vertical="center"/>
    </xf>
    <xf numFmtId="164" fontId="10" fillId="0" borderId="33" xfId="4" applyFont="1" applyFill="1" applyBorder="1" applyAlignment="1">
      <alignment horizontal="left" vertical="center"/>
    </xf>
    <xf numFmtId="166" fontId="10" fillId="0" borderId="34" xfId="5" applyNumberFormat="1" applyFont="1" applyFill="1" applyBorder="1" applyAlignment="1">
      <alignment horizontal="center" vertical="center"/>
    </xf>
    <xf numFmtId="166" fontId="10" fillId="4" borderId="34" xfId="5" applyNumberFormat="1" applyFont="1" applyFill="1" applyBorder="1" applyAlignment="1">
      <alignment horizontal="center" vertical="center"/>
    </xf>
    <xf numFmtId="164" fontId="7" fillId="0" borderId="20" xfId="4" applyFont="1" applyFill="1" applyBorder="1" applyAlignment="1">
      <alignment horizontal="left" vertical="center"/>
    </xf>
    <xf numFmtId="166" fontId="7" fillId="0" borderId="32" xfId="5" applyNumberFormat="1" applyFont="1" applyFill="1" applyBorder="1" applyAlignment="1">
      <alignment horizontal="center" vertical="center"/>
    </xf>
    <xf numFmtId="166" fontId="7" fillId="4" borderId="32" xfId="5" applyNumberFormat="1" applyFont="1" applyFill="1" applyBorder="1" applyAlignment="1">
      <alignment horizontal="center" vertical="center"/>
    </xf>
    <xf numFmtId="164" fontId="7" fillId="0" borderId="33" xfId="4" applyFont="1" applyFill="1" applyBorder="1" applyAlignment="1">
      <alignment horizontal="left" vertical="center"/>
    </xf>
    <xf numFmtId="166" fontId="7" fillId="0" borderId="34" xfId="5" applyNumberFormat="1" applyFont="1" applyFill="1" applyBorder="1" applyAlignment="1">
      <alignment horizontal="center" vertical="center"/>
    </xf>
    <xf numFmtId="166" fontId="7" fillId="4" borderId="34" xfId="5" applyNumberFormat="1" applyFont="1" applyFill="1" applyBorder="1" applyAlignment="1">
      <alignment horizontal="center" vertical="center"/>
    </xf>
    <xf numFmtId="164" fontId="10" fillId="0" borderId="0" xfId="4" applyFont="1" applyFill="1" applyAlignment="1">
      <alignment horizontal="left" vertical="center"/>
    </xf>
    <xf numFmtId="166" fontId="10" fillId="4" borderId="35" xfId="5" applyNumberFormat="1" applyFont="1" applyFill="1" applyBorder="1" applyAlignment="1">
      <alignment horizontal="center" vertical="center"/>
    </xf>
    <xf numFmtId="0" fontId="4" fillId="7" borderId="28" xfId="3" applyFont="1" applyFill="1" applyBorder="1" applyAlignment="1">
      <alignment horizontal="center" vertical="center"/>
    </xf>
    <xf numFmtId="0" fontId="4" fillId="7" borderId="36" xfId="7" applyFont="1" applyFill="1" applyBorder="1" applyAlignment="1">
      <alignment horizontal="centerContinuous"/>
    </xf>
    <xf numFmtId="0" fontId="4" fillId="7" borderId="37" xfId="7" applyFont="1" applyFill="1" applyBorder="1" applyAlignment="1">
      <alignment horizontal="centerContinuous"/>
    </xf>
    <xf numFmtId="0" fontId="6" fillId="4" borderId="38" xfId="3" applyFont="1" applyFill="1" applyBorder="1" applyAlignment="1">
      <alignment horizontal="center" vertical="center"/>
    </xf>
    <xf numFmtId="0" fontId="26" fillId="0" borderId="0" xfId="7" applyFont="1" applyAlignment="1"/>
    <xf numFmtId="168" fontId="18" fillId="0" borderId="23" xfId="9" applyNumberFormat="1" applyFont="1" applyFill="1" applyBorder="1" applyAlignment="1">
      <alignment horizontal="center" vertical="center"/>
    </xf>
    <xf numFmtId="0" fontId="7" fillId="0" borderId="0" xfId="7" applyFont="1" applyAlignment="1"/>
    <xf numFmtId="0" fontId="27" fillId="0" borderId="0" xfId="7" applyFont="1" applyAlignment="1"/>
    <xf numFmtId="170" fontId="7" fillId="0" borderId="0" xfId="9" applyNumberFormat="1" applyFont="1"/>
    <xf numFmtId="4" fontId="7" fillId="0" borderId="0" xfId="7" applyNumberFormat="1" applyFont="1"/>
    <xf numFmtId="171" fontId="11" fillId="0" borderId="0" xfId="8" applyNumberFormat="1" applyFont="1" applyFill="1" applyBorder="1" applyAlignment="1">
      <alignment horizontal="centerContinuous"/>
    </xf>
    <xf numFmtId="0" fontId="11" fillId="0" borderId="0" xfId="7" applyFont="1" applyFill="1" applyBorder="1" applyAlignment="1">
      <alignment horizontal="centerContinuous"/>
    </xf>
    <xf numFmtId="172" fontId="11" fillId="0" borderId="39" xfId="7" applyNumberFormat="1" applyFont="1" applyFill="1" applyBorder="1" applyAlignment="1">
      <alignment horizontal="centerContinuous"/>
    </xf>
    <xf numFmtId="4" fontId="11" fillId="0" borderId="0" xfId="7" applyNumberFormat="1" applyFont="1" applyFill="1" applyBorder="1" applyAlignment="1">
      <alignment horizontal="centerContinuous"/>
    </xf>
    <xf numFmtId="43" fontId="7" fillId="0" borderId="23" xfId="8" applyFont="1" applyFill="1" applyBorder="1" applyAlignment="1">
      <alignment horizontal="center" vertical="center"/>
    </xf>
    <xf numFmtId="43" fontId="7" fillId="4" borderId="23" xfId="8" applyFont="1" applyFill="1" applyBorder="1" applyAlignment="1">
      <alignment horizontal="center" vertical="center"/>
    </xf>
    <xf numFmtId="0" fontId="23" fillId="0" borderId="39" xfId="7" applyFont="1" applyFill="1" applyBorder="1" applyAlignment="1">
      <alignment horizontal="centerContinuous"/>
    </xf>
    <xf numFmtId="4" fontId="23" fillId="0" borderId="0" xfId="7" applyNumberFormat="1" applyFont="1" applyFill="1" applyBorder="1" applyAlignment="1">
      <alignment horizontal="centerContinuous"/>
    </xf>
    <xf numFmtId="0" fontId="4" fillId="7" borderId="40" xfId="7" applyFont="1" applyFill="1" applyBorder="1" applyAlignment="1">
      <alignment horizontal="centerContinuous"/>
    </xf>
    <xf numFmtId="166" fontId="7" fillId="4" borderId="41" xfId="5" applyNumberFormat="1" applyFont="1" applyFill="1" applyBorder="1" applyAlignment="1">
      <alignment horizontal="center" vertical="center"/>
    </xf>
    <xf numFmtId="166" fontId="7" fillId="0" borderId="0" xfId="5" applyNumberFormat="1" applyFont="1" applyFill="1" applyBorder="1" applyAlignment="1">
      <alignment horizontal="center" vertical="center"/>
    </xf>
    <xf numFmtId="166" fontId="10" fillId="4" borderId="42" xfId="5" applyNumberFormat="1" applyFont="1" applyFill="1" applyBorder="1" applyAlignment="1">
      <alignment horizontal="center" vertical="center"/>
    </xf>
    <xf numFmtId="166" fontId="10" fillId="0" borderId="20" xfId="5" applyNumberFormat="1" applyFont="1" applyFill="1" applyBorder="1" applyAlignment="1">
      <alignment horizontal="center" vertical="center"/>
    </xf>
    <xf numFmtId="43" fontId="7" fillId="0" borderId="0" xfId="8" applyFont="1" applyBorder="1"/>
    <xf numFmtId="166" fontId="10" fillId="4" borderId="41" xfId="5" applyNumberFormat="1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horizontal="center" vertical="center"/>
    </xf>
    <xf numFmtId="166" fontId="10" fillId="4" borderId="43" xfId="5" applyNumberFormat="1" applyFont="1" applyFill="1" applyBorder="1" applyAlignment="1">
      <alignment horizontal="center" vertical="center"/>
    </xf>
    <xf numFmtId="166" fontId="10" fillId="0" borderId="33" xfId="5" applyNumberFormat="1" applyFont="1" applyFill="1" applyBorder="1" applyAlignment="1">
      <alignment horizontal="center" vertical="center"/>
    </xf>
    <xf numFmtId="166" fontId="7" fillId="4" borderId="42" xfId="5" applyNumberFormat="1" applyFont="1" applyFill="1" applyBorder="1" applyAlignment="1">
      <alignment horizontal="center" vertical="center"/>
    </xf>
    <xf numFmtId="166" fontId="7" fillId="0" borderId="20" xfId="5" applyNumberFormat="1" applyFont="1" applyFill="1" applyBorder="1" applyAlignment="1">
      <alignment horizontal="center" vertical="center"/>
    </xf>
    <xf numFmtId="164" fontId="7" fillId="0" borderId="0" xfId="4" applyFont="1" applyFill="1" applyBorder="1" applyAlignment="1">
      <alignment horizontal="left" vertical="top"/>
    </xf>
    <xf numFmtId="166" fontId="7" fillId="0" borderId="23" xfId="5" applyNumberFormat="1" applyFont="1" applyFill="1" applyBorder="1" applyAlignment="1">
      <alignment horizontal="center" vertical="top"/>
    </xf>
    <xf numFmtId="166" fontId="7" fillId="4" borderId="41" xfId="5" applyNumberFormat="1" applyFont="1" applyFill="1" applyBorder="1" applyAlignment="1">
      <alignment horizontal="center" vertical="top"/>
    </xf>
    <xf numFmtId="166" fontId="7" fillId="0" borderId="0" xfId="5" applyNumberFormat="1" applyFont="1" applyFill="1" applyBorder="1" applyAlignment="1">
      <alignment horizontal="center" vertical="top"/>
    </xf>
    <xf numFmtId="166" fontId="7" fillId="4" borderId="23" xfId="5" applyNumberFormat="1" applyFont="1" applyFill="1" applyBorder="1" applyAlignment="1">
      <alignment horizontal="center" vertical="top"/>
    </xf>
    <xf numFmtId="166" fontId="7" fillId="4" borderId="43" xfId="5" applyNumberFormat="1" applyFont="1" applyFill="1" applyBorder="1" applyAlignment="1">
      <alignment horizontal="center" vertical="center"/>
    </xf>
    <xf numFmtId="166" fontId="7" fillId="0" borderId="33" xfId="5" applyNumberFormat="1" applyFont="1" applyFill="1" applyBorder="1" applyAlignment="1">
      <alignment horizontal="center" vertical="center"/>
    </xf>
    <xf numFmtId="166" fontId="10" fillId="4" borderId="44" xfId="5" applyNumberFormat="1" applyFont="1" applyFill="1" applyBorder="1" applyAlignment="1">
      <alignment horizontal="center" vertical="center"/>
    </xf>
    <xf numFmtId="0" fontId="18" fillId="0" borderId="0" xfId="7" applyFont="1" applyAlignment="1"/>
    <xf numFmtId="166" fontId="9" fillId="0" borderId="45" xfId="5" applyNumberFormat="1" applyFont="1" applyFill="1" applyBorder="1" applyAlignment="1">
      <alignment horizontal="center" vertical="center"/>
    </xf>
    <xf numFmtId="166" fontId="11" fillId="0" borderId="46" xfId="5" applyNumberFormat="1" applyFont="1" applyFill="1" applyBorder="1" applyAlignment="1">
      <alignment horizontal="center" vertical="center"/>
    </xf>
    <xf numFmtId="166" fontId="16" fillId="3" borderId="47" xfId="5" applyNumberFormat="1" applyFont="1" applyFill="1" applyBorder="1" applyAlignment="1">
      <alignment horizontal="center" vertical="center"/>
    </xf>
    <xf numFmtId="166" fontId="9" fillId="0" borderId="48" xfId="5" applyNumberFormat="1" applyFont="1" applyFill="1" applyBorder="1" applyAlignment="1">
      <alignment horizontal="center" vertical="center"/>
    </xf>
    <xf numFmtId="166" fontId="15" fillId="3" borderId="47" xfId="5" applyNumberFormat="1" applyFont="1" applyFill="1" applyBorder="1" applyAlignment="1">
      <alignment horizontal="center" vertical="center"/>
    </xf>
    <xf numFmtId="167" fontId="11" fillId="2" borderId="49" xfId="3" applyNumberFormat="1" applyFont="1" applyFill="1" applyBorder="1" applyAlignment="1">
      <alignment horizontal="right" vertical="center" wrapText="1"/>
    </xf>
    <xf numFmtId="168" fontId="17" fillId="3" borderId="1" xfId="2" applyNumberFormat="1" applyFont="1" applyFill="1" applyBorder="1" applyAlignment="1">
      <alignment horizontal="center" vertical="center"/>
    </xf>
    <xf numFmtId="168" fontId="17" fillId="3" borderId="0" xfId="2" applyNumberFormat="1" applyFont="1" applyFill="1" applyBorder="1" applyAlignment="1">
      <alignment horizontal="center" vertical="center"/>
    </xf>
    <xf numFmtId="168" fontId="17" fillId="3" borderId="2" xfId="2" applyNumberFormat="1" applyFont="1" applyFill="1" applyBorder="1" applyAlignment="1">
      <alignment horizontal="center" vertical="center"/>
    </xf>
    <xf numFmtId="166" fontId="15" fillId="0" borderId="0" xfId="5" applyNumberFormat="1" applyFont="1" applyFill="1" applyBorder="1" applyAlignment="1">
      <alignment horizontal="center" vertical="center"/>
    </xf>
    <xf numFmtId="0" fontId="0" fillId="0" borderId="0" xfId="0" applyFill="1"/>
    <xf numFmtId="166" fontId="15" fillId="0" borderId="7" xfId="5" applyNumberFormat="1" applyFont="1" applyFill="1" applyBorder="1" applyAlignment="1">
      <alignment horizontal="center" vertical="center"/>
    </xf>
    <xf numFmtId="0" fontId="6" fillId="3" borderId="51" xfId="3" applyNumberFormat="1" applyFont="1" applyFill="1" applyBorder="1" applyAlignment="1">
      <alignment horizontal="center" vertical="center" wrapText="1"/>
    </xf>
    <xf numFmtId="43" fontId="9" fillId="3" borderId="51" xfId="1" applyFont="1" applyFill="1" applyBorder="1" applyAlignment="1">
      <alignment horizontal="center" vertical="center"/>
    </xf>
    <xf numFmtId="166" fontId="15" fillId="3" borderId="50" xfId="5" applyNumberFormat="1" applyFont="1" applyFill="1" applyBorder="1" applyAlignment="1">
      <alignment horizontal="center" vertical="center"/>
    </xf>
    <xf numFmtId="166" fontId="16" fillId="3" borderId="51" xfId="5" applyNumberFormat="1" applyFont="1" applyFill="1" applyBorder="1" applyAlignment="1">
      <alignment horizontal="center" vertical="center"/>
    </xf>
    <xf numFmtId="166" fontId="11" fillId="3" borderId="52" xfId="5" applyNumberFormat="1" applyFont="1" applyFill="1" applyBorder="1" applyAlignment="1">
      <alignment horizontal="center" vertical="center"/>
    </xf>
    <xf numFmtId="166" fontId="9" fillId="3" borderId="52" xfId="5" applyNumberFormat="1" applyFont="1" applyFill="1" applyBorder="1" applyAlignment="1">
      <alignment horizontal="center" vertical="center"/>
    </xf>
    <xf numFmtId="166" fontId="16" fillId="3" borderId="50" xfId="5" applyNumberFormat="1" applyFont="1" applyFill="1" applyBorder="1" applyAlignment="1">
      <alignment horizontal="center" vertical="center"/>
    </xf>
    <xf numFmtId="166" fontId="15" fillId="3" borderId="51" xfId="5" applyNumberFormat="1" applyFont="1" applyFill="1" applyBorder="1" applyAlignment="1">
      <alignment horizontal="center" vertical="center"/>
    </xf>
    <xf numFmtId="166" fontId="9" fillId="3" borderId="51" xfId="5" applyNumberFormat="1" applyFont="1" applyFill="1" applyBorder="1" applyAlignment="1">
      <alignment horizontal="center" vertical="center"/>
    </xf>
    <xf numFmtId="166" fontId="16" fillId="3" borderId="53" xfId="5" applyNumberFormat="1" applyFont="1" applyFill="1" applyBorder="1" applyAlignment="1">
      <alignment horizontal="center" vertical="center"/>
    </xf>
    <xf numFmtId="43" fontId="9" fillId="0" borderId="9" xfId="5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Fill="1"/>
    <xf numFmtId="0" fontId="28" fillId="0" borderId="0" xfId="0" applyFont="1" applyAlignment="1">
      <alignment vertical="center"/>
    </xf>
    <xf numFmtId="0" fontId="4" fillId="8" borderId="0" xfId="3" applyFont="1" applyFill="1" applyAlignment="1">
      <alignment horizontal="center" vertical="center" wrapText="1"/>
    </xf>
    <xf numFmtId="167" fontId="11" fillId="8" borderId="0" xfId="3" applyNumberFormat="1" applyFont="1" applyFill="1" applyBorder="1" applyAlignment="1">
      <alignment horizontal="right" vertical="center" wrapText="1"/>
    </xf>
    <xf numFmtId="0" fontId="11" fillId="8" borderId="0" xfId="3" applyFont="1" applyFill="1" applyBorder="1" applyAlignment="1">
      <alignment horizontal="right" vertical="center" wrapText="1"/>
    </xf>
    <xf numFmtId="166" fontId="15" fillId="9" borderId="7" xfId="5" applyNumberFormat="1" applyFont="1" applyFill="1" applyBorder="1" applyAlignment="1">
      <alignment horizontal="center" vertical="center"/>
    </xf>
    <xf numFmtId="0" fontId="6" fillId="9" borderId="7" xfId="3" applyFont="1" applyFill="1" applyBorder="1" applyAlignment="1">
      <alignment horizontal="center" vertical="center" wrapText="1"/>
    </xf>
    <xf numFmtId="0" fontId="6" fillId="9" borderId="0" xfId="3" applyFont="1" applyFill="1" applyAlignment="1">
      <alignment horizontal="center" vertical="center" wrapText="1"/>
    </xf>
    <xf numFmtId="0" fontId="6" fillId="9" borderId="0" xfId="3" applyFont="1" applyFill="1" applyBorder="1" applyAlignment="1">
      <alignment horizontal="center" vertical="center" wrapText="1"/>
    </xf>
    <xf numFmtId="0" fontId="6" fillId="9" borderId="51" xfId="3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vertical="center"/>
    </xf>
    <xf numFmtId="168" fontId="17" fillId="0" borderId="54" xfId="2" applyNumberFormat="1" applyFont="1" applyFill="1" applyBorder="1" applyAlignment="1">
      <alignment horizontal="center" vertical="center"/>
    </xf>
    <xf numFmtId="168" fontId="18" fillId="0" borderId="54" xfId="2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168" fontId="17" fillId="0" borderId="55" xfId="2" applyNumberFormat="1" applyFont="1" applyFill="1" applyBorder="1" applyAlignment="1">
      <alignment horizontal="center" vertical="center"/>
    </xf>
    <xf numFmtId="0" fontId="11" fillId="0" borderId="56" xfId="3" applyFont="1" applyFill="1" applyBorder="1" applyAlignment="1">
      <alignment horizontal="right" vertical="center" wrapText="1"/>
    </xf>
    <xf numFmtId="0" fontId="12" fillId="0" borderId="56" xfId="3" applyFont="1" applyFill="1" applyBorder="1" applyAlignment="1">
      <alignment horizontal="right" vertical="center" wrapText="1"/>
    </xf>
    <xf numFmtId="167" fontId="11" fillId="0" borderId="56" xfId="3" applyNumberFormat="1" applyFont="1" applyFill="1" applyBorder="1" applyAlignment="1">
      <alignment horizontal="right" vertical="center" wrapText="1"/>
    </xf>
    <xf numFmtId="0" fontId="4" fillId="8" borderId="57" xfId="3" applyFont="1" applyFill="1" applyBorder="1" applyAlignment="1">
      <alignment horizontal="center" vertical="center" wrapText="1"/>
    </xf>
    <xf numFmtId="164" fontId="7" fillId="0" borderId="55" xfId="4" applyFont="1" applyFill="1" applyBorder="1" applyAlignment="1">
      <alignment horizontal="left" vertical="center" wrapText="1"/>
    </xf>
    <xf numFmtId="167" fontId="11" fillId="8" borderId="58" xfId="3" applyNumberFormat="1" applyFont="1" applyFill="1" applyBorder="1" applyAlignment="1">
      <alignment horizontal="right" vertical="center" wrapText="1"/>
    </xf>
    <xf numFmtId="167" fontId="11" fillId="8" borderId="59" xfId="3" applyNumberFormat="1" applyFont="1" applyFill="1" applyBorder="1" applyAlignment="1">
      <alignment horizontal="right" vertical="center" wrapText="1"/>
    </xf>
    <xf numFmtId="0" fontId="11" fillId="8" borderId="59" xfId="3" applyFont="1" applyFill="1" applyBorder="1" applyAlignment="1">
      <alignment horizontal="right" vertical="center" wrapText="1"/>
    </xf>
    <xf numFmtId="0" fontId="11" fillId="8" borderId="60" xfId="3" applyFont="1" applyFill="1" applyBorder="1" applyAlignment="1">
      <alignment horizontal="right" vertical="center" wrapText="1"/>
    </xf>
    <xf numFmtId="164" fontId="10" fillId="0" borderId="61" xfId="4" applyFont="1" applyFill="1" applyBorder="1" applyAlignment="1">
      <alignment horizontal="left" vertical="center" wrapText="1"/>
    </xf>
    <xf numFmtId="166" fontId="11" fillId="0" borderId="61" xfId="5" applyNumberFormat="1" applyFont="1" applyFill="1" applyBorder="1" applyAlignment="1">
      <alignment horizontal="center" vertical="center"/>
    </xf>
    <xf numFmtId="166" fontId="9" fillId="0" borderId="62" xfId="5" applyNumberFormat="1" applyFont="1" applyFill="1" applyBorder="1" applyAlignment="1">
      <alignment horizontal="center" vertical="center"/>
    </xf>
    <xf numFmtId="166" fontId="15" fillId="9" borderId="63" xfId="5" applyNumberFormat="1" applyFont="1" applyFill="1" applyBorder="1" applyAlignment="1">
      <alignment horizontal="center" vertical="center"/>
    </xf>
    <xf numFmtId="164" fontId="10" fillId="0" borderId="62" xfId="4" applyFont="1" applyFill="1" applyBorder="1" applyAlignment="1">
      <alignment horizontal="left" vertical="center" wrapText="1"/>
    </xf>
    <xf numFmtId="166" fontId="11" fillId="0" borderId="62" xfId="5" applyNumberFormat="1" applyFont="1" applyFill="1" applyBorder="1" applyAlignment="1">
      <alignment horizontal="center" vertical="center"/>
    </xf>
    <xf numFmtId="164" fontId="7" fillId="0" borderId="61" xfId="4" applyFont="1" applyFill="1" applyBorder="1" applyAlignment="1">
      <alignment horizontal="left" vertical="center" wrapText="1"/>
    </xf>
    <xf numFmtId="164" fontId="7" fillId="0" borderId="62" xfId="4" applyFont="1" applyFill="1" applyBorder="1" applyAlignment="1">
      <alignment horizontal="left" vertical="center" wrapText="1"/>
    </xf>
    <xf numFmtId="166" fontId="9" fillId="0" borderId="64" xfId="5" applyNumberFormat="1" applyFont="1" applyFill="1" applyBorder="1" applyAlignment="1">
      <alignment horizontal="center" vertical="center"/>
    </xf>
    <xf numFmtId="164" fontId="10" fillId="0" borderId="65" xfId="4" applyFont="1" applyFill="1" applyBorder="1" applyAlignment="1">
      <alignment horizontal="left" vertical="center" wrapText="1"/>
    </xf>
    <xf numFmtId="166" fontId="11" fillId="0" borderId="66" xfId="5" applyNumberFormat="1" applyFont="1" applyFill="1" applyBorder="1" applyAlignment="1">
      <alignment horizontal="center" vertical="center"/>
    </xf>
    <xf numFmtId="164" fontId="7" fillId="0" borderId="65" xfId="4" applyFont="1" applyFill="1" applyBorder="1" applyAlignment="1">
      <alignment horizontal="left" vertical="center" wrapText="1"/>
    </xf>
    <xf numFmtId="166" fontId="9" fillId="0" borderId="65" xfId="5" applyNumberFormat="1" applyFont="1" applyFill="1" applyBorder="1" applyAlignment="1">
      <alignment horizontal="center" vertical="center"/>
    </xf>
    <xf numFmtId="166" fontId="11" fillId="0" borderId="67" xfId="5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/>
    </xf>
    <xf numFmtId="166" fontId="11" fillId="9" borderId="7" xfId="5" applyNumberFormat="1" applyFont="1" applyFill="1" applyBorder="1" applyAlignment="1">
      <alignment horizontal="center" vertical="center"/>
    </xf>
    <xf numFmtId="166" fontId="11" fillId="9" borderId="63" xfId="5" applyNumberFormat="1" applyFont="1" applyFill="1" applyBorder="1" applyAlignment="1">
      <alignment horizontal="center" vertical="center"/>
    </xf>
    <xf numFmtId="168" fontId="30" fillId="9" borderId="0" xfId="2" applyNumberFormat="1" applyFont="1" applyFill="1" applyBorder="1" applyAlignment="1">
      <alignment horizontal="center" vertical="center"/>
    </xf>
    <xf numFmtId="168" fontId="30" fillId="9" borderId="54" xfId="2" applyNumberFormat="1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right" vertical="center" wrapText="1"/>
    </xf>
    <xf numFmtId="168" fontId="11" fillId="9" borderId="0" xfId="2" applyNumberFormat="1" applyFont="1" applyFill="1" applyBorder="1" applyAlignment="1">
      <alignment horizontal="center" vertical="center"/>
    </xf>
    <xf numFmtId="168" fontId="11" fillId="9" borderId="54" xfId="2" applyNumberFormat="1" applyFont="1" applyFill="1" applyBorder="1" applyAlignment="1">
      <alignment horizontal="center" vertical="center"/>
    </xf>
    <xf numFmtId="166" fontId="11" fillId="0" borderId="7" xfId="5" applyNumberFormat="1" applyFont="1" applyFill="1" applyBorder="1" applyAlignment="1">
      <alignment horizontal="center" vertical="center"/>
    </xf>
    <xf numFmtId="166" fontId="11" fillId="0" borderId="55" xfId="5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Continuous" vertical="center"/>
    </xf>
    <xf numFmtId="166" fontId="0" fillId="0" borderId="0" xfId="0" applyNumberFormat="1"/>
    <xf numFmtId="0" fontId="4" fillId="8" borderId="58" xfId="3" applyFont="1" applyFill="1" applyBorder="1" applyAlignment="1">
      <alignment horizontal="center" vertical="center" wrapText="1"/>
    </xf>
    <xf numFmtId="164" fontId="10" fillId="0" borderId="69" xfId="4" applyFont="1" applyFill="1" applyBorder="1" applyAlignment="1">
      <alignment horizontal="left" vertical="center" wrapText="1"/>
    </xf>
    <xf numFmtId="0" fontId="11" fillId="8" borderId="7" xfId="3" applyFont="1" applyFill="1" applyBorder="1" applyAlignment="1">
      <alignment horizontal="right" vertical="center" wrapText="1"/>
    </xf>
    <xf numFmtId="170" fontId="17" fillId="0" borderId="55" xfId="2" applyNumberFormat="1" applyFont="1" applyFill="1" applyBorder="1" applyAlignment="1">
      <alignment horizontal="center" vertical="center"/>
    </xf>
    <xf numFmtId="170" fontId="17" fillId="0" borderId="0" xfId="2" applyNumberFormat="1" applyFont="1" applyFill="1" applyBorder="1" applyAlignment="1">
      <alignment horizontal="center" vertical="center"/>
    </xf>
    <xf numFmtId="170" fontId="11" fillId="9" borderId="7" xfId="2" applyNumberFormat="1" applyFont="1" applyFill="1" applyBorder="1" applyAlignment="1">
      <alignment horizontal="center" vertical="center"/>
    </xf>
    <xf numFmtId="170" fontId="30" fillId="9" borderId="0" xfId="2" applyNumberFormat="1" applyFont="1" applyFill="1" applyBorder="1" applyAlignment="1">
      <alignment horizontal="center" vertical="center"/>
    </xf>
    <xf numFmtId="170" fontId="9" fillId="0" borderId="0" xfId="2" applyNumberFormat="1" applyFont="1" applyFill="1" applyBorder="1" applyAlignment="1">
      <alignment horizontal="center" vertical="center"/>
    </xf>
    <xf numFmtId="0" fontId="12" fillId="0" borderId="70" xfId="3" applyFont="1" applyFill="1" applyBorder="1" applyAlignment="1">
      <alignment horizontal="right" vertical="center" wrapText="1"/>
    </xf>
    <xf numFmtId="167" fontId="11" fillId="0" borderId="71" xfId="3" applyNumberFormat="1" applyFont="1" applyFill="1" applyBorder="1" applyAlignment="1">
      <alignment horizontal="right" vertical="center" wrapText="1"/>
    </xf>
    <xf numFmtId="170" fontId="16" fillId="0" borderId="7" xfId="2" applyNumberFormat="1" applyFont="1" applyFill="1" applyBorder="1" applyAlignment="1">
      <alignment horizontal="center" vertical="center"/>
    </xf>
    <xf numFmtId="0" fontId="31" fillId="0" borderId="0" xfId="0" applyFont="1"/>
    <xf numFmtId="173" fontId="31" fillId="0" borderId="0" xfId="0" applyNumberFormat="1" applyFont="1"/>
    <xf numFmtId="0" fontId="33" fillId="0" borderId="0" xfId="0" applyFont="1" applyAlignment="1">
      <alignment vertical="center"/>
    </xf>
    <xf numFmtId="0" fontId="34" fillId="0" borderId="0" xfId="0" applyFont="1"/>
    <xf numFmtId="0" fontId="4" fillId="8" borderId="4" xfId="3" applyFont="1" applyFill="1" applyBorder="1" applyAlignment="1">
      <alignment horizontal="center" vertical="center" wrapText="1"/>
    </xf>
    <xf numFmtId="166" fontId="11" fillId="0" borderId="61" xfId="5" applyNumberFormat="1" applyFont="1" applyBorder="1" applyAlignment="1">
      <alignment horizontal="center" vertical="center"/>
    </xf>
    <xf numFmtId="166" fontId="11" fillId="0" borderId="0" xfId="5" applyNumberFormat="1" applyFont="1" applyAlignment="1">
      <alignment horizontal="center" vertical="center"/>
    </xf>
    <xf numFmtId="166" fontId="9" fillId="0" borderId="0" xfId="5" applyNumberFormat="1" applyFont="1" applyAlignment="1">
      <alignment horizontal="center" vertical="center"/>
    </xf>
    <xf numFmtId="166" fontId="9" fillId="0" borderId="6" xfId="5" applyNumberFormat="1" applyFont="1" applyBorder="1" applyAlignment="1">
      <alignment horizontal="center" vertical="center"/>
    </xf>
    <xf numFmtId="166" fontId="11" fillId="0" borderId="62" xfId="5" applyNumberFormat="1" applyFont="1" applyBorder="1" applyAlignment="1">
      <alignment horizontal="center" vertical="center"/>
    </xf>
    <xf numFmtId="166" fontId="11" fillId="0" borderId="64" xfId="5" applyNumberFormat="1" applyFont="1" applyBorder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1" fillId="9" borderId="7" xfId="1" applyFont="1" applyFill="1" applyBorder="1" applyAlignment="1">
      <alignment horizontal="center" vertical="center"/>
    </xf>
    <xf numFmtId="43" fontId="9" fillId="0" borderId="0" xfId="1" quotePrefix="1" applyFont="1" applyAlignment="1">
      <alignment horizontal="center" vertical="center"/>
    </xf>
    <xf numFmtId="166" fontId="9" fillId="0" borderId="62" xfId="5" applyNumberFormat="1" applyFont="1" applyBorder="1" applyAlignment="1">
      <alignment horizontal="center" vertical="center"/>
    </xf>
    <xf numFmtId="166" fontId="15" fillId="0" borderId="0" xfId="5" applyNumberFormat="1" applyFont="1" applyAlignment="1">
      <alignment horizontal="center" vertical="center"/>
    </xf>
    <xf numFmtId="9" fontId="32" fillId="0" borderId="0" xfId="2" applyFont="1" applyAlignment="1">
      <alignment horizontal="center" vertical="center"/>
    </xf>
    <xf numFmtId="166" fontId="16" fillId="0" borderId="7" xfId="5" applyNumberFormat="1" applyFont="1" applyBorder="1" applyAlignment="1">
      <alignment horizontal="center" vertical="center"/>
    </xf>
    <xf numFmtId="166" fontId="13" fillId="0" borderId="0" xfId="5" applyNumberFormat="1" applyFont="1" applyAlignment="1">
      <alignment horizontal="center" vertical="center"/>
    </xf>
    <xf numFmtId="166" fontId="11" fillId="0" borderId="66" xfId="5" applyNumberFormat="1" applyFont="1" applyBorder="1" applyAlignment="1">
      <alignment horizontal="center" vertical="center"/>
    </xf>
    <xf numFmtId="166" fontId="4" fillId="0" borderId="0" xfId="5" applyNumberFormat="1" applyFont="1" applyAlignment="1">
      <alignment horizontal="center" vertical="center"/>
    </xf>
    <xf numFmtId="43" fontId="9" fillId="0" borderId="65" xfId="1" applyFont="1" applyBorder="1" applyAlignment="1">
      <alignment horizontal="center" vertical="center"/>
    </xf>
    <xf numFmtId="166" fontId="11" fillId="0" borderId="65" xfId="5" applyNumberFormat="1" applyFont="1" applyBorder="1" applyAlignment="1">
      <alignment horizontal="center" vertical="center"/>
    </xf>
    <xf numFmtId="166" fontId="9" fillId="0" borderId="65" xfId="5" applyNumberFormat="1" applyFont="1" applyBorder="1" applyAlignment="1">
      <alignment horizontal="center" vertical="center"/>
    </xf>
    <xf numFmtId="10" fontId="32" fillId="0" borderId="0" xfId="2" applyNumberFormat="1" applyFont="1" applyAlignment="1">
      <alignment horizontal="center" vertical="center"/>
    </xf>
    <xf numFmtId="166" fontId="11" fillId="0" borderId="11" xfId="5" applyNumberFormat="1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170" fontId="17" fillId="0" borderId="73" xfId="2" applyNumberFormat="1" applyFont="1" applyFill="1" applyBorder="1" applyAlignment="1">
      <alignment horizontal="center" vertical="center"/>
    </xf>
    <xf numFmtId="170" fontId="11" fillId="9" borderId="72" xfId="2" applyNumberFormat="1" applyFont="1" applyFill="1" applyBorder="1" applyAlignment="1">
      <alignment horizontal="center" vertical="center"/>
    </xf>
    <xf numFmtId="170" fontId="18" fillId="0" borderId="73" xfId="2" applyNumberFormat="1" applyFont="1" applyFill="1" applyBorder="1" applyAlignment="1">
      <alignment horizontal="center" vertical="center"/>
    </xf>
    <xf numFmtId="170" fontId="11" fillId="9" borderId="73" xfId="2" applyNumberFormat="1" applyFont="1" applyFill="1" applyBorder="1" applyAlignment="1">
      <alignment horizontal="center" vertical="center"/>
    </xf>
    <xf numFmtId="170" fontId="11" fillId="9" borderId="0" xfId="2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vertical="center"/>
    </xf>
    <xf numFmtId="170" fontId="17" fillId="0" borderId="74" xfId="2" applyNumberFormat="1" applyFont="1" applyFill="1" applyBorder="1" applyAlignment="1">
      <alignment horizontal="center" vertical="center"/>
    </xf>
    <xf numFmtId="170" fontId="11" fillId="9" borderId="74" xfId="2" applyNumberFormat="1" applyFont="1" applyFill="1" applyBorder="1" applyAlignment="1">
      <alignment horizontal="center" vertical="center"/>
    </xf>
    <xf numFmtId="170" fontId="30" fillId="9" borderId="74" xfId="2" applyNumberFormat="1" applyFont="1" applyFill="1" applyBorder="1" applyAlignment="1">
      <alignment horizontal="center" vertical="center"/>
    </xf>
    <xf numFmtId="0" fontId="0" fillId="0" borderId="0" xfId="0" applyBorder="1"/>
    <xf numFmtId="0" fontId="11" fillId="8" borderId="75" xfId="3" applyFont="1" applyFill="1" applyBorder="1" applyAlignment="1">
      <alignment horizontal="right" vertical="center" wrapText="1"/>
    </xf>
    <xf numFmtId="0" fontId="4" fillId="9" borderId="45" xfId="3" applyFont="1" applyFill="1" applyBorder="1" applyAlignment="1">
      <alignment vertical="center" wrapText="1"/>
    </xf>
    <xf numFmtId="164" fontId="10" fillId="0" borderId="77" xfId="4" applyFont="1" applyFill="1" applyBorder="1" applyAlignment="1">
      <alignment horizontal="left" vertical="center" wrapText="1"/>
    </xf>
    <xf numFmtId="166" fontId="11" fillId="0" borderId="77" xfId="5" applyNumberFormat="1" applyFont="1" applyFill="1" applyBorder="1" applyAlignment="1">
      <alignment horizontal="center" vertical="center"/>
    </xf>
    <xf numFmtId="166" fontId="11" fillId="9" borderId="76" xfId="5" applyNumberFormat="1" applyFont="1" applyFill="1" applyBorder="1" applyAlignment="1">
      <alignment horizontal="center" vertical="center"/>
    </xf>
    <xf numFmtId="166" fontId="11" fillId="0" borderId="78" xfId="5" applyNumberFormat="1" applyFont="1" applyFill="1" applyBorder="1" applyAlignment="1">
      <alignment horizontal="center" vertical="center"/>
    </xf>
    <xf numFmtId="0" fontId="0" fillId="0" borderId="0" xfId="0" applyFont="1"/>
    <xf numFmtId="166" fontId="11" fillId="0" borderId="77" xfId="5" applyNumberFormat="1" applyFont="1" applyBorder="1" applyAlignment="1">
      <alignment horizontal="center" vertical="center"/>
    </xf>
    <xf numFmtId="166" fontId="11" fillId="0" borderId="78" xfId="5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3" xfId="3" applyFont="1" applyFill="1" applyBorder="1" applyAlignment="1">
      <alignment horizontal="center" vertical="center" wrapText="1"/>
    </xf>
    <xf numFmtId="0" fontId="4" fillId="8" borderId="4" xfId="3" applyFont="1" applyFill="1" applyBorder="1" applyAlignment="1">
      <alignment horizontal="center" vertical="center" wrapText="1"/>
    </xf>
    <xf numFmtId="0" fontId="4" fillId="8" borderId="5" xfId="3" applyFont="1" applyFill="1" applyBorder="1" applyAlignment="1">
      <alignment horizontal="center" vertical="center" wrapText="1"/>
    </xf>
    <xf numFmtId="0" fontId="4" fillId="8" borderId="36" xfId="3" applyFont="1" applyFill="1" applyBorder="1" applyAlignment="1">
      <alignment horizontal="center" vertical="center" wrapText="1"/>
    </xf>
    <xf numFmtId="0" fontId="4" fillId="8" borderId="37" xfId="3" applyFont="1" applyFill="1" applyBorder="1" applyAlignment="1">
      <alignment horizontal="center" vertical="center" wrapText="1"/>
    </xf>
    <xf numFmtId="0" fontId="4" fillId="8" borderId="68" xfId="3" applyFont="1" applyFill="1" applyBorder="1" applyAlignment="1">
      <alignment horizontal="center" vertical="center" wrapText="1"/>
    </xf>
  </cellXfs>
  <cellStyles count="10">
    <cellStyle name="Normal" xfId="0" builtinId="0"/>
    <cellStyle name="Normal 2" xfId="7" xr:uid="{00000000-0005-0000-0000-000001000000}"/>
    <cellStyle name="Normal 6" xfId="3" xr:uid="{00000000-0005-0000-0000-000002000000}"/>
    <cellStyle name="Normal_Balanço_Mai_20041" xfId="4" xr:uid="{00000000-0005-0000-0000-000003000000}"/>
    <cellStyle name="Porcentagem" xfId="2" builtinId="5"/>
    <cellStyle name="Porcentagem 2" xfId="9" xr:uid="{00000000-0005-0000-0000-000005000000}"/>
    <cellStyle name="Porcentagem 5" xfId="6" xr:uid="{00000000-0005-0000-0000-000006000000}"/>
    <cellStyle name="Separador de milhares 2 2" xfId="5" xr:uid="{00000000-0005-0000-0000-000007000000}"/>
    <cellStyle name="Vírgula" xfId="1" builtinId="3"/>
    <cellStyle name="Vírgula 2" xfId="8" xr:uid="{00000000-0005-0000-0000-000009000000}"/>
  </cellStyles>
  <dxfs count="3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DC3BE"/>
      <color rgb="FF0A4137"/>
      <color rgb="FFFEF5BE"/>
      <color rgb="FF60497A"/>
      <color rgb="FFFD6C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32"/>
  <sheetViews>
    <sheetView showGridLines="0" showRowColHeaders="0" workbookViewId="0">
      <selection activeCell="C8" sqref="C8"/>
    </sheetView>
  </sheetViews>
  <sheetFormatPr defaultColWidth="9.140625" defaultRowHeight="12.75" x14ac:dyDescent="0.2"/>
  <cols>
    <col min="1" max="1" width="4.42578125" style="56" customWidth="1"/>
    <col min="2" max="2" width="44.28515625" style="56" customWidth="1"/>
    <col min="3" max="22" width="8.42578125" style="56" customWidth="1"/>
    <col min="23" max="16384" width="9.140625" style="56"/>
  </cols>
  <sheetData>
    <row r="2" spans="2:26" ht="20.25" x14ac:dyDescent="0.3">
      <c r="B2" s="101">
        <v>2011</v>
      </c>
      <c r="C2" s="153"/>
      <c r="D2" s="153"/>
      <c r="E2" s="103"/>
      <c r="F2" s="152"/>
      <c r="G2" s="103"/>
      <c r="H2" s="104" t="s">
        <v>0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2:26" x14ac:dyDescent="0.2">
      <c r="B3" s="105" t="s">
        <v>1</v>
      </c>
      <c r="C3" s="106" t="s">
        <v>2</v>
      </c>
      <c r="D3" s="106"/>
      <c r="E3" s="106"/>
      <c r="F3" s="106"/>
      <c r="G3" s="106"/>
      <c r="H3" s="106" t="s">
        <v>3</v>
      </c>
      <c r="I3" s="106"/>
      <c r="J3" s="106"/>
      <c r="K3" s="106"/>
      <c r="L3" s="106"/>
      <c r="M3" s="106" t="s">
        <v>4</v>
      </c>
      <c r="N3" s="106"/>
      <c r="O3" s="106"/>
      <c r="P3" s="106"/>
      <c r="Q3" s="106"/>
      <c r="R3" s="106" t="s">
        <v>5</v>
      </c>
      <c r="S3" s="106"/>
      <c r="T3" s="106"/>
      <c r="U3" s="106"/>
      <c r="V3" s="106"/>
    </row>
    <row r="4" spans="2:26" x14ac:dyDescent="0.2">
      <c r="B4" s="110"/>
      <c r="C4" s="111" t="s">
        <v>6</v>
      </c>
      <c r="D4" s="112" t="s">
        <v>7</v>
      </c>
      <c r="E4" s="112" t="s">
        <v>8</v>
      </c>
      <c r="F4" s="112" t="s">
        <v>9</v>
      </c>
      <c r="G4" s="110">
        <v>2016</v>
      </c>
      <c r="H4" s="111" t="s">
        <v>6</v>
      </c>
      <c r="I4" s="112" t="s">
        <v>7</v>
      </c>
      <c r="J4" s="112" t="s">
        <v>8</v>
      </c>
      <c r="K4" s="112" t="s">
        <v>9</v>
      </c>
      <c r="L4" s="110">
        <v>2016</v>
      </c>
      <c r="M4" s="111" t="s">
        <v>6</v>
      </c>
      <c r="N4" s="112" t="s">
        <v>7</v>
      </c>
      <c r="O4" s="112" t="s">
        <v>8</v>
      </c>
      <c r="P4" s="112" t="s">
        <v>9</v>
      </c>
      <c r="Q4" s="110">
        <v>2016</v>
      </c>
      <c r="R4" s="111" t="s">
        <v>6</v>
      </c>
      <c r="S4" s="112" t="s">
        <v>7</v>
      </c>
      <c r="T4" s="112" t="s">
        <v>8</v>
      </c>
      <c r="U4" s="112" t="s">
        <v>9</v>
      </c>
      <c r="V4" s="110">
        <v>2016</v>
      </c>
    </row>
    <row r="5" spans="2:26" x14ac:dyDescent="0.2">
      <c r="B5" s="113" t="s">
        <v>10</v>
      </c>
      <c r="C5" s="114">
        <v>1230.203</v>
      </c>
      <c r="D5" s="114">
        <v>1296.0679999999998</v>
      </c>
      <c r="E5" s="114">
        <v>1361.6220000000001</v>
      </c>
      <c r="F5" s="114">
        <v>1421.1369999999999</v>
      </c>
      <c r="G5" s="155">
        <v>1421.1369999999999</v>
      </c>
      <c r="H5" s="156">
        <v>1032.703</v>
      </c>
      <c r="I5" s="156">
        <v>1079.0899999999999</v>
      </c>
      <c r="J5" s="156">
        <v>1131.3810000000001</v>
      </c>
      <c r="K5" s="156">
        <v>1175.471</v>
      </c>
      <c r="L5" s="155">
        <v>1175.471</v>
      </c>
      <c r="M5" s="114">
        <v>200.73000000000002</v>
      </c>
      <c r="N5" s="114">
        <v>216.97799999999998</v>
      </c>
      <c r="O5" s="114">
        <v>230.24099999999999</v>
      </c>
      <c r="P5" s="114">
        <v>245.666</v>
      </c>
      <c r="Q5" s="155">
        <v>245.666</v>
      </c>
      <c r="R5" s="114">
        <v>0</v>
      </c>
      <c r="S5" s="114">
        <v>0</v>
      </c>
      <c r="T5" s="114">
        <v>0</v>
      </c>
      <c r="U5" s="114">
        <v>0</v>
      </c>
      <c r="V5" s="155">
        <v>0</v>
      </c>
      <c r="W5" s="116"/>
    </row>
    <row r="6" spans="2:26" x14ac:dyDescent="0.2">
      <c r="B6" s="113" t="s">
        <v>11</v>
      </c>
      <c r="C6" s="114">
        <v>1224.0749999999998</v>
      </c>
      <c r="D6" s="114">
        <v>1278.2551000000001</v>
      </c>
      <c r="E6" s="114">
        <v>1331.7337500000001</v>
      </c>
      <c r="F6" s="114">
        <v>1400.3213999999998</v>
      </c>
      <c r="G6" s="155">
        <v>1313.4066633986929</v>
      </c>
      <c r="H6" s="156">
        <v>1027.1592499999999</v>
      </c>
      <c r="I6" s="156">
        <v>1065.6626000000001</v>
      </c>
      <c r="J6" s="156">
        <v>1106.162</v>
      </c>
      <c r="K6" s="156">
        <v>1160.4163999999998</v>
      </c>
      <c r="L6" s="155">
        <v>1093.1687222222222</v>
      </c>
      <c r="M6" s="114">
        <v>196.91575</v>
      </c>
      <c r="N6" s="114">
        <v>212.5925</v>
      </c>
      <c r="O6" s="114">
        <v>225.57175000000001</v>
      </c>
      <c r="P6" s="114">
        <v>239.90499999999997</v>
      </c>
      <c r="Q6" s="155">
        <v>220.2379411764706</v>
      </c>
      <c r="R6" s="114">
        <v>0</v>
      </c>
      <c r="S6" s="114">
        <v>0</v>
      </c>
      <c r="T6" s="114">
        <v>0</v>
      </c>
      <c r="U6" s="114">
        <v>0</v>
      </c>
      <c r="V6" s="155">
        <v>2.8117647058823532</v>
      </c>
    </row>
    <row r="7" spans="2:26" x14ac:dyDescent="0.2">
      <c r="B7" s="113" t="s">
        <v>12</v>
      </c>
      <c r="C7" s="114">
        <v>100.04547677419356</v>
      </c>
      <c r="D7" s="114">
        <v>109.05142500000001</v>
      </c>
      <c r="E7" s="114">
        <v>118.33294899999999</v>
      </c>
      <c r="F7" s="114">
        <v>131.1126460000001</v>
      </c>
      <c r="G7" s="155">
        <v>458.64249677419366</v>
      </c>
      <c r="H7" s="156">
        <v>90.138928000000021</v>
      </c>
      <c r="I7" s="156">
        <v>97.589054000000004</v>
      </c>
      <c r="J7" s="156">
        <v>104.98965599999998</v>
      </c>
      <c r="K7" s="156">
        <v>117.80090400000007</v>
      </c>
      <c r="L7" s="155">
        <v>410.51854200000008</v>
      </c>
      <c r="M7" s="114">
        <v>9.9065487741935474</v>
      </c>
      <c r="N7" s="114">
        <v>11.762370999999998</v>
      </c>
      <c r="O7" s="114">
        <v>13.343293000000001</v>
      </c>
      <c r="P7" s="114">
        <v>14.011742</v>
      </c>
      <c r="Q7" s="155">
        <v>49.023954774193548</v>
      </c>
      <c r="R7" s="114">
        <v>0</v>
      </c>
      <c r="S7" s="114">
        <v>0</v>
      </c>
      <c r="T7" s="114">
        <v>0</v>
      </c>
      <c r="U7" s="114">
        <v>0</v>
      </c>
      <c r="V7" s="155">
        <v>0</v>
      </c>
    </row>
    <row r="8" spans="2:26" x14ac:dyDescent="0.2">
      <c r="B8" s="117" t="s">
        <v>13</v>
      </c>
      <c r="C8" s="118">
        <v>1556.0408398310392</v>
      </c>
      <c r="D8" s="118">
        <v>1885.1399643668249</v>
      </c>
      <c r="E8" s="118">
        <v>1862.0330353057834</v>
      </c>
      <c r="F8" s="118">
        <v>2232.5505451463509</v>
      </c>
      <c r="G8" s="157">
        <v>7535.7643846499977</v>
      </c>
      <c r="H8" s="158">
        <v>1438.6805054019076</v>
      </c>
      <c r="I8" s="158">
        <v>1735.4978414340983</v>
      </c>
      <c r="J8" s="158">
        <v>1693.8738495570844</v>
      </c>
      <c r="K8" s="158">
        <v>2030.83362161728</v>
      </c>
      <c r="L8" s="157">
        <v>6898.8858180103698</v>
      </c>
      <c r="M8" s="118">
        <v>114.1462057531343</v>
      </c>
      <c r="N8" s="118">
        <v>145.12920381439787</v>
      </c>
      <c r="O8" s="118">
        <v>164.65121280290572</v>
      </c>
      <c r="P8" s="118">
        <v>195.21774862322829</v>
      </c>
      <c r="Q8" s="157">
        <v>619.14437099366614</v>
      </c>
      <c r="R8" s="118">
        <v>0</v>
      </c>
      <c r="S8" s="118">
        <v>0</v>
      </c>
      <c r="T8" s="118">
        <v>0</v>
      </c>
      <c r="U8" s="118">
        <v>0</v>
      </c>
      <c r="V8" s="157">
        <v>0</v>
      </c>
      <c r="W8" s="121"/>
      <c r="X8" s="121"/>
      <c r="Y8" s="121"/>
      <c r="Z8" s="121"/>
    </row>
    <row r="9" spans="2:26" x14ac:dyDescent="0.2">
      <c r="B9" s="122" t="s">
        <v>14</v>
      </c>
      <c r="C9" s="123">
        <v>1145.8458398748539</v>
      </c>
      <c r="D9" s="123">
        <v>1393.6156682667925</v>
      </c>
      <c r="E9" s="123">
        <v>1381.4341309554472</v>
      </c>
      <c r="F9" s="123">
        <v>1670.4780767160478</v>
      </c>
      <c r="G9" s="160">
        <v>5591.3737158131407</v>
      </c>
      <c r="H9" s="161">
        <v>1052.4712045395845</v>
      </c>
      <c r="I9" s="161">
        <v>1274.8355931396486</v>
      </c>
      <c r="J9" s="161">
        <v>1249.331474797084</v>
      </c>
      <c r="K9" s="161">
        <v>1510.9831051396511</v>
      </c>
      <c r="L9" s="160">
        <v>5087.6213776159675</v>
      </c>
      <c r="M9" s="123">
        <v>90.687387310680037</v>
      </c>
      <c r="N9" s="123">
        <v>115.00673136427662</v>
      </c>
      <c r="O9" s="123">
        <v>129.16956839254641</v>
      </c>
      <c r="P9" s="123">
        <v>154.0608788210767</v>
      </c>
      <c r="Q9" s="160">
        <v>488.92456588857976</v>
      </c>
      <c r="R9" s="123">
        <v>0</v>
      </c>
      <c r="S9" s="123">
        <v>0</v>
      </c>
      <c r="T9" s="123">
        <v>0</v>
      </c>
      <c r="U9" s="123">
        <v>0</v>
      </c>
      <c r="V9" s="160">
        <v>0</v>
      </c>
      <c r="W9" s="121"/>
      <c r="X9" s="121"/>
      <c r="Y9" s="121"/>
      <c r="Z9" s="121"/>
    </row>
    <row r="10" spans="2:26" x14ac:dyDescent="0.2">
      <c r="B10" s="125" t="s">
        <v>15</v>
      </c>
      <c r="C10" s="126">
        <v>802.62419623444862</v>
      </c>
      <c r="D10" s="126">
        <v>980.57120426520385</v>
      </c>
      <c r="E10" s="126">
        <v>967.64740289872907</v>
      </c>
      <c r="F10" s="126">
        <v>1174.2309503592655</v>
      </c>
      <c r="G10" s="162">
        <v>3925.0737537576465</v>
      </c>
      <c r="H10" s="163">
        <v>747.25816126321911</v>
      </c>
      <c r="I10" s="163">
        <v>907.51095968873119</v>
      </c>
      <c r="J10" s="163">
        <v>884.14608603039096</v>
      </c>
      <c r="K10" s="163">
        <v>1072.346534577767</v>
      </c>
      <c r="L10" s="162">
        <v>3611.2617415601076</v>
      </c>
      <c r="M10" s="126">
        <v>53.404121462030723</v>
      </c>
      <c r="N10" s="126">
        <v>70.992004525749536</v>
      </c>
      <c r="O10" s="126">
        <v>82.011998271090647</v>
      </c>
      <c r="P10" s="126">
        <v>99.70219348019009</v>
      </c>
      <c r="Q10" s="162">
        <v>306.11031773906097</v>
      </c>
      <c r="R10" s="126">
        <v>0</v>
      </c>
      <c r="S10" s="126">
        <v>0</v>
      </c>
      <c r="T10" s="126">
        <v>0</v>
      </c>
      <c r="U10" s="126">
        <v>0</v>
      </c>
      <c r="V10" s="162">
        <v>0</v>
      </c>
      <c r="W10" s="121"/>
      <c r="X10" s="121"/>
      <c r="Y10" s="121"/>
      <c r="Z10" s="121"/>
    </row>
    <row r="11" spans="2:26" x14ac:dyDescent="0.2">
      <c r="B11" s="128" t="s">
        <v>16</v>
      </c>
      <c r="C11" s="129">
        <v>-422.91433215729938</v>
      </c>
      <c r="D11" s="129">
        <v>-486.37843320317307</v>
      </c>
      <c r="E11" s="129">
        <v>-500.21520013578925</v>
      </c>
      <c r="F11" s="129">
        <v>-543.23171226069167</v>
      </c>
      <c r="G11" s="164">
        <v>-1952.7396777569534</v>
      </c>
      <c r="H11" s="165">
        <v>-368.89844212999998</v>
      </c>
      <c r="I11" s="165">
        <v>-422.64310451800014</v>
      </c>
      <c r="J11" s="165">
        <v>-426.31033898999999</v>
      </c>
      <c r="K11" s="165">
        <v>-468.67584708000004</v>
      </c>
      <c r="L11" s="164">
        <v>-1686.5277327180002</v>
      </c>
      <c r="M11" s="129">
        <v>-50.283491071590305</v>
      </c>
      <c r="N11" s="129">
        <v>-60.096631570746311</v>
      </c>
      <c r="O11" s="129">
        <v>-69.555041060811533</v>
      </c>
      <c r="P11" s="129">
        <v>-68.726790654552786</v>
      </c>
      <c r="Q11" s="164">
        <v>-248.66195435770092</v>
      </c>
      <c r="R11" s="129">
        <v>0</v>
      </c>
      <c r="S11" s="129">
        <v>0</v>
      </c>
      <c r="T11" s="129">
        <v>0</v>
      </c>
      <c r="U11" s="129">
        <v>0</v>
      </c>
      <c r="V11" s="164">
        <v>0</v>
      </c>
      <c r="W11" s="121"/>
      <c r="X11" s="121"/>
      <c r="Y11" s="121"/>
      <c r="Z11" s="121"/>
    </row>
    <row r="12" spans="2:26" x14ac:dyDescent="0.2">
      <c r="B12" s="113" t="s">
        <v>17</v>
      </c>
      <c r="C12" s="114">
        <v>-133.08487783330293</v>
      </c>
      <c r="D12" s="114">
        <v>-170.97857321625128</v>
      </c>
      <c r="E12" s="114">
        <v>-177.90611363490478</v>
      </c>
      <c r="F12" s="114">
        <v>-198.76388650584306</v>
      </c>
      <c r="G12" s="155">
        <v>-680.73345119030205</v>
      </c>
      <c r="H12" s="156">
        <v>-107.46668700703491</v>
      </c>
      <c r="I12" s="156">
        <v>-147.24085297303174</v>
      </c>
      <c r="J12" s="156">
        <v>-152.52419213143955</v>
      </c>
      <c r="K12" s="156">
        <v>-170.66228927378006</v>
      </c>
      <c r="L12" s="155">
        <v>-577.89402138528624</v>
      </c>
      <c r="M12" s="114">
        <v>-24.005328333413772</v>
      </c>
      <c r="N12" s="114">
        <v>-21.492178998496357</v>
      </c>
      <c r="O12" s="114">
        <v>-24.078740224661168</v>
      </c>
      <c r="P12" s="114">
        <v>-26.553767055315831</v>
      </c>
      <c r="Q12" s="155">
        <v>-96.130014611887134</v>
      </c>
      <c r="R12" s="114">
        <v>0</v>
      </c>
      <c r="S12" s="114">
        <v>0</v>
      </c>
      <c r="T12" s="114">
        <v>0</v>
      </c>
      <c r="U12" s="114">
        <v>0</v>
      </c>
      <c r="V12" s="155">
        <v>0</v>
      </c>
      <c r="W12" s="121"/>
      <c r="X12" s="121"/>
      <c r="Y12" s="121"/>
      <c r="Z12" s="121"/>
    </row>
    <row r="13" spans="2:26" x14ac:dyDescent="0.2">
      <c r="B13" s="113" t="s">
        <v>18</v>
      </c>
      <c r="C13" s="114">
        <v>-17.907669537500002</v>
      </c>
      <c r="D13" s="114">
        <v>-21.329379665000001</v>
      </c>
      <c r="E13" s="114">
        <v>14.198864112500004</v>
      </c>
      <c r="F13" s="114">
        <v>-5.1298082600000043</v>
      </c>
      <c r="G13" s="155">
        <v>-30.167993350000003</v>
      </c>
      <c r="H13" s="156">
        <v>-17.907669537500002</v>
      </c>
      <c r="I13" s="156">
        <v>-21.329379665000001</v>
      </c>
      <c r="J13" s="156">
        <v>14.198864112500004</v>
      </c>
      <c r="K13" s="156">
        <v>-5.1298082600000043</v>
      </c>
      <c r="L13" s="155">
        <v>-30.167993350000003</v>
      </c>
      <c r="M13" s="114">
        <v>0</v>
      </c>
      <c r="N13" s="114">
        <v>0</v>
      </c>
      <c r="O13" s="114">
        <v>0</v>
      </c>
      <c r="P13" s="114">
        <v>0</v>
      </c>
      <c r="Q13" s="155">
        <v>0</v>
      </c>
      <c r="R13" s="114">
        <v>0</v>
      </c>
      <c r="S13" s="114">
        <v>0</v>
      </c>
      <c r="T13" s="114">
        <v>0</v>
      </c>
      <c r="U13" s="114">
        <v>0</v>
      </c>
      <c r="V13" s="155">
        <v>0</v>
      </c>
      <c r="W13" s="121"/>
      <c r="X13" s="121"/>
      <c r="Y13" s="121"/>
      <c r="Z13" s="121"/>
    </row>
    <row r="14" spans="2:26" x14ac:dyDescent="0.2">
      <c r="B14" s="166" t="s">
        <v>19</v>
      </c>
      <c r="C14" s="167">
        <v>-3.2215230200000002</v>
      </c>
      <c r="D14" s="167">
        <v>-3.6696639800000002</v>
      </c>
      <c r="E14" s="167">
        <v>-2.8198157764800005</v>
      </c>
      <c r="F14" s="167">
        <v>0.26755977648000062</v>
      </c>
      <c r="G14" s="168">
        <v>-9.4434430000000003</v>
      </c>
      <c r="H14" s="169">
        <v>-3.2215230200000002</v>
      </c>
      <c r="I14" s="169">
        <v>-3.6696639800000002</v>
      </c>
      <c r="J14" s="169">
        <v>-2.8208157764799999</v>
      </c>
      <c r="K14" s="169">
        <v>0.26755977648000062</v>
      </c>
      <c r="L14" s="168">
        <v>-9.4444429999999997</v>
      </c>
      <c r="M14" s="114">
        <v>0</v>
      </c>
      <c r="N14" s="114">
        <v>0</v>
      </c>
      <c r="O14" s="114">
        <v>0</v>
      </c>
      <c r="P14" s="114">
        <v>0</v>
      </c>
      <c r="Q14" s="168">
        <v>0</v>
      </c>
      <c r="R14" s="114">
        <v>0</v>
      </c>
      <c r="S14" s="114">
        <v>0</v>
      </c>
      <c r="T14" s="114">
        <v>0</v>
      </c>
      <c r="U14" s="114">
        <v>0</v>
      </c>
      <c r="V14" s="168">
        <v>0</v>
      </c>
      <c r="W14" s="121"/>
      <c r="X14" s="121"/>
      <c r="Y14" s="121"/>
      <c r="Z14" s="121"/>
    </row>
    <row r="15" spans="2:26" x14ac:dyDescent="0.2">
      <c r="B15" s="113" t="s">
        <v>20</v>
      </c>
      <c r="C15" s="114">
        <v>13.796681160710802</v>
      </c>
      <c r="D15" s="114">
        <v>2.9949367687550028</v>
      </c>
      <c r="E15" s="114">
        <v>4.2173332397239669</v>
      </c>
      <c r="F15" s="114">
        <v>42.070070045650802</v>
      </c>
      <c r="G15" s="155">
        <v>63.079021214840573</v>
      </c>
      <c r="H15" s="156">
        <v>14.683209259999993</v>
      </c>
      <c r="I15" s="156">
        <v>3.7351698400000028</v>
      </c>
      <c r="J15" s="156">
        <v>5.0128209200000029</v>
      </c>
      <c r="K15" s="156">
        <v>42.225394250000001</v>
      </c>
      <c r="L15" s="155">
        <v>65.656594269999999</v>
      </c>
      <c r="M15" s="114">
        <v>-0.88652809928919063</v>
      </c>
      <c r="N15" s="114">
        <v>-0.74023307124500004</v>
      </c>
      <c r="O15" s="114">
        <v>-0.79587818027603707</v>
      </c>
      <c r="P15" s="114">
        <v>0.17124048115040041</v>
      </c>
      <c r="Q15" s="155">
        <v>-2.2513988696598273</v>
      </c>
      <c r="R15" s="114">
        <v>0</v>
      </c>
      <c r="S15" s="114">
        <v>0</v>
      </c>
      <c r="T15" s="114">
        <v>0</v>
      </c>
      <c r="U15" s="114">
        <v>0</v>
      </c>
      <c r="V15" s="155">
        <v>0</v>
      </c>
      <c r="W15" s="121"/>
      <c r="X15" s="121"/>
      <c r="Y15" s="121"/>
      <c r="Z15" s="121"/>
    </row>
    <row r="16" spans="2:26" x14ac:dyDescent="0.2">
      <c r="B16" s="131" t="s">
        <v>21</v>
      </c>
      <c r="C16" s="132">
        <v>-10.196477988583368</v>
      </c>
      <c r="D16" s="132">
        <v>-21.077064234513895</v>
      </c>
      <c r="E16" s="132">
        <v>-4.4443809992125987</v>
      </c>
      <c r="F16" s="132">
        <v>-41.605238507971414</v>
      </c>
      <c r="G16" s="171">
        <v>-77.323161730281271</v>
      </c>
      <c r="H16" s="172">
        <v>-9.8355021835627028</v>
      </c>
      <c r="I16" s="172">
        <v>-21.909655931734527</v>
      </c>
      <c r="J16" s="172">
        <v>-1.7224323680055988</v>
      </c>
      <c r="K16" s="172">
        <v>-40.001679756618415</v>
      </c>
      <c r="L16" s="171">
        <v>-73.469270239921244</v>
      </c>
      <c r="M16" s="132">
        <v>-0.36097580502066517</v>
      </c>
      <c r="N16" s="132">
        <v>0.83259169722063175</v>
      </c>
      <c r="O16" s="132">
        <v>-2.7219486312069998</v>
      </c>
      <c r="P16" s="132">
        <v>-1.6035587513529999</v>
      </c>
      <c r="Q16" s="171">
        <v>-3.853891490360033</v>
      </c>
      <c r="R16" s="132">
        <v>0</v>
      </c>
      <c r="S16" s="132">
        <v>0</v>
      </c>
      <c r="T16" s="132">
        <v>0</v>
      </c>
      <c r="U16" s="132">
        <v>0</v>
      </c>
      <c r="V16" s="171">
        <v>0</v>
      </c>
      <c r="W16" s="121"/>
      <c r="X16" s="121"/>
      <c r="Y16" s="121"/>
      <c r="Z16" s="121"/>
    </row>
    <row r="17" spans="2:26" x14ac:dyDescent="0.2">
      <c r="B17" s="128" t="s">
        <v>22</v>
      </c>
      <c r="C17" s="129">
        <v>-78.579947879756432</v>
      </c>
      <c r="D17" s="129">
        <v>-91.997804197992011</v>
      </c>
      <c r="E17" s="129">
        <v>-99.114089077933002</v>
      </c>
      <c r="F17" s="129">
        <v>-137.13790100278351</v>
      </c>
      <c r="G17" s="164">
        <v>-406.82974215846497</v>
      </c>
      <c r="H17" s="165">
        <v>-75.782612158326813</v>
      </c>
      <c r="I17" s="165">
        <v>-89.666836442532585</v>
      </c>
      <c r="J17" s="165">
        <v>-95.704792891418379</v>
      </c>
      <c r="K17" s="165">
        <v>-137.17592553730321</v>
      </c>
      <c r="L17" s="164">
        <v>-398.33016702958099</v>
      </c>
      <c r="M17" s="129">
        <v>-2.7668553721311984</v>
      </c>
      <c r="N17" s="129">
        <v>-2.2593150826120239</v>
      </c>
      <c r="O17" s="129">
        <v>-3.3485391578489905</v>
      </c>
      <c r="P17" s="129">
        <v>0.17453742290607543</v>
      </c>
      <c r="Q17" s="164">
        <v>-8.2001721896861373</v>
      </c>
      <c r="R17" s="129">
        <v>0</v>
      </c>
      <c r="S17" s="129">
        <v>0</v>
      </c>
      <c r="T17" s="129">
        <v>0</v>
      </c>
      <c r="U17" s="129">
        <v>0</v>
      </c>
      <c r="V17" s="164">
        <v>0</v>
      </c>
      <c r="W17" s="121"/>
      <c r="X17" s="121"/>
      <c r="Y17" s="121"/>
      <c r="Z17" s="121"/>
    </row>
    <row r="18" spans="2:26" x14ac:dyDescent="0.2">
      <c r="B18" s="113" t="s">
        <v>23</v>
      </c>
      <c r="C18" s="114">
        <v>0</v>
      </c>
      <c r="D18" s="114">
        <v>0</v>
      </c>
      <c r="E18" s="114">
        <v>0</v>
      </c>
      <c r="F18" s="114">
        <v>0</v>
      </c>
      <c r="G18" s="155">
        <v>0</v>
      </c>
      <c r="H18" s="156">
        <v>0</v>
      </c>
      <c r="I18" s="156">
        <v>0</v>
      </c>
      <c r="J18" s="156">
        <v>0</v>
      </c>
      <c r="K18" s="156">
        <v>0</v>
      </c>
      <c r="L18" s="155">
        <v>0</v>
      </c>
      <c r="M18" s="114">
        <v>0</v>
      </c>
      <c r="N18" s="114">
        <v>0</v>
      </c>
      <c r="O18" s="114">
        <v>0</v>
      </c>
      <c r="P18" s="114">
        <v>0</v>
      </c>
      <c r="Q18" s="155">
        <v>0</v>
      </c>
      <c r="R18" s="114">
        <v>0</v>
      </c>
      <c r="S18" s="114">
        <v>0</v>
      </c>
      <c r="T18" s="114">
        <v>0</v>
      </c>
      <c r="U18" s="114">
        <v>0</v>
      </c>
      <c r="V18" s="155">
        <v>0</v>
      </c>
      <c r="W18" s="121"/>
      <c r="X18" s="121"/>
      <c r="Y18" s="121"/>
      <c r="Z18" s="121"/>
    </row>
    <row r="19" spans="2:26" x14ac:dyDescent="0.2">
      <c r="B19" s="125" t="s">
        <v>24</v>
      </c>
      <c r="C19" s="126">
        <v>150.51604897871727</v>
      </c>
      <c r="D19" s="126">
        <v>188.13522253702854</v>
      </c>
      <c r="E19" s="126">
        <v>201.56400062663334</v>
      </c>
      <c r="F19" s="126">
        <v>290.70003364410667</v>
      </c>
      <c r="G19" s="162">
        <v>830.91530578648485</v>
      </c>
      <c r="H19" s="163">
        <v>178.82893448679471</v>
      </c>
      <c r="I19" s="163">
        <v>204.7866360184322</v>
      </c>
      <c r="J19" s="163">
        <v>224.27519890554743</v>
      </c>
      <c r="K19" s="163">
        <v>293.19393869654527</v>
      </c>
      <c r="L19" s="162">
        <v>901.0847081073191</v>
      </c>
      <c r="M19" s="126">
        <v>-24.899057219414409</v>
      </c>
      <c r="N19" s="126">
        <v>-12.763762500129523</v>
      </c>
      <c r="O19" s="126">
        <v>-18.488148983714083</v>
      </c>
      <c r="P19" s="126">
        <v>3.163854923024954</v>
      </c>
      <c r="Q19" s="162">
        <v>-52.98711378023313</v>
      </c>
      <c r="R19" s="126">
        <v>0</v>
      </c>
      <c r="S19" s="126">
        <v>0</v>
      </c>
      <c r="T19" s="126">
        <v>0</v>
      </c>
      <c r="U19" s="126">
        <v>0</v>
      </c>
      <c r="V19" s="162">
        <v>0</v>
      </c>
      <c r="W19" s="121"/>
      <c r="X19" s="121"/>
      <c r="Y19" s="121"/>
      <c r="Z19" s="121"/>
    </row>
    <row r="20" spans="2:26" x14ac:dyDescent="0.2">
      <c r="B20" s="134" t="s">
        <v>25</v>
      </c>
      <c r="C20" s="123">
        <v>264.11605011220877</v>
      </c>
      <c r="D20" s="123">
        <v>327.32531197662365</v>
      </c>
      <c r="E20" s="123">
        <v>333.27756610263486</v>
      </c>
      <c r="F20" s="123">
        <v>500.37071226287492</v>
      </c>
      <c r="G20" s="173">
        <v>1424.9896404543413</v>
      </c>
      <c r="H20" s="161">
        <v>287.59463183018039</v>
      </c>
      <c r="I20" s="161">
        <v>340.97679267588489</v>
      </c>
      <c r="J20" s="161">
        <v>348.06650109860527</v>
      </c>
      <c r="K20" s="161">
        <v>499.41583040053627</v>
      </c>
      <c r="L20" s="173">
        <v>1476.0537560052062</v>
      </c>
      <c r="M20" s="123">
        <v>-20.233139015571236</v>
      </c>
      <c r="N20" s="123">
        <v>-9.9614918630641309</v>
      </c>
      <c r="O20" s="123">
        <v>-10.712977943296092</v>
      </c>
      <c r="P20" s="123">
        <v>6.3836798260258787</v>
      </c>
      <c r="Q20" s="173">
        <v>-34.523928995905649</v>
      </c>
      <c r="R20" s="123">
        <v>0</v>
      </c>
      <c r="S20" s="123">
        <v>0</v>
      </c>
      <c r="T20" s="123">
        <v>0</v>
      </c>
      <c r="U20" s="123">
        <v>0</v>
      </c>
      <c r="V20" s="173">
        <v>0</v>
      </c>
      <c r="W20" s="121"/>
      <c r="X20" s="121"/>
      <c r="Y20" s="121"/>
      <c r="Z20" s="121"/>
    </row>
    <row r="21" spans="2:26" x14ac:dyDescent="0.2">
      <c r="B21" s="136"/>
      <c r="C21" s="137"/>
      <c r="D21" s="138"/>
      <c r="E21" s="138"/>
      <c r="F21" s="109"/>
      <c r="G21" s="106"/>
      <c r="H21" s="137"/>
      <c r="I21" s="138"/>
      <c r="J21" s="138"/>
      <c r="K21" s="109"/>
      <c r="L21" s="106"/>
      <c r="M21" s="137"/>
      <c r="N21" s="138"/>
      <c r="O21" s="138"/>
      <c r="P21" s="109"/>
      <c r="Q21" s="106"/>
      <c r="R21" s="137"/>
      <c r="S21" s="138"/>
      <c r="T21" s="138"/>
      <c r="U21" s="109"/>
      <c r="V21" s="106"/>
    </row>
    <row r="22" spans="2:26" x14ac:dyDescent="0.2">
      <c r="B22" s="110"/>
      <c r="C22" s="111"/>
      <c r="D22" s="112"/>
      <c r="E22" s="112"/>
      <c r="F22" s="139"/>
      <c r="G22" s="110"/>
      <c r="H22" s="111"/>
      <c r="I22" s="112"/>
      <c r="J22" s="112"/>
      <c r="K22" s="139"/>
      <c r="L22" s="110"/>
      <c r="M22" s="111"/>
      <c r="N22" s="112"/>
      <c r="O22" s="112"/>
      <c r="P22" s="139"/>
      <c r="Q22" s="110"/>
      <c r="R22" s="111"/>
      <c r="S22" s="112"/>
      <c r="T22" s="112"/>
      <c r="U22" s="139"/>
      <c r="V22" s="110"/>
    </row>
    <row r="23" spans="2:26" x14ac:dyDescent="0.2">
      <c r="B23" s="142" t="s">
        <v>26</v>
      </c>
      <c r="C23" s="141">
        <v>0.70046438037608005</v>
      </c>
      <c r="D23" s="141">
        <v>0.70361666174772386</v>
      </c>
      <c r="E23" s="141">
        <v>0.70046582838478944</v>
      </c>
      <c r="F23" s="141">
        <v>0.70293107507741592</v>
      </c>
      <c r="G23" s="141">
        <v>0.70198737434720582</v>
      </c>
      <c r="H23" s="141">
        <v>0.71000342626011859</v>
      </c>
      <c r="I23" s="141">
        <v>0.71186509426970501</v>
      </c>
      <c r="J23" s="141">
        <v>0.70769535857086585</v>
      </c>
      <c r="K23" s="141">
        <v>0.70970120773035139</v>
      </c>
      <c r="L23" s="141">
        <v>0.70981338301796459</v>
      </c>
      <c r="M23" s="141">
        <v>0.58888146461951763</v>
      </c>
      <c r="N23" s="141">
        <v>0.61728564653217388</v>
      </c>
      <c r="O23" s="141">
        <v>0.63491733611632217</v>
      </c>
      <c r="P23" s="141">
        <v>0.6471610070197138</v>
      </c>
      <c r="Q23" s="141">
        <v>0.62608905155487726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</row>
    <row r="24" spans="2:26" x14ac:dyDescent="0.2">
      <c r="B24" s="142" t="s">
        <v>27</v>
      </c>
      <c r="C24" s="141">
        <v>0.36908484321371615</v>
      </c>
      <c r="D24" s="141">
        <v>0.34900471075219086</v>
      </c>
      <c r="E24" s="141">
        <v>0.36209848079388574</v>
      </c>
      <c r="F24" s="141">
        <v>0.32519535564849655</v>
      </c>
      <c r="G24" s="141">
        <v>0.34924148822933238</v>
      </c>
      <c r="H24" s="141">
        <v>0.35050692174649928</v>
      </c>
      <c r="I24" s="141">
        <v>0.33152753719177247</v>
      </c>
      <c r="J24" s="141">
        <v>0.34123076828688814</v>
      </c>
      <c r="K24" s="141">
        <v>0.31017940934335142</v>
      </c>
      <c r="L24" s="141">
        <v>0.33149631380554856</v>
      </c>
      <c r="M24" s="141">
        <v>0.55447061121440577</v>
      </c>
      <c r="N24" s="141">
        <v>0.52254881829824373</v>
      </c>
      <c r="O24" s="141">
        <v>0.53847854356402058</v>
      </c>
      <c r="P24" s="141">
        <v>0.44610150987370872</v>
      </c>
      <c r="Q24" s="141">
        <v>0.50858961014932536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</row>
    <row r="25" spans="2:26" x14ac:dyDescent="0.2">
      <c r="B25" s="142" t="s">
        <v>28</v>
      </c>
      <c r="C25" s="141">
        <v>0.11614553476743267</v>
      </c>
      <c r="D25" s="141">
        <v>0.12268703424445089</v>
      </c>
      <c r="E25" s="141">
        <v>0.12878363842933199</v>
      </c>
      <c r="F25" s="141">
        <v>0.11898622871877981</v>
      </c>
      <c r="G25" s="141">
        <v>0.12174708502583154</v>
      </c>
      <c r="H25" s="141">
        <v>0.1021089095297837</v>
      </c>
      <c r="I25" s="141">
        <v>0.11549791499812841</v>
      </c>
      <c r="J25" s="141">
        <v>0.12208464703589772</v>
      </c>
      <c r="K25" s="141">
        <v>0.11294784745988723</v>
      </c>
      <c r="L25" s="141">
        <v>0.11358825244501279</v>
      </c>
      <c r="M25" s="141">
        <v>0.26470415617086279</v>
      </c>
      <c r="N25" s="141">
        <v>0.18687757441276395</v>
      </c>
      <c r="O25" s="141">
        <v>0.18641186561439813</v>
      </c>
      <c r="P25" s="141">
        <v>0.17235892238518813</v>
      </c>
      <c r="Q25" s="141">
        <v>0.19661522721235908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</row>
    <row r="26" spans="2:26" x14ac:dyDescent="0.2">
      <c r="B26" s="142" t="s">
        <v>29</v>
      </c>
      <c r="C26" s="141">
        <v>0.13135802718030221</v>
      </c>
      <c r="D26" s="141">
        <v>0.13499792433519922</v>
      </c>
      <c r="E26" s="141">
        <v>0.14590923744386189</v>
      </c>
      <c r="F26" s="141">
        <v>0.17402205853284036</v>
      </c>
      <c r="G26" s="141">
        <v>0.14860664802936477</v>
      </c>
      <c r="H26" s="141">
        <v>0.16991337503150544</v>
      </c>
      <c r="I26" s="141">
        <v>0.16063768310240406</v>
      </c>
      <c r="J26" s="141">
        <v>0.17951616799054401</v>
      </c>
      <c r="K26" s="141">
        <v>0.19404183785989262</v>
      </c>
      <c r="L26" s="141">
        <v>0.17711316177572212</v>
      </c>
      <c r="M26" s="141">
        <v>-0.27455920782141779</v>
      </c>
      <c r="N26" s="141">
        <v>-0.11098274291181362</v>
      </c>
      <c r="O26" s="141">
        <v>-0.14313084121740335</v>
      </c>
      <c r="P26" s="141">
        <v>2.0536394101057891E-2</v>
      </c>
      <c r="Q26" s="141">
        <v>-0.10837482400568982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</row>
    <row r="27" spans="2:26" x14ac:dyDescent="0.2">
      <c r="B27" s="142" t="s">
        <v>30</v>
      </c>
      <c r="C27" s="141">
        <v>0.23049876425004501</v>
      </c>
      <c r="D27" s="141">
        <v>0.234874879373099</v>
      </c>
      <c r="E27" s="141">
        <v>0.24125476462068349</v>
      </c>
      <c r="F27" s="141">
        <v>0.29953743137206656</v>
      </c>
      <c r="G27" s="141">
        <v>0.25485501647373043</v>
      </c>
      <c r="H27" s="141">
        <v>0.27325653242550413</v>
      </c>
      <c r="I27" s="141">
        <v>0.26746726755261957</v>
      </c>
      <c r="J27" s="141">
        <v>0.2786022029542945</v>
      </c>
      <c r="K27" s="141">
        <v>0.33052376873160222</v>
      </c>
      <c r="L27" s="141">
        <v>0.29012649457355594</v>
      </c>
      <c r="M27" s="141">
        <v>-0.22310863302584558</v>
      </c>
      <c r="N27" s="141">
        <v>-8.6616598392938671E-2</v>
      </c>
      <c r="O27" s="141">
        <v>-8.2937320892327707E-2</v>
      </c>
      <c r="P27" s="141">
        <v>4.1436086012723319E-2</v>
      </c>
      <c r="Q27" s="141">
        <v>-7.0611974534683639E-2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</row>
    <row r="28" spans="2:26" x14ac:dyDescent="0.2">
      <c r="B28" s="136"/>
      <c r="C28" s="137"/>
      <c r="D28" s="138"/>
      <c r="E28" s="138"/>
      <c r="F28" s="109"/>
      <c r="G28" s="106"/>
      <c r="H28" s="137"/>
      <c r="I28" s="138"/>
      <c r="J28" s="138"/>
      <c r="K28" s="109"/>
      <c r="L28" s="106"/>
      <c r="M28" s="137"/>
      <c r="N28" s="138"/>
      <c r="O28" s="138"/>
      <c r="P28" s="109"/>
      <c r="Q28" s="106"/>
      <c r="R28" s="137"/>
      <c r="S28" s="138"/>
      <c r="T28" s="138"/>
      <c r="U28" s="109"/>
      <c r="V28" s="106"/>
    </row>
    <row r="29" spans="2:26" x14ac:dyDescent="0.2">
      <c r="B29" s="142" t="s">
        <v>31</v>
      </c>
      <c r="C29" s="174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</row>
    <row r="32" spans="2:26" x14ac:dyDescent="0.2"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E593E-5B9F-43E1-B126-7C54ADD94DEB}">
  <dimension ref="A2:AG49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X14" sqref="X14"/>
    </sheetView>
  </sheetViews>
  <sheetFormatPr defaultColWidth="8.85546875" defaultRowHeight="15" outlineLevelCol="1" x14ac:dyDescent="0.25"/>
  <cols>
    <col min="1" max="1" width="4" hidden="1" customWidth="1"/>
    <col min="2" max="2" width="54.28515625" bestFit="1" customWidth="1"/>
    <col min="3" max="7" width="9.140625" customWidth="1"/>
    <col min="8" max="8" width="9.140625" customWidth="1" collapsed="1"/>
    <col min="9" max="12" width="9.140625" customWidth="1"/>
    <col min="13" max="13" width="9.140625" hidden="1" customWidth="1" outlineLevel="1" collapsed="1"/>
    <col min="14" max="17" width="9.140625" hidden="1" customWidth="1" outlineLevel="1"/>
    <col min="18" max="18" width="9.140625" hidden="1" customWidth="1" outlineLevel="1" collapsed="1"/>
    <col min="19" max="22" width="9.140625" hidden="1" customWidth="1" outlineLevel="1"/>
    <col min="23" max="23" width="9.140625" customWidth="1" collapsed="1"/>
    <col min="24" max="27" width="9.140625" customWidth="1"/>
  </cols>
  <sheetData>
    <row r="2" spans="2:32" ht="21" thickBot="1" x14ac:dyDescent="0.35">
      <c r="B2" s="237">
        <v>2019</v>
      </c>
      <c r="C2" s="33"/>
      <c r="D2" s="82"/>
      <c r="E2" s="33"/>
      <c r="F2" s="33"/>
      <c r="G2" s="33"/>
      <c r="H2" s="247"/>
      <c r="I2" s="247"/>
      <c r="J2" s="247" t="s">
        <v>76</v>
      </c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2:32" ht="27.75" customHeight="1" x14ac:dyDescent="0.25">
      <c r="B3" s="264" t="s">
        <v>34</v>
      </c>
      <c r="C3" s="317" t="s">
        <v>77</v>
      </c>
      <c r="D3" s="318"/>
      <c r="E3" s="318"/>
      <c r="F3" s="318"/>
      <c r="G3" s="319"/>
      <c r="H3" s="314" t="s">
        <v>36</v>
      </c>
      <c r="I3" s="315"/>
      <c r="J3" s="315"/>
      <c r="K3" s="315"/>
      <c r="L3" s="316"/>
      <c r="M3" s="314" t="s">
        <v>91</v>
      </c>
      <c r="N3" s="315"/>
      <c r="O3" s="315"/>
      <c r="P3" s="315"/>
      <c r="Q3" s="316"/>
      <c r="R3" s="314" t="s">
        <v>92</v>
      </c>
      <c r="S3" s="315"/>
      <c r="T3" s="315"/>
      <c r="U3" s="315"/>
      <c r="V3" s="316"/>
      <c r="W3" s="314" t="s">
        <v>5</v>
      </c>
      <c r="X3" s="315"/>
      <c r="Y3" s="315"/>
      <c r="Z3" s="315"/>
      <c r="AA3" s="316"/>
      <c r="AB3" s="314" t="s">
        <v>37</v>
      </c>
      <c r="AC3" s="315"/>
      <c r="AD3" s="315"/>
      <c r="AE3" s="315"/>
      <c r="AF3" s="316"/>
    </row>
    <row r="4" spans="2:32" x14ac:dyDescent="0.25">
      <c r="B4" s="298"/>
      <c r="C4" s="207" t="s">
        <v>85</v>
      </c>
      <c r="D4" s="207" t="s">
        <v>86</v>
      </c>
      <c r="E4" s="207" t="s">
        <v>87</v>
      </c>
      <c r="F4" s="207" t="s">
        <v>88</v>
      </c>
      <c r="G4" s="205" t="s">
        <v>89</v>
      </c>
      <c r="H4" s="207" t="s">
        <v>85</v>
      </c>
      <c r="I4" s="207" t="s">
        <v>86</v>
      </c>
      <c r="J4" s="207" t="s">
        <v>87</v>
      </c>
      <c r="K4" s="207" t="s">
        <v>88</v>
      </c>
      <c r="L4" s="205" t="s">
        <v>89</v>
      </c>
      <c r="M4" s="207" t="s">
        <v>85</v>
      </c>
      <c r="N4" s="207" t="s">
        <v>86</v>
      </c>
      <c r="O4" s="207" t="s">
        <v>87</v>
      </c>
      <c r="P4" s="207" t="s">
        <v>88</v>
      </c>
      <c r="Q4" s="205" t="s">
        <v>89</v>
      </c>
      <c r="R4" s="207" t="s">
        <v>85</v>
      </c>
      <c r="S4" s="207" t="s">
        <v>86</v>
      </c>
      <c r="T4" s="207" t="s">
        <v>87</v>
      </c>
      <c r="U4" s="207" t="s">
        <v>88</v>
      </c>
      <c r="V4" s="205" t="s">
        <v>89</v>
      </c>
      <c r="W4" s="207" t="s">
        <v>85</v>
      </c>
      <c r="X4" s="207" t="s">
        <v>86</v>
      </c>
      <c r="Y4" s="207" t="s">
        <v>87</v>
      </c>
      <c r="Z4" s="207" t="s">
        <v>88</v>
      </c>
      <c r="AA4" s="205" t="s">
        <v>89</v>
      </c>
      <c r="AB4" s="207" t="s">
        <v>85</v>
      </c>
      <c r="AC4" s="207" t="s">
        <v>86</v>
      </c>
      <c r="AD4" s="207" t="s">
        <v>87</v>
      </c>
      <c r="AE4" s="207" t="s">
        <v>88</v>
      </c>
      <c r="AF4" s="208" t="s">
        <v>89</v>
      </c>
    </row>
    <row r="5" spans="2:32" hidden="1" x14ac:dyDescent="0.25">
      <c r="B5" s="4" t="s">
        <v>48</v>
      </c>
      <c r="C5" s="5">
        <v>1643.3420000000001</v>
      </c>
      <c r="D5" s="5">
        <v>1684.5230000000001</v>
      </c>
      <c r="E5" s="5" t="s">
        <v>33</v>
      </c>
      <c r="F5" s="5" t="s">
        <v>33</v>
      </c>
      <c r="G5" s="204" t="s">
        <v>33</v>
      </c>
      <c r="H5" s="5">
        <v>1643.3420000000001</v>
      </c>
      <c r="I5" s="5">
        <v>1684.5230000000001</v>
      </c>
      <c r="J5" s="5" t="s">
        <v>33</v>
      </c>
      <c r="K5" s="5" t="s">
        <v>33</v>
      </c>
      <c r="L5" s="204" t="s">
        <v>33</v>
      </c>
      <c r="M5" s="5">
        <v>1046.527</v>
      </c>
      <c r="N5" s="5">
        <v>1056.434</v>
      </c>
      <c r="O5" s="5" t="s">
        <v>33</v>
      </c>
      <c r="P5" s="5" t="s">
        <v>33</v>
      </c>
      <c r="Q5" s="204" t="s">
        <v>33</v>
      </c>
      <c r="R5" s="5">
        <v>596.83000000000004</v>
      </c>
      <c r="S5" s="5">
        <v>628.08900000000006</v>
      </c>
      <c r="T5" s="5" t="s">
        <v>33</v>
      </c>
      <c r="U5" s="5" t="s">
        <v>33</v>
      </c>
      <c r="V5" s="204" t="s">
        <v>33</v>
      </c>
      <c r="W5" s="12" t="s">
        <v>33</v>
      </c>
      <c r="X5" s="12" t="s">
        <v>33</v>
      </c>
      <c r="Y5" s="12" t="s">
        <v>33</v>
      </c>
      <c r="Z5" s="12" t="s">
        <v>33</v>
      </c>
      <c r="AA5" s="204" t="s">
        <v>33</v>
      </c>
      <c r="AB5" s="12" t="s">
        <v>33</v>
      </c>
      <c r="AC5" s="12" t="s">
        <v>33</v>
      </c>
      <c r="AD5" s="12" t="s">
        <v>33</v>
      </c>
      <c r="AE5" s="12" t="s">
        <v>33</v>
      </c>
      <c r="AF5" s="204" t="s">
        <v>33</v>
      </c>
    </row>
    <row r="6" spans="2:32" hidden="1" x14ac:dyDescent="0.25">
      <c r="B6" s="4" t="s">
        <v>11</v>
      </c>
      <c r="C6" s="5">
        <v>1633.1827499999999</v>
      </c>
      <c r="D6" s="5">
        <v>1666.20075</v>
      </c>
      <c r="E6" s="5" t="s">
        <v>33</v>
      </c>
      <c r="F6" s="5" t="s">
        <v>33</v>
      </c>
      <c r="G6" s="204" t="s">
        <v>33</v>
      </c>
      <c r="H6" s="5">
        <v>1633.1827499999999</v>
      </c>
      <c r="I6" s="5">
        <v>1666.20075</v>
      </c>
      <c r="J6" s="5" t="s">
        <v>33</v>
      </c>
      <c r="K6" s="5" t="s">
        <v>33</v>
      </c>
      <c r="L6" s="204" t="s">
        <v>33</v>
      </c>
      <c r="M6" s="5">
        <v>1040.5587499999999</v>
      </c>
      <c r="N6" s="5">
        <v>1047.1020000000001</v>
      </c>
      <c r="O6" s="5" t="s">
        <v>33</v>
      </c>
      <c r="P6" s="5" t="s">
        <v>33</v>
      </c>
      <c r="Q6" s="204" t="s">
        <v>33</v>
      </c>
      <c r="R6" s="5">
        <v>592.62950000000001</v>
      </c>
      <c r="S6" s="5">
        <v>619.09875</v>
      </c>
      <c r="T6" s="5" t="s">
        <v>33</v>
      </c>
      <c r="U6" s="5" t="s">
        <v>33</v>
      </c>
      <c r="V6" s="204" t="s">
        <v>33</v>
      </c>
      <c r="W6" s="12" t="s">
        <v>33</v>
      </c>
      <c r="X6" s="12" t="s">
        <v>33</v>
      </c>
      <c r="Y6" s="12" t="s">
        <v>33</v>
      </c>
      <c r="Z6" s="12" t="s">
        <v>33</v>
      </c>
      <c r="AA6" s="204" t="s">
        <v>33</v>
      </c>
      <c r="AB6" s="12" t="s">
        <v>33</v>
      </c>
      <c r="AC6" s="12" t="s">
        <v>33</v>
      </c>
      <c r="AD6" s="12" t="s">
        <v>33</v>
      </c>
      <c r="AE6" s="12" t="s">
        <v>33</v>
      </c>
      <c r="AF6" s="204" t="s">
        <v>33</v>
      </c>
    </row>
    <row r="7" spans="2:32" hidden="1" x14ac:dyDescent="0.25">
      <c r="B7" s="230" t="s">
        <v>12</v>
      </c>
      <c r="C7" s="12">
        <v>104.67395</v>
      </c>
      <c r="D7" s="225">
        <v>122.16680869617574</v>
      </c>
      <c r="E7" s="225" t="s">
        <v>33</v>
      </c>
      <c r="F7" s="225" t="s">
        <v>33</v>
      </c>
      <c r="G7" s="204" t="s">
        <v>33</v>
      </c>
      <c r="H7" s="12">
        <v>102.57395000000001</v>
      </c>
      <c r="I7" s="225">
        <v>119.842916</v>
      </c>
      <c r="J7" s="225" t="s">
        <v>33</v>
      </c>
      <c r="K7" s="225" t="s">
        <v>33</v>
      </c>
      <c r="L7" s="204" t="s">
        <v>33</v>
      </c>
      <c r="M7" s="225">
        <v>72.824388999999996</v>
      </c>
      <c r="N7" s="225">
        <v>84.127423000000007</v>
      </c>
      <c r="O7" s="225" t="s">
        <v>33</v>
      </c>
      <c r="P7" s="225" t="s">
        <v>33</v>
      </c>
      <c r="Q7" s="204" t="s">
        <v>33</v>
      </c>
      <c r="R7" s="231">
        <v>29.704910999999999</v>
      </c>
      <c r="S7" s="225">
        <v>35.625534999999999</v>
      </c>
      <c r="T7" s="225" t="s">
        <v>33</v>
      </c>
      <c r="U7" s="225" t="s">
        <v>33</v>
      </c>
      <c r="V7" s="204" t="s">
        <v>33</v>
      </c>
      <c r="W7" s="225">
        <v>2.1</v>
      </c>
      <c r="X7" s="225">
        <v>2.323892696175732</v>
      </c>
      <c r="Y7" s="225" t="s">
        <v>33</v>
      </c>
      <c r="Z7" s="225" t="s">
        <v>33</v>
      </c>
      <c r="AA7" s="204" t="s">
        <v>33</v>
      </c>
      <c r="AB7" s="225" t="s">
        <v>33</v>
      </c>
      <c r="AC7" s="225" t="s">
        <v>33</v>
      </c>
      <c r="AD7" s="225" t="s">
        <v>33</v>
      </c>
      <c r="AE7" s="225" t="s">
        <v>33</v>
      </c>
      <c r="AF7" s="204" t="s">
        <v>33</v>
      </c>
    </row>
    <row r="8" spans="2:32" x14ac:dyDescent="0.25">
      <c r="B8" s="9" t="s">
        <v>13</v>
      </c>
      <c r="C8" s="265">
        <v>3940.5753324095813</v>
      </c>
      <c r="D8" s="265">
        <v>4629.9414307370871</v>
      </c>
      <c r="E8" s="266">
        <v>4705.0087200674961</v>
      </c>
      <c r="F8" s="266">
        <v>6432.5791469367678</v>
      </c>
      <c r="G8" s="238">
        <f>SUM(C8:F8)</f>
        <v>19708.104630150934</v>
      </c>
      <c r="H8" s="265">
        <v>2409.3670053081264</v>
      </c>
      <c r="I8" s="266">
        <v>3107.5158402054672</v>
      </c>
      <c r="J8" s="266">
        <v>3084.8294593331661</v>
      </c>
      <c r="K8" s="266">
        <v>3785.8129221247159</v>
      </c>
      <c r="L8" s="238">
        <f>SUM(H8:K8)</f>
        <v>12387.525226971477</v>
      </c>
      <c r="M8" s="266">
        <v>1686.8774700400002</v>
      </c>
      <c r="N8" s="266">
        <v>2224.49703499</v>
      </c>
      <c r="O8" s="266">
        <v>2219.5334221699995</v>
      </c>
      <c r="P8" s="266">
        <v>2733.9718873000002</v>
      </c>
      <c r="Q8" s="238">
        <f t="shared" ref="Q8:Q17" si="0">SUM(M8:P8)</f>
        <v>8864.8798145000001</v>
      </c>
      <c r="R8" s="266">
        <v>720.23681060177012</v>
      </c>
      <c r="S8" s="266">
        <v>880.44751687510347</v>
      </c>
      <c r="T8" s="266">
        <v>863.22556300303222</v>
      </c>
      <c r="U8" s="265">
        <v>1048.4868414478951</v>
      </c>
      <c r="V8" s="238">
        <f t="shared" ref="V8:V17" si="1">SUM(R8:U8)</f>
        <v>3512.3967319278008</v>
      </c>
      <c r="W8" s="265">
        <v>311.36406709368492</v>
      </c>
      <c r="X8" s="265">
        <v>304.65869228491124</v>
      </c>
      <c r="Y8" s="266">
        <v>331.53106341577552</v>
      </c>
      <c r="Z8" s="266">
        <v>501.40634373209463</v>
      </c>
      <c r="AA8" s="238">
        <f t="shared" ref="AA8:AA17" si="2">SUM(W8:Z8)</f>
        <v>1448.9601665264663</v>
      </c>
      <c r="AB8" s="265">
        <v>1219.8442600077703</v>
      </c>
      <c r="AC8" s="265">
        <v>1217.7668982467085</v>
      </c>
      <c r="AD8" s="266">
        <v>1288.6481973185548</v>
      </c>
      <c r="AE8" s="266">
        <v>2145.3598810799576</v>
      </c>
      <c r="AF8" s="238">
        <f t="shared" ref="AF8:AF17" si="3">SUM(AB8:AE8)</f>
        <v>5871.6192366529913</v>
      </c>
    </row>
    <row r="9" spans="2:32" x14ac:dyDescent="0.25">
      <c r="B9" s="299" t="s">
        <v>14</v>
      </c>
      <c r="C9" s="304">
        <v>2915.1500255593601</v>
      </c>
      <c r="D9" s="304">
        <v>3403.7083165632475</v>
      </c>
      <c r="E9" s="304">
        <v>3473.7956741234875</v>
      </c>
      <c r="F9" s="304">
        <v>4652.0364066947368</v>
      </c>
      <c r="G9" s="301">
        <f t="shared" ref="G9:G10" si="4">SUM(C9:F9)</f>
        <v>14444.690422940832</v>
      </c>
      <c r="H9" s="305">
        <v>1755.9940336425122</v>
      </c>
      <c r="I9" s="305">
        <v>2252.0018140284628</v>
      </c>
      <c r="J9" s="305">
        <v>2241.8169575867132</v>
      </c>
      <c r="K9" s="305">
        <v>2762.519194957978</v>
      </c>
      <c r="L9" s="301">
        <f t="shared" ref="L9:L17" si="5">SUM(H9:K9)</f>
        <v>9012.332000215667</v>
      </c>
      <c r="M9" s="304">
        <v>1188.609935162486</v>
      </c>
      <c r="N9" s="304">
        <v>1561.5589760804285</v>
      </c>
      <c r="O9" s="304">
        <v>1564.6505414071298</v>
      </c>
      <c r="P9" s="304">
        <v>1945.9597940942938</v>
      </c>
      <c r="Q9" s="301">
        <f t="shared" si="0"/>
        <v>6260.7792467443387</v>
      </c>
      <c r="R9" s="304">
        <v>565.42670392713421</v>
      </c>
      <c r="S9" s="304">
        <v>688.10807933588831</v>
      </c>
      <c r="T9" s="304">
        <v>675.36274477345228</v>
      </c>
      <c r="U9" s="304">
        <v>813.56904774349414</v>
      </c>
      <c r="V9" s="301">
        <f t="shared" si="1"/>
        <v>2742.4665757799689</v>
      </c>
      <c r="W9" s="304">
        <v>269.83945155977841</v>
      </c>
      <c r="X9" s="304">
        <v>284.25039557267519</v>
      </c>
      <c r="Y9" s="304">
        <v>296.27806668902218</v>
      </c>
      <c r="Z9" s="304">
        <v>452.68202920303628</v>
      </c>
      <c r="AA9" s="301">
        <f t="shared" si="2"/>
        <v>1303.049943024512</v>
      </c>
      <c r="AB9" s="304">
        <v>889.31654035706947</v>
      </c>
      <c r="AC9" s="305">
        <v>867.4561069621094</v>
      </c>
      <c r="AD9" s="305">
        <v>935.70064984775217</v>
      </c>
      <c r="AE9" s="305">
        <v>1436.8351825337229</v>
      </c>
      <c r="AF9" s="301">
        <f t="shared" si="3"/>
        <v>4129.3084797006541</v>
      </c>
    </row>
    <row r="10" spans="2:32" x14ac:dyDescent="0.25">
      <c r="B10" s="4" t="s">
        <v>49</v>
      </c>
      <c r="C10" s="267">
        <v>-809.17195773944309</v>
      </c>
      <c r="D10" s="267">
        <v>-964.55487400197467</v>
      </c>
      <c r="E10" s="267">
        <v>-967.13952961808604</v>
      </c>
      <c r="F10" s="267">
        <v>-1292.5878509969123</v>
      </c>
      <c r="G10" s="238">
        <f t="shared" si="4"/>
        <v>-4033.4542123564161</v>
      </c>
      <c r="H10" s="268">
        <v>-574.4</v>
      </c>
      <c r="I10" s="268">
        <v>-732.88599127458053</v>
      </c>
      <c r="J10" s="268">
        <v>-716.72945940991394</v>
      </c>
      <c r="K10" s="268">
        <v>-916.82489927794154</v>
      </c>
      <c r="L10" s="238">
        <f t="shared" si="5"/>
        <v>-2940.840349962436</v>
      </c>
      <c r="M10" s="267">
        <v>-376.74566614830269</v>
      </c>
      <c r="N10" s="267">
        <v>-492.35754475332811</v>
      </c>
      <c r="O10" s="267">
        <v>-478.88541492787436</v>
      </c>
      <c r="P10" s="267">
        <v>-605.88427379285542</v>
      </c>
      <c r="Q10" s="238">
        <f t="shared" si="0"/>
        <v>-1953.8728996223604</v>
      </c>
      <c r="R10" s="267">
        <v>-197.00784997367748</v>
      </c>
      <c r="S10" s="267">
        <v>-239.78217658938806</v>
      </c>
      <c r="T10" s="267">
        <v>-235.22839468293284</v>
      </c>
      <c r="U10" s="267">
        <v>-309.48626405230215</v>
      </c>
      <c r="V10" s="238">
        <f t="shared" si="1"/>
        <v>-981.5046852983005</v>
      </c>
      <c r="W10" s="267">
        <v>-23.985168503523461</v>
      </c>
      <c r="X10" s="267">
        <v>-26.556383839628957</v>
      </c>
      <c r="Y10" s="267">
        <v>-27.552050138554527</v>
      </c>
      <c r="Z10" s="267">
        <v>-44.872955909722521</v>
      </c>
      <c r="AA10" s="238">
        <f t="shared" si="2"/>
        <v>-122.96655839142946</v>
      </c>
      <c r="AB10" s="267">
        <v>-210.81831330824917</v>
      </c>
      <c r="AC10" s="268">
        <v>-205.11249888776513</v>
      </c>
      <c r="AD10" s="268">
        <v>-222.85802006961762</v>
      </c>
      <c r="AE10" s="268">
        <v>-330.88999580924809</v>
      </c>
      <c r="AF10" s="238">
        <f t="shared" si="3"/>
        <v>-969.67882807488013</v>
      </c>
    </row>
    <row r="11" spans="2:32" x14ac:dyDescent="0.25">
      <c r="B11" s="227" t="s">
        <v>15</v>
      </c>
      <c r="C11" s="269">
        <f t="shared" ref="C11:AF11" si="6">SUM(C9:C10)</f>
        <v>2105.9780678199168</v>
      </c>
      <c r="D11" s="269">
        <f t="shared" si="6"/>
        <v>2439.1534425612726</v>
      </c>
      <c r="E11" s="269">
        <f t="shared" si="6"/>
        <v>2506.6561445054012</v>
      </c>
      <c r="F11" s="269">
        <f t="shared" si="6"/>
        <v>3359.4485556978243</v>
      </c>
      <c r="G11" s="238">
        <f t="shared" si="6"/>
        <v>10411.236210584415</v>
      </c>
      <c r="H11" s="269">
        <f t="shared" si="6"/>
        <v>1181.5940336425124</v>
      </c>
      <c r="I11" s="269">
        <f t="shared" si="6"/>
        <v>1519.1158227538822</v>
      </c>
      <c r="J11" s="269">
        <f t="shared" si="6"/>
        <v>1525.0874981767993</v>
      </c>
      <c r="K11" s="269">
        <f t="shared" si="6"/>
        <v>1845.6942956800365</v>
      </c>
      <c r="L11" s="238">
        <f t="shared" si="6"/>
        <v>6071.4916502532305</v>
      </c>
      <c r="M11" s="270">
        <f t="shared" si="6"/>
        <v>811.86426901418326</v>
      </c>
      <c r="N11" s="269">
        <f t="shared" si="6"/>
        <v>1069.2014313271004</v>
      </c>
      <c r="O11" s="269">
        <f t="shared" si="6"/>
        <v>1085.7651264792555</v>
      </c>
      <c r="P11" s="269">
        <f t="shared" si="6"/>
        <v>1340.0755203014382</v>
      </c>
      <c r="Q11" s="238">
        <f t="shared" si="6"/>
        <v>4306.9063471219779</v>
      </c>
      <c r="R11" s="269">
        <f t="shared" si="6"/>
        <v>368.41885395345673</v>
      </c>
      <c r="S11" s="269">
        <f t="shared" si="6"/>
        <v>448.32590274650022</v>
      </c>
      <c r="T11" s="269">
        <f t="shared" si="6"/>
        <v>440.13435009051943</v>
      </c>
      <c r="U11" s="269">
        <f t="shared" si="6"/>
        <v>504.08278369119199</v>
      </c>
      <c r="V11" s="238">
        <f t="shared" si="6"/>
        <v>1760.9618904816684</v>
      </c>
      <c r="W11" s="270">
        <f t="shared" si="6"/>
        <v>245.85428305625496</v>
      </c>
      <c r="X11" s="269">
        <f t="shared" si="6"/>
        <v>257.69401173304624</v>
      </c>
      <c r="Y11" s="269">
        <f t="shared" si="6"/>
        <v>268.72601655046765</v>
      </c>
      <c r="Z11" s="269">
        <f t="shared" si="6"/>
        <v>407.80907329331376</v>
      </c>
      <c r="AA11" s="238">
        <f t="shared" si="6"/>
        <v>1180.0833846330825</v>
      </c>
      <c r="AB11" s="270">
        <f t="shared" si="6"/>
        <v>678.49822704882035</v>
      </c>
      <c r="AC11" s="269">
        <f t="shared" si="6"/>
        <v>662.34360807434427</v>
      </c>
      <c r="AD11" s="269">
        <f t="shared" si="6"/>
        <v>712.84262977813455</v>
      </c>
      <c r="AE11" s="269">
        <f t="shared" ref="AE11" si="7">SUM(AE9:AE10)</f>
        <v>1105.9451867244748</v>
      </c>
      <c r="AF11" s="238">
        <f t="shared" si="6"/>
        <v>3159.6296516257739</v>
      </c>
    </row>
    <row r="12" spans="2:32" x14ac:dyDescent="0.25">
      <c r="B12" s="4" t="s">
        <v>16</v>
      </c>
      <c r="C12" s="267">
        <v>-1398.4940496614199</v>
      </c>
      <c r="D12" s="267">
        <v>-1594.9184001292783</v>
      </c>
      <c r="E12" s="267">
        <v>-1613.7216476134017</v>
      </c>
      <c r="F12" s="267">
        <v>-1997.9665370614807</v>
      </c>
      <c r="G12" s="238">
        <f>SUM(C12:F12)</f>
        <v>-6605.1006344655798</v>
      </c>
      <c r="H12" s="267">
        <v>-754.03902621571581</v>
      </c>
      <c r="I12" s="267">
        <v>-935.04454234104264</v>
      </c>
      <c r="J12" s="267">
        <v>-929.91685611082346</v>
      </c>
      <c r="K12" s="267">
        <v>-1113.0872551568225</v>
      </c>
      <c r="L12" s="238">
        <v>-3732.0876798244044</v>
      </c>
      <c r="M12" s="267">
        <v>-515.41627463600048</v>
      </c>
      <c r="N12" s="267">
        <v>-619.98853770189055</v>
      </c>
      <c r="O12" s="267">
        <v>-666.99604057235933</v>
      </c>
      <c r="P12" s="267">
        <v>-762.50006843425729</v>
      </c>
      <c r="Q12" s="238">
        <f t="shared" si="0"/>
        <v>-2564.9009213445079</v>
      </c>
      <c r="R12" s="267">
        <v>-235.84375760015342</v>
      </c>
      <c r="S12" s="267">
        <v>-311.52295152012533</v>
      </c>
      <c r="T12" s="267">
        <v>-260.15060094079251</v>
      </c>
      <c r="U12" s="267">
        <v>-345.79684566876449</v>
      </c>
      <c r="V12" s="238">
        <f t="shared" si="1"/>
        <v>-1153.3141557298359</v>
      </c>
      <c r="W12" s="267">
        <v>-143.30509618573487</v>
      </c>
      <c r="X12" s="267">
        <v>-149.53888459929701</v>
      </c>
      <c r="Y12" s="267">
        <v>-160.10768410241718</v>
      </c>
      <c r="Z12" s="267">
        <v>-210.45090575079797</v>
      </c>
      <c r="AA12" s="238">
        <f t="shared" si="2"/>
        <v>-663.40257063824697</v>
      </c>
      <c r="AB12" s="267">
        <v>-501.14992725996922</v>
      </c>
      <c r="AC12" s="267">
        <v>-510.33497318893876</v>
      </c>
      <c r="AD12" s="267">
        <v>-523.69710740016114</v>
      </c>
      <c r="AE12" s="267">
        <v>-674.42837615386009</v>
      </c>
      <c r="AF12" s="238">
        <f t="shared" si="3"/>
        <v>-2209.6103840029291</v>
      </c>
    </row>
    <row r="13" spans="2:32" x14ac:dyDescent="0.25">
      <c r="B13" s="4" t="s">
        <v>17</v>
      </c>
      <c r="C13" s="267">
        <v>-498.39341198452456</v>
      </c>
      <c r="D13" s="267">
        <v>-547.12850416927392</v>
      </c>
      <c r="E13" s="267">
        <v>-569.32716988358743</v>
      </c>
      <c r="F13" s="267">
        <v>-652.4760207719728</v>
      </c>
      <c r="G13" s="238">
        <f t="shared" ref="G13:G18" si="8">SUM(C13:F13)</f>
        <v>-2267.3251068093587</v>
      </c>
      <c r="H13" s="267">
        <v>-258.87377307249676</v>
      </c>
      <c r="I13" s="268">
        <v>-295.49851290596007</v>
      </c>
      <c r="J13" s="268">
        <v>-314.23770628701561</v>
      </c>
      <c r="K13" s="268">
        <v>-377.26380075687285</v>
      </c>
      <c r="L13" s="238">
        <v>-1245.8947962323452</v>
      </c>
      <c r="M13" s="267">
        <v>-179.41521345281109</v>
      </c>
      <c r="N13" s="267">
        <v>-227.66328673455251</v>
      </c>
      <c r="O13" s="267">
        <v>-228.23197333760703</v>
      </c>
      <c r="P13" s="267">
        <v>-274.44189699304559</v>
      </c>
      <c r="Q13" s="238">
        <f>SUM(M13:P13)</f>
        <v>-909.75237051801616</v>
      </c>
      <c r="R13" s="267">
        <v>-73.590705904085596</v>
      </c>
      <c r="S13" s="267">
        <v>-60.23215759324502</v>
      </c>
      <c r="T13" s="267">
        <v>-69.943991677808128</v>
      </c>
      <c r="U13" s="267">
        <v>-82.384727457432746</v>
      </c>
      <c r="V13" s="238">
        <f>SUM(R13:U13)</f>
        <v>-286.15158263257149</v>
      </c>
      <c r="W13" s="267">
        <v>-82.297754171754363</v>
      </c>
      <c r="X13" s="267">
        <v>-94.101152456884051</v>
      </c>
      <c r="Y13" s="267">
        <v>-87.961688794438942</v>
      </c>
      <c r="Z13" s="267">
        <v>-87.771208900339374</v>
      </c>
      <c r="AA13" s="238">
        <f>SUM(W13:Z13)</f>
        <v>-352.13180432341676</v>
      </c>
      <c r="AB13" s="268">
        <v>-157.22188474027337</v>
      </c>
      <c r="AC13" s="268">
        <v>-157.50783559642929</v>
      </c>
      <c r="AD13" s="268">
        <v>-167.1277748021329</v>
      </c>
      <c r="AE13" s="268">
        <v>-187.44101111476058</v>
      </c>
      <c r="AF13" s="238">
        <f>SUM(AB13:AE13)</f>
        <v>-669.2985062535962</v>
      </c>
    </row>
    <row r="14" spans="2:32" x14ac:dyDescent="0.25">
      <c r="B14" s="4" t="s">
        <v>79</v>
      </c>
      <c r="C14" s="267">
        <v>21.074412754755699</v>
      </c>
      <c r="D14" s="267">
        <v>96.245905141375786</v>
      </c>
      <c r="E14" s="267">
        <v>13.045735935827658</v>
      </c>
      <c r="F14" s="267">
        <v>1.9924302256673627</v>
      </c>
      <c r="G14" s="238">
        <f t="shared" si="8"/>
        <v>132.3584840576265</v>
      </c>
      <c r="H14" s="267">
        <v>24.804653448665835</v>
      </c>
      <c r="I14" s="268">
        <v>94.227869672602182</v>
      </c>
      <c r="J14" s="268">
        <v>12.041373328992865</v>
      </c>
      <c r="K14" s="268">
        <v>21.316333580302221</v>
      </c>
      <c r="L14" s="238">
        <v>152.41768538056309</v>
      </c>
      <c r="M14" s="267">
        <v>24.944658880000002</v>
      </c>
      <c r="N14" s="267">
        <v>94.766427019999966</v>
      </c>
      <c r="O14" s="267">
        <v>11.247599519999984</v>
      </c>
      <c r="P14" s="267">
        <v>23.951659410000115</v>
      </c>
      <c r="Q14" s="238">
        <f>SUM(M14:P14)</f>
        <v>154.91034483000007</v>
      </c>
      <c r="R14" s="268">
        <v>-0.14000543133416601</v>
      </c>
      <c r="S14" s="267">
        <v>-0.51110199739779405</v>
      </c>
      <c r="T14" s="267">
        <v>0.79377380899288341</v>
      </c>
      <c r="U14" s="267">
        <v>-2.6353258296978943</v>
      </c>
      <c r="V14" s="238">
        <f>SUM(R14:U14)</f>
        <v>-2.4926594494369709</v>
      </c>
      <c r="W14" s="268">
        <v>-0.33257984351204417</v>
      </c>
      <c r="X14" s="267">
        <v>7.4023462319967398E-2</v>
      </c>
      <c r="Y14" s="267">
        <v>0.40193753248365494</v>
      </c>
      <c r="Z14" s="267">
        <v>-0.91257241587223314</v>
      </c>
      <c r="AA14" s="238">
        <f>SUM(W14:Z14)</f>
        <v>-0.76919126458065501</v>
      </c>
      <c r="AB14" s="268">
        <v>-3.3976608503980907</v>
      </c>
      <c r="AC14" s="268">
        <v>1.9165566564536434</v>
      </c>
      <c r="AD14" s="268">
        <v>0.60242507435113524</v>
      </c>
      <c r="AE14" s="268">
        <v>-18.411330938762621</v>
      </c>
      <c r="AF14" s="238">
        <f>SUM(AB14:AE14)</f>
        <v>-19.290010058355932</v>
      </c>
    </row>
    <row r="15" spans="2:32" x14ac:dyDescent="0.25">
      <c r="B15" s="4" t="s">
        <v>78</v>
      </c>
      <c r="C15" s="267">
        <v>-38.63620591797698</v>
      </c>
      <c r="D15" s="267">
        <v>-16.800789460669044</v>
      </c>
      <c r="E15" s="267">
        <v>-32.804637810143191</v>
      </c>
      <c r="F15" s="267">
        <v>-38.811148272695114</v>
      </c>
      <c r="G15" s="238">
        <f t="shared" si="8"/>
        <v>-127.05278146148433</v>
      </c>
      <c r="H15" s="271">
        <v>0</v>
      </c>
      <c r="I15" s="271">
        <v>0</v>
      </c>
      <c r="J15" s="271">
        <v>0</v>
      </c>
      <c r="K15" s="271">
        <v>0</v>
      </c>
      <c r="L15" s="272">
        <f>SUM(H15:K15)</f>
        <v>0</v>
      </c>
      <c r="M15" s="271">
        <v>0</v>
      </c>
      <c r="N15" s="271">
        <v>0</v>
      </c>
      <c r="O15" s="273">
        <v>0</v>
      </c>
      <c r="P15" s="271">
        <v>0</v>
      </c>
      <c r="Q15" s="272">
        <f>SUM(M15:P15)</f>
        <v>0</v>
      </c>
      <c r="R15" s="271">
        <v>0</v>
      </c>
      <c r="S15" s="271">
        <v>0</v>
      </c>
      <c r="T15" s="273">
        <v>0</v>
      </c>
      <c r="U15" s="271">
        <v>0</v>
      </c>
      <c r="V15" s="272">
        <f>SUM(R15:U15)</f>
        <v>0</v>
      </c>
      <c r="W15" s="271">
        <v>0</v>
      </c>
      <c r="X15" s="271">
        <v>0</v>
      </c>
      <c r="Y15" s="271">
        <v>0</v>
      </c>
      <c r="Z15" s="271">
        <v>0</v>
      </c>
      <c r="AA15" s="272">
        <f>SUM(W15:Z15)</f>
        <v>0</v>
      </c>
      <c r="AB15" s="271">
        <v>0</v>
      </c>
      <c r="AC15" s="271">
        <v>0</v>
      </c>
      <c r="AD15" s="271">
        <v>0</v>
      </c>
      <c r="AE15" s="271">
        <v>0</v>
      </c>
      <c r="AF15" s="272">
        <f>SUM(AB15:AE15)</f>
        <v>0</v>
      </c>
    </row>
    <row r="16" spans="2:32" x14ac:dyDescent="0.25">
      <c r="B16" s="4" t="s">
        <v>51</v>
      </c>
      <c r="C16" s="267">
        <v>0</v>
      </c>
      <c r="D16" s="267">
        <v>-71.906688345830574</v>
      </c>
      <c r="E16" s="267">
        <v>-31.972210542086092</v>
      </c>
      <c r="F16" s="267">
        <v>-37.469282150667766</v>
      </c>
      <c r="G16" s="238">
        <f t="shared" si="8"/>
        <v>-141.34818103858441</v>
      </c>
      <c r="H16" s="271">
        <v>0</v>
      </c>
      <c r="I16" s="271">
        <v>0</v>
      </c>
      <c r="J16" s="271">
        <v>0</v>
      </c>
      <c r="K16" s="271">
        <v>0</v>
      </c>
      <c r="L16" s="272">
        <f t="shared" si="5"/>
        <v>0</v>
      </c>
      <c r="M16" s="271">
        <v>0</v>
      </c>
      <c r="N16" s="271">
        <v>0</v>
      </c>
      <c r="O16" s="273">
        <v>0</v>
      </c>
      <c r="P16" s="271">
        <v>0</v>
      </c>
      <c r="Q16" s="272">
        <f t="shared" si="0"/>
        <v>0</v>
      </c>
      <c r="R16" s="271">
        <v>0</v>
      </c>
      <c r="S16" s="271">
        <v>0</v>
      </c>
      <c r="T16" s="273">
        <v>0</v>
      </c>
      <c r="U16" s="271">
        <v>0</v>
      </c>
      <c r="V16" s="272">
        <f t="shared" si="1"/>
        <v>0</v>
      </c>
      <c r="W16" s="271">
        <v>0</v>
      </c>
      <c r="X16" s="271">
        <v>0</v>
      </c>
      <c r="Y16" s="271">
        <v>0</v>
      </c>
      <c r="Z16" s="271">
        <v>0</v>
      </c>
      <c r="AA16" s="272">
        <f t="shared" si="2"/>
        <v>0</v>
      </c>
      <c r="AB16" s="271">
        <v>0</v>
      </c>
      <c r="AC16" s="271">
        <v>0</v>
      </c>
      <c r="AD16" s="271">
        <v>0</v>
      </c>
      <c r="AE16" s="271">
        <v>0</v>
      </c>
      <c r="AF16" s="272">
        <f t="shared" si="3"/>
        <v>0</v>
      </c>
    </row>
    <row r="17" spans="2:33" x14ac:dyDescent="0.25">
      <c r="B17" s="4" t="s">
        <v>71</v>
      </c>
      <c r="C17" s="267">
        <v>-6.8309270030316975</v>
      </c>
      <c r="D17" s="267">
        <v>-19.543451641038356</v>
      </c>
      <c r="E17" s="267">
        <v>-6.4379587104526994</v>
      </c>
      <c r="F17" s="267">
        <v>-18.707478403409485</v>
      </c>
      <c r="G17" s="238">
        <f t="shared" si="8"/>
        <v>-51.519815757932236</v>
      </c>
      <c r="H17" s="271">
        <v>0</v>
      </c>
      <c r="I17" s="271">
        <v>0</v>
      </c>
      <c r="J17" s="271">
        <v>0</v>
      </c>
      <c r="K17" s="271">
        <v>0</v>
      </c>
      <c r="L17" s="272">
        <f t="shared" si="5"/>
        <v>0</v>
      </c>
      <c r="M17" s="271">
        <v>0</v>
      </c>
      <c r="N17" s="271">
        <v>0</v>
      </c>
      <c r="O17" s="273">
        <v>0</v>
      </c>
      <c r="P17" s="271">
        <v>0</v>
      </c>
      <c r="Q17" s="272">
        <f t="shared" si="0"/>
        <v>0</v>
      </c>
      <c r="R17" s="271">
        <v>0</v>
      </c>
      <c r="S17" s="271">
        <v>0</v>
      </c>
      <c r="T17" s="273">
        <v>0</v>
      </c>
      <c r="U17" s="271">
        <v>0</v>
      </c>
      <c r="V17" s="272">
        <f t="shared" si="1"/>
        <v>0</v>
      </c>
      <c r="W17" s="271">
        <v>0</v>
      </c>
      <c r="X17" s="271">
        <v>0</v>
      </c>
      <c r="Y17" s="271">
        <v>0</v>
      </c>
      <c r="Z17" s="271">
        <v>0</v>
      </c>
      <c r="AA17" s="272">
        <f t="shared" si="2"/>
        <v>0</v>
      </c>
      <c r="AB17" s="267">
        <v>-6.8309270030316975</v>
      </c>
      <c r="AC17" s="267">
        <v>-19.543451641038356</v>
      </c>
      <c r="AD17" s="267">
        <v>-6.4379587104526994</v>
      </c>
      <c r="AE17" s="267">
        <v>-18.707478403409485</v>
      </c>
      <c r="AF17" s="238">
        <f t="shared" si="3"/>
        <v>-51.519815757932236</v>
      </c>
    </row>
    <row r="18" spans="2:33" x14ac:dyDescent="0.25">
      <c r="B18" s="230" t="s">
        <v>53</v>
      </c>
      <c r="C18" s="274">
        <v>264.31187883762709</v>
      </c>
      <c r="D18" s="274">
        <v>272.38770736446315</v>
      </c>
      <c r="E18" s="274">
        <v>282.84251891932479</v>
      </c>
      <c r="F18" s="274">
        <v>297.87431794587957</v>
      </c>
      <c r="G18" s="238">
        <f t="shared" si="8"/>
        <v>1117.4164230672945</v>
      </c>
      <c r="H18" s="274">
        <v>75.268122235107072</v>
      </c>
      <c r="I18" s="274">
        <v>83.963281395576544</v>
      </c>
      <c r="J18" s="274">
        <v>90.71650318330218</v>
      </c>
      <c r="K18" s="274">
        <v>107.57772777047845</v>
      </c>
      <c r="L18" s="238">
        <v>357.52563458446423</v>
      </c>
      <c r="M18" s="274">
        <v>62.958255375153058</v>
      </c>
      <c r="N18" s="274">
        <v>67.15422078546699</v>
      </c>
      <c r="O18" s="274">
        <v>70.366149510000014</v>
      </c>
      <c r="P18" s="274">
        <v>82.118111239969991</v>
      </c>
      <c r="Q18" s="238">
        <f>SUM(M18:P18)</f>
        <v>282.59673691059004</v>
      </c>
      <c r="R18" s="274">
        <v>12.399785276825465</v>
      </c>
      <c r="S18" s="274">
        <v>15.6268625449942</v>
      </c>
      <c r="T18" s="274">
        <v>10.971216755595522</v>
      </c>
      <c r="U18" s="274">
        <v>21.919999765799862</v>
      </c>
      <c r="V18" s="238">
        <f>SUM(R18:U18)</f>
        <v>60.917864343215044</v>
      </c>
      <c r="W18" s="274">
        <v>40.444439472443463</v>
      </c>
      <c r="X18" s="274">
        <v>43.316518365823015</v>
      </c>
      <c r="Y18" s="274">
        <v>48.198239264451864</v>
      </c>
      <c r="Z18" s="274">
        <v>54.698077516841749</v>
      </c>
      <c r="AA18" s="238">
        <f>SUM(W18:Z18)</f>
        <v>186.6572746195601</v>
      </c>
      <c r="AB18" s="274">
        <v>148.59931713007657</v>
      </c>
      <c r="AC18" s="274">
        <v>145.10790760306358</v>
      </c>
      <c r="AD18" s="274">
        <v>143.92777647157078</v>
      </c>
      <c r="AE18" s="274">
        <v>135.5985126585594</v>
      </c>
      <c r="AF18" s="238">
        <f>SUM(AB18:AE18)</f>
        <v>573.23351386327033</v>
      </c>
    </row>
    <row r="19" spans="2:33" x14ac:dyDescent="0.25">
      <c r="B19" s="9" t="s">
        <v>54</v>
      </c>
      <c r="C19" s="266">
        <f t="shared" ref="C19:AF19" si="9">SUM(C11:C18)</f>
        <v>449.00976484534641</v>
      </c>
      <c r="D19" s="266">
        <f t="shared" si="9"/>
        <v>557.48922132102143</v>
      </c>
      <c r="E19" s="266">
        <f t="shared" si="9"/>
        <v>548.28077480088268</v>
      </c>
      <c r="F19" s="266">
        <f t="shared" si="9"/>
        <v>913.88483720914542</v>
      </c>
      <c r="G19" s="238">
        <f t="shared" si="9"/>
        <v>2468.6645981763968</v>
      </c>
      <c r="H19" s="266">
        <f t="shared" si="9"/>
        <v>268.75401003807275</v>
      </c>
      <c r="I19" s="266">
        <f t="shared" si="9"/>
        <v>466.7639185750582</v>
      </c>
      <c r="J19" s="266">
        <f t="shared" si="9"/>
        <v>383.69081229125521</v>
      </c>
      <c r="K19" s="266">
        <f t="shared" si="9"/>
        <v>484.23730111712177</v>
      </c>
      <c r="L19" s="238">
        <f t="shared" si="9"/>
        <v>1603.4524941615082</v>
      </c>
      <c r="M19" s="266">
        <f t="shared" si="9"/>
        <v>204.93569518052476</v>
      </c>
      <c r="N19" s="266">
        <f t="shared" si="9"/>
        <v>383.4702546961243</v>
      </c>
      <c r="O19" s="266">
        <f t="shared" si="9"/>
        <v>272.15086159928916</v>
      </c>
      <c r="P19" s="266">
        <f t="shared" si="9"/>
        <v>409.20332552410548</v>
      </c>
      <c r="Q19" s="238">
        <f t="shared" si="9"/>
        <v>1269.7601370000439</v>
      </c>
      <c r="R19" s="266">
        <f t="shared" si="9"/>
        <v>71.244170294709008</v>
      </c>
      <c r="S19" s="266">
        <f t="shared" si="9"/>
        <v>91.686554180726276</v>
      </c>
      <c r="T19" s="266">
        <f t="shared" si="9"/>
        <v>121.80474803650719</v>
      </c>
      <c r="U19" s="266">
        <f t="shared" si="9"/>
        <v>95.185884501096723</v>
      </c>
      <c r="V19" s="238">
        <f t="shared" si="9"/>
        <v>379.92135701303914</v>
      </c>
      <c r="W19" s="266">
        <f t="shared" si="9"/>
        <v>60.363292327697145</v>
      </c>
      <c r="X19" s="266">
        <f t="shared" si="9"/>
        <v>57.444516505008167</v>
      </c>
      <c r="Y19" s="266">
        <f t="shared" si="9"/>
        <v>69.256820450547039</v>
      </c>
      <c r="Z19" s="266">
        <f t="shared" si="9"/>
        <v>163.37246374314594</v>
      </c>
      <c r="AA19" s="238">
        <f t="shared" si="9"/>
        <v>350.4370930263982</v>
      </c>
      <c r="AB19" s="266">
        <f t="shared" si="9"/>
        <v>158.49714432522455</v>
      </c>
      <c r="AC19" s="266">
        <f t="shared" si="9"/>
        <v>121.9818119074551</v>
      </c>
      <c r="AD19" s="266">
        <f t="shared" si="9"/>
        <v>160.10999041130972</v>
      </c>
      <c r="AE19" s="266">
        <f t="shared" si="9"/>
        <v>342.55550277224137</v>
      </c>
      <c r="AF19" s="238">
        <f t="shared" si="9"/>
        <v>783.14444941623083</v>
      </c>
      <c r="AG19" s="248"/>
    </row>
    <row r="20" spans="2:33" ht="6.75" customHeight="1" x14ac:dyDescent="0.25">
      <c r="B20" s="249"/>
      <c r="C20" s="220"/>
      <c r="D20" s="220"/>
      <c r="E20" s="220"/>
      <c r="F20" s="221"/>
      <c r="G20" s="220"/>
      <c r="H20" s="220"/>
      <c r="I20" s="220"/>
      <c r="J20" s="220"/>
      <c r="K20" s="221"/>
      <c r="L20" s="221"/>
      <c r="M20" s="220"/>
      <c r="N20" s="221"/>
      <c r="O20" s="220"/>
      <c r="P20" s="221"/>
      <c r="Q20" s="221"/>
      <c r="R20" s="220"/>
      <c r="S20" s="221"/>
      <c r="T20" s="220"/>
      <c r="U20" s="221"/>
      <c r="V20" s="221"/>
      <c r="W20" s="220"/>
      <c r="X20" s="221"/>
      <c r="Y20" s="220"/>
      <c r="Z20" s="221"/>
      <c r="AA20" s="221"/>
      <c r="AB20" s="221"/>
      <c r="AC20" s="221"/>
      <c r="AD20" s="221"/>
      <c r="AE20" s="221"/>
      <c r="AF20" s="222"/>
    </row>
    <row r="21" spans="2:33" x14ac:dyDescent="0.25">
      <c r="B21" s="4" t="s">
        <v>53</v>
      </c>
      <c r="C21" s="267">
        <v>-264.31187883762709</v>
      </c>
      <c r="D21" s="267">
        <v>-272.38770736446315</v>
      </c>
      <c r="E21" s="267">
        <v>-282.84251891932479</v>
      </c>
      <c r="F21" s="267">
        <v>-297.87431794587957</v>
      </c>
      <c r="G21" s="238">
        <f>SUM(C21:F21)</f>
        <v>-1117.4164230672945</v>
      </c>
      <c r="H21" s="267"/>
      <c r="I21" s="267"/>
      <c r="J21" s="267"/>
      <c r="K21" s="267"/>
      <c r="L21" s="266"/>
      <c r="M21" s="267"/>
      <c r="N21" s="267"/>
      <c r="O21" s="267"/>
      <c r="P21" s="267"/>
      <c r="Q21" s="275"/>
      <c r="R21" s="267"/>
      <c r="S21" s="267"/>
      <c r="T21" s="267"/>
      <c r="U21" s="267"/>
      <c r="V21" s="266"/>
      <c r="W21" s="267"/>
      <c r="X21" s="267"/>
      <c r="Y21" s="267"/>
      <c r="Z21" s="267"/>
      <c r="AA21" s="266"/>
      <c r="AB21" s="267"/>
      <c r="AC21" s="267"/>
      <c r="AD21" s="267"/>
      <c r="AE21" s="267"/>
      <c r="AF21" s="266"/>
    </row>
    <row r="22" spans="2:33" x14ac:dyDescent="0.25">
      <c r="B22" s="4" t="s">
        <v>80</v>
      </c>
      <c r="C22" s="267">
        <v>-165.25487179670549</v>
      </c>
      <c r="D22" s="267">
        <v>-204.40183963905758</v>
      </c>
      <c r="E22" s="267">
        <v>-195.51654632730092</v>
      </c>
      <c r="F22" s="267">
        <v>-274.9165234331839</v>
      </c>
      <c r="G22" s="238">
        <f t="shared" ref="G22:G26" si="10">SUM(C22:F22)</f>
        <v>-840.08978119624794</v>
      </c>
      <c r="H22" s="276"/>
      <c r="I22" s="277"/>
      <c r="J22" s="278"/>
      <c r="K22" s="278"/>
      <c r="L22" s="266"/>
      <c r="M22" s="278"/>
      <c r="N22" s="278"/>
      <c r="O22" s="278"/>
      <c r="P22" s="278"/>
      <c r="Q22" s="278"/>
      <c r="R22" s="278"/>
      <c r="S22" s="278"/>
      <c r="T22" s="278"/>
      <c r="U22" s="278"/>
      <c r="V22" s="266"/>
      <c r="W22" s="278"/>
      <c r="X22" s="278"/>
      <c r="Y22" s="278"/>
      <c r="Z22" s="278"/>
      <c r="AA22" s="266"/>
      <c r="AB22" s="278"/>
      <c r="AC22" s="278"/>
      <c r="AD22" s="278"/>
      <c r="AE22" s="278"/>
      <c r="AF22" s="266"/>
    </row>
    <row r="23" spans="2:33" x14ac:dyDescent="0.25">
      <c r="B23" s="250" t="s">
        <v>56</v>
      </c>
      <c r="C23" s="279">
        <v>19.44301384259316</v>
      </c>
      <c r="D23" s="279">
        <v>80.699674317501263</v>
      </c>
      <c r="E23" s="279">
        <v>69.921709554256864</v>
      </c>
      <c r="F23" s="279">
        <v>341.09399583008201</v>
      </c>
      <c r="G23" s="238">
        <f t="shared" si="10"/>
        <v>511.1583935444333</v>
      </c>
      <c r="H23" s="280"/>
      <c r="I23" s="280"/>
      <c r="J23" s="280"/>
      <c r="K23" s="280"/>
      <c r="L23" s="266"/>
      <c r="M23" s="280"/>
      <c r="N23" s="280"/>
      <c r="O23" s="280"/>
      <c r="P23" s="280"/>
      <c r="Q23" s="280"/>
      <c r="R23" s="280"/>
      <c r="S23" s="280"/>
      <c r="T23" s="280"/>
      <c r="U23" s="280"/>
      <c r="V23" s="266"/>
      <c r="W23" s="280"/>
      <c r="X23" s="280"/>
      <c r="Y23" s="280"/>
      <c r="Z23" s="280"/>
      <c r="AA23" s="266"/>
      <c r="AB23" s="280"/>
      <c r="AC23" s="280"/>
      <c r="AD23" s="280"/>
      <c r="AE23" s="280"/>
      <c r="AF23" s="266"/>
    </row>
    <row r="24" spans="2:33" x14ac:dyDescent="0.25">
      <c r="B24" s="234" t="s">
        <v>81</v>
      </c>
      <c r="C24" s="281">
        <v>0</v>
      </c>
      <c r="D24" s="281">
        <v>0</v>
      </c>
      <c r="E24" s="281">
        <v>0</v>
      </c>
      <c r="F24" s="282">
        <v>-206.59200000000001</v>
      </c>
      <c r="G24" s="238">
        <f t="shared" si="10"/>
        <v>-206.59200000000001</v>
      </c>
      <c r="H24" s="280"/>
      <c r="I24" s="280"/>
      <c r="J24" s="280"/>
      <c r="K24" s="280"/>
      <c r="L24" s="266"/>
      <c r="M24" s="280"/>
      <c r="N24" s="280"/>
      <c r="O24" s="280"/>
      <c r="P24" s="280"/>
      <c r="Q24" s="280"/>
      <c r="R24" s="280"/>
      <c r="S24" s="280"/>
      <c r="T24" s="280"/>
      <c r="U24" s="280"/>
      <c r="V24" s="266"/>
      <c r="W24" s="280"/>
      <c r="X24" s="280"/>
      <c r="Y24" s="280"/>
      <c r="Z24" s="280"/>
      <c r="AA24" s="266"/>
      <c r="AB24" s="280"/>
      <c r="AC24" s="280"/>
      <c r="AD24" s="280"/>
      <c r="AE24" s="280"/>
      <c r="AF24" s="266"/>
    </row>
    <row r="25" spans="2:33" x14ac:dyDescent="0.25">
      <c r="B25" s="234" t="s">
        <v>22</v>
      </c>
      <c r="C25" s="283">
        <v>-5.9689023607353571</v>
      </c>
      <c r="D25" s="283">
        <v>-24.776650397778706</v>
      </c>
      <c r="E25" s="283">
        <v>-6.1585732275254017</v>
      </c>
      <c r="F25" s="283">
        <v>-112.19464002497304</v>
      </c>
      <c r="G25" s="238">
        <f t="shared" si="10"/>
        <v>-149.09876601101251</v>
      </c>
      <c r="H25" s="284"/>
      <c r="I25" s="277"/>
      <c r="J25" s="278"/>
      <c r="K25" s="278"/>
      <c r="L25" s="266"/>
      <c r="M25" s="278"/>
      <c r="N25" s="278"/>
      <c r="O25" s="278"/>
      <c r="P25" s="278"/>
      <c r="Q25" s="278"/>
      <c r="R25" s="278"/>
      <c r="S25" s="278"/>
      <c r="T25" s="278"/>
      <c r="U25" s="278"/>
      <c r="V25" s="266"/>
      <c r="W25" s="278"/>
      <c r="X25" s="278"/>
      <c r="Y25" s="278"/>
      <c r="Z25" s="278"/>
      <c r="AA25" s="266"/>
      <c r="AB25" s="278"/>
      <c r="AC25" s="278"/>
      <c r="AD25" s="278"/>
      <c r="AE25" s="278"/>
      <c r="AF25" s="266"/>
    </row>
    <row r="26" spans="2:33" x14ac:dyDescent="0.25">
      <c r="B26" s="13" t="s">
        <v>57</v>
      </c>
      <c r="C26" s="285">
        <v>13.474111481857804</v>
      </c>
      <c r="D26" s="285">
        <v>55.923023919722553</v>
      </c>
      <c r="E26" s="285">
        <v>63.763136326731463</v>
      </c>
      <c r="F26" s="285">
        <v>22.307355805108955</v>
      </c>
      <c r="G26" s="238">
        <f t="shared" si="10"/>
        <v>155.46762753342077</v>
      </c>
      <c r="H26" s="280"/>
      <c r="I26" s="280"/>
      <c r="J26" s="280"/>
      <c r="K26" s="280"/>
      <c r="L26" s="266"/>
      <c r="M26" s="280"/>
      <c r="N26" s="280"/>
      <c r="O26" s="280"/>
      <c r="P26" s="280"/>
      <c r="Q26" s="280"/>
      <c r="R26" s="280"/>
      <c r="S26" s="280"/>
      <c r="T26" s="280"/>
      <c r="U26" s="280"/>
      <c r="V26" s="266"/>
      <c r="W26" s="280"/>
      <c r="X26" s="280"/>
      <c r="Y26" s="280"/>
      <c r="Z26" s="280"/>
      <c r="AA26" s="266"/>
      <c r="AB26" s="280"/>
      <c r="AC26" s="280"/>
      <c r="AD26" s="280"/>
      <c r="AE26" s="280"/>
      <c r="AF26" s="266"/>
    </row>
    <row r="27" spans="2:33" ht="6" customHeight="1" x14ac:dyDescent="0.25">
      <c r="B27" s="201"/>
      <c r="C27" s="202"/>
      <c r="D27" s="202"/>
      <c r="E27" s="202"/>
      <c r="F27" s="203"/>
      <c r="G27" s="251"/>
      <c r="H27" s="24"/>
      <c r="I27" s="24"/>
      <c r="J27" s="24"/>
      <c r="K27" s="24"/>
      <c r="L27" s="242"/>
      <c r="M27" s="29"/>
      <c r="N27" s="27"/>
      <c r="O27" s="29"/>
      <c r="P27" s="27"/>
      <c r="Q27" s="25"/>
      <c r="R27" s="29"/>
      <c r="S27" s="27"/>
      <c r="T27" s="29"/>
      <c r="U27" s="27"/>
      <c r="V27" s="242"/>
      <c r="W27" s="29"/>
      <c r="X27" s="27"/>
      <c r="Y27" s="29"/>
      <c r="Z27" s="27"/>
      <c r="AA27" s="242"/>
      <c r="AB27" s="26"/>
      <c r="AC27" s="26"/>
      <c r="AD27" s="26"/>
      <c r="AE27" s="26"/>
      <c r="AF27" s="26"/>
    </row>
    <row r="28" spans="2:33" ht="4.5" customHeight="1" x14ac:dyDescent="0.25">
      <c r="B28" s="28"/>
      <c r="C28" s="29"/>
      <c r="D28" s="216"/>
      <c r="E28" s="216"/>
      <c r="F28" s="214"/>
      <c r="G28" s="214"/>
      <c r="H28" s="215"/>
      <c r="I28" s="215"/>
      <c r="J28" s="215"/>
      <c r="K28" s="215"/>
      <c r="L28" s="214"/>
      <c r="M28" s="216"/>
      <c r="N28" s="214"/>
      <c r="O28" s="216"/>
      <c r="P28" s="214"/>
      <c r="Q28" s="215"/>
      <c r="R28" s="216"/>
      <c r="S28" s="214"/>
      <c r="T28" s="216"/>
      <c r="U28" s="214"/>
      <c r="V28" s="214"/>
      <c r="W28" s="216"/>
      <c r="X28" s="214"/>
      <c r="Y28" s="216"/>
      <c r="Z28" s="214"/>
      <c r="AA28" s="214"/>
      <c r="AB28" s="216"/>
      <c r="AC28" s="216"/>
      <c r="AD28" s="216"/>
      <c r="AE28" s="216"/>
      <c r="AF28" s="216"/>
    </row>
    <row r="29" spans="2:33" x14ac:dyDescent="0.25">
      <c r="B29" s="212" t="s">
        <v>26</v>
      </c>
      <c r="C29" s="252">
        <f t="shared" ref="C29:AF29" si="11">C11/C$9</f>
        <v>0.72242527806637358</v>
      </c>
      <c r="D29" s="253">
        <f t="shared" si="11"/>
        <v>0.71661647112702831</v>
      </c>
      <c r="E29" s="253">
        <f t="shared" si="11"/>
        <v>0.7215899781261268</v>
      </c>
      <c r="F29" s="253">
        <f t="shared" si="11"/>
        <v>0.72214580067844014</v>
      </c>
      <c r="G29" s="254">
        <f t="shared" si="11"/>
        <v>0.72076561738211098</v>
      </c>
      <c r="H29" s="253">
        <f t="shared" si="11"/>
        <v>0.67289182708183559</v>
      </c>
      <c r="I29" s="253">
        <f t="shared" si="11"/>
        <v>0.67456243298331653</v>
      </c>
      <c r="J29" s="253">
        <f t="shared" si="11"/>
        <v>0.68029082080748293</v>
      </c>
      <c r="K29" s="253">
        <f t="shared" si="11"/>
        <v>0.66811998955471952</v>
      </c>
      <c r="L29" s="254">
        <f t="shared" si="11"/>
        <v>0.67368708233428798</v>
      </c>
      <c r="M29" s="253">
        <f t="shared" si="11"/>
        <v>0.68303675158427768</v>
      </c>
      <c r="N29" s="253">
        <f t="shared" si="11"/>
        <v>0.68470128103059935</v>
      </c>
      <c r="O29" s="253">
        <f t="shared" si="11"/>
        <v>0.69393458650696493</v>
      </c>
      <c r="P29" s="253">
        <f t="shared" si="11"/>
        <v>0.68864501947490042</v>
      </c>
      <c r="Q29" s="254">
        <f t="shared" si="11"/>
        <v>0.68791857648736099</v>
      </c>
      <c r="R29" s="253">
        <f t="shared" si="11"/>
        <v>0.65157667898354932</v>
      </c>
      <c r="S29" s="253">
        <f t="shared" si="11"/>
        <v>0.65153413571192431</v>
      </c>
      <c r="T29" s="253">
        <f t="shared" si="11"/>
        <v>0.65170066530418513</v>
      </c>
      <c r="U29" s="253">
        <f t="shared" si="11"/>
        <v>0.61959434800194313</v>
      </c>
      <c r="V29" s="254">
        <f t="shared" si="11"/>
        <v>0.64210878850213282</v>
      </c>
      <c r="W29" s="253">
        <f t="shared" si="11"/>
        <v>0.91111318836115429</v>
      </c>
      <c r="X29" s="253">
        <f t="shared" si="11"/>
        <v>0.90657397754495228</v>
      </c>
      <c r="Y29" s="253">
        <f t="shared" si="11"/>
        <v>0.90700610934027204</v>
      </c>
      <c r="Z29" s="253">
        <f t="shared" si="11"/>
        <v>0.90087312282150223</v>
      </c>
      <c r="AA29" s="254">
        <f t="shared" si="11"/>
        <v>0.90563173802378472</v>
      </c>
      <c r="AB29" s="253">
        <f t="shared" si="11"/>
        <v>0.76294344730886998</v>
      </c>
      <c r="AC29" s="253">
        <f t="shared" si="11"/>
        <v>0.76354711524703756</v>
      </c>
      <c r="AD29" s="253">
        <f t="shared" si="11"/>
        <v>0.76182765277989406</v>
      </c>
      <c r="AE29" s="253">
        <f t="shared" si="11"/>
        <v>0.76970914978170635</v>
      </c>
      <c r="AF29" s="254">
        <f t="shared" si="11"/>
        <v>0.76517161824025914</v>
      </c>
    </row>
    <row r="30" spans="2:33" x14ac:dyDescent="0.25">
      <c r="B30" s="37" t="s">
        <v>27</v>
      </c>
      <c r="C30" s="253">
        <f t="shared" ref="C30:AF30" si="12">-C12/C$9</f>
        <v>0.47973313119384869</v>
      </c>
      <c r="D30" s="253">
        <f t="shared" si="12"/>
        <v>0.46858257282741567</v>
      </c>
      <c r="E30" s="253">
        <f t="shared" si="12"/>
        <v>0.4645413256842108</v>
      </c>
      <c r="F30" s="253">
        <f t="shared" si="12"/>
        <v>0.42948213693818277</v>
      </c>
      <c r="G30" s="254">
        <f t="shared" si="12"/>
        <v>0.4572684108186536</v>
      </c>
      <c r="H30" s="253">
        <f t="shared" si="12"/>
        <v>0.42940864932871642</v>
      </c>
      <c r="I30" s="253">
        <f t="shared" si="12"/>
        <v>0.41520594544655404</v>
      </c>
      <c r="J30" s="253">
        <f t="shared" si="12"/>
        <v>0.41480498796470289</v>
      </c>
      <c r="K30" s="253">
        <f t="shared" si="12"/>
        <v>0.40292471349642667</v>
      </c>
      <c r="L30" s="254">
        <f t="shared" si="12"/>
        <v>0.41410898752232994</v>
      </c>
      <c r="M30" s="253">
        <f t="shared" si="12"/>
        <v>0.43362945183992746</v>
      </c>
      <c r="N30" s="253">
        <f t="shared" si="12"/>
        <v>0.39703177862554062</v>
      </c>
      <c r="O30" s="253">
        <f t="shared" si="12"/>
        <v>0.42629074219506735</v>
      </c>
      <c r="P30" s="253">
        <f t="shared" si="12"/>
        <v>0.39183752446907411</v>
      </c>
      <c r="Q30" s="254">
        <f t="shared" si="12"/>
        <v>0.40967758489141415</v>
      </c>
      <c r="R30" s="253">
        <f t="shared" si="12"/>
        <v>0.41710756842949936</v>
      </c>
      <c r="S30" s="253">
        <f t="shared" si="12"/>
        <v>0.45272386835042622</v>
      </c>
      <c r="T30" s="253">
        <f t="shared" si="12"/>
        <v>0.38520129064575365</v>
      </c>
      <c r="U30" s="253">
        <f t="shared" si="12"/>
        <v>0.42503687502353082</v>
      </c>
      <c r="V30" s="254">
        <f t="shared" si="12"/>
        <v>0.42053900161092339</v>
      </c>
      <c r="W30" s="253">
        <f t="shared" si="12"/>
        <v>0.53107540560646305</v>
      </c>
      <c r="X30" s="253">
        <f t="shared" si="12"/>
        <v>0.52608153560533544</v>
      </c>
      <c r="Y30" s="253">
        <f t="shared" si="12"/>
        <v>0.54039668171072741</v>
      </c>
      <c r="Z30" s="253">
        <f t="shared" si="12"/>
        <v>0.46489785804244249</v>
      </c>
      <c r="AA30" s="254">
        <f t="shared" si="12"/>
        <v>0.50911522938132503</v>
      </c>
      <c r="AB30" s="253">
        <f t="shared" si="12"/>
        <v>0.56352255301442222</v>
      </c>
      <c r="AC30" s="253">
        <f t="shared" si="12"/>
        <v>0.58831215676856174</v>
      </c>
      <c r="AD30" s="253">
        <f t="shared" si="12"/>
        <v>0.55968445408835821</v>
      </c>
      <c r="AE30" s="253">
        <f t="shared" si="12"/>
        <v>0.46938464783731804</v>
      </c>
      <c r="AF30" s="254">
        <f t="shared" si="12"/>
        <v>0.53510421778009432</v>
      </c>
    </row>
    <row r="31" spans="2:33" x14ac:dyDescent="0.25">
      <c r="B31" s="39" t="s">
        <v>28</v>
      </c>
      <c r="C31" s="253">
        <f t="shared" ref="C31:AF31" si="13">-C13/C$9</f>
        <v>0.17096664240767254</v>
      </c>
      <c r="D31" s="253">
        <f t="shared" si="13"/>
        <v>0.16074482690153488</v>
      </c>
      <c r="E31" s="253">
        <f t="shared" si="13"/>
        <v>0.16389195660658445</v>
      </c>
      <c r="F31" s="253">
        <f t="shared" si="13"/>
        <v>0.14025600054053658</v>
      </c>
      <c r="G31" s="254">
        <f t="shared" si="13"/>
        <v>0.1569659882228025</v>
      </c>
      <c r="H31" s="253">
        <f t="shared" si="13"/>
        <v>0.14742292292161549</v>
      </c>
      <c r="I31" s="253">
        <f t="shared" si="13"/>
        <v>0.13121593022936406</v>
      </c>
      <c r="J31" s="253">
        <f t="shared" si="13"/>
        <v>0.14017099175897413</v>
      </c>
      <c r="K31" s="253">
        <f t="shared" si="13"/>
        <v>0.13656513281262886</v>
      </c>
      <c r="L31" s="254">
        <f t="shared" si="13"/>
        <v>0.1382433310493367</v>
      </c>
      <c r="M31" s="253">
        <f t="shared" si="13"/>
        <v>0.15094540954538174</v>
      </c>
      <c r="N31" s="253">
        <f t="shared" si="13"/>
        <v>0.14579230770136897</v>
      </c>
      <c r="O31" s="253">
        <f t="shared" si="13"/>
        <v>0.14586769843977573</v>
      </c>
      <c r="P31" s="253">
        <f t="shared" si="13"/>
        <v>0.14103163787141801</v>
      </c>
      <c r="Q31" s="254">
        <f t="shared" si="13"/>
        <v>0.14530976651047001</v>
      </c>
      <c r="R31" s="253">
        <f t="shared" si="13"/>
        <v>0.13015074348799971</v>
      </c>
      <c r="S31" s="253">
        <f t="shared" si="13"/>
        <v>8.7532989950323936E-2</v>
      </c>
      <c r="T31" s="253">
        <f t="shared" si="13"/>
        <v>0.10356507257632423</v>
      </c>
      <c r="U31" s="253">
        <f t="shared" si="13"/>
        <v>0.10126335027854623</v>
      </c>
      <c r="V31" s="254">
        <f t="shared" si="13"/>
        <v>0.10434095538655336</v>
      </c>
      <c r="W31" s="253">
        <f t="shared" si="13"/>
        <v>0.30498784998279865</v>
      </c>
      <c r="X31" s="253">
        <f t="shared" si="13"/>
        <v>0.33105020757244613</v>
      </c>
      <c r="Y31" s="253">
        <f t="shared" si="13"/>
        <v>0.29688896575244911</v>
      </c>
      <c r="Z31" s="253">
        <f t="shared" si="13"/>
        <v>0.19389152481900793</v>
      </c>
      <c r="AA31" s="254">
        <f t="shared" si="13"/>
        <v>0.27023661388302805</v>
      </c>
      <c r="AB31" s="253">
        <f t="shared" si="13"/>
        <v>0.1767895654759184</v>
      </c>
      <c r="AC31" s="253">
        <f t="shared" si="13"/>
        <v>0.18157441550331865</v>
      </c>
      <c r="AD31" s="253">
        <f t="shared" si="13"/>
        <v>0.17861243852863226</v>
      </c>
      <c r="AE31" s="253">
        <f t="shared" si="13"/>
        <v>0.13045407948894047</v>
      </c>
      <c r="AF31" s="254">
        <f t="shared" si="13"/>
        <v>0.16208488892118703</v>
      </c>
    </row>
    <row r="32" spans="2:33" x14ac:dyDescent="0.25">
      <c r="B32" s="37" t="s">
        <v>30</v>
      </c>
      <c r="C32" s="253">
        <f t="shared" ref="C32:AF32" si="14">C19/C$9</f>
        <v>0.15402629741472404</v>
      </c>
      <c r="D32" s="253">
        <f t="shared" si="14"/>
        <v>0.16378877667282693</v>
      </c>
      <c r="E32" s="253">
        <f t="shared" si="14"/>
        <v>0.15783334030986884</v>
      </c>
      <c r="F32" s="253">
        <f t="shared" si="14"/>
        <v>0.19644834161099331</v>
      </c>
      <c r="G32" s="254">
        <f t="shared" si="14"/>
        <v>0.17090463872148498</v>
      </c>
      <c r="H32" s="253">
        <f t="shared" si="14"/>
        <v>0.15304950067545964</v>
      </c>
      <c r="I32" s="253">
        <f t="shared" si="14"/>
        <v>0.20726622672656461</v>
      </c>
      <c r="J32" s="253">
        <f t="shared" si="14"/>
        <v>0.17115171289644154</v>
      </c>
      <c r="K32" s="253">
        <f t="shared" si="14"/>
        <v>0.17528830279294683</v>
      </c>
      <c r="L32" s="254">
        <f t="shared" si="14"/>
        <v>0.17791760158448858</v>
      </c>
      <c r="M32" s="253">
        <f t="shared" si="14"/>
        <v>0.17241627309173513</v>
      </c>
      <c r="N32" s="253">
        <f t="shared" si="14"/>
        <v>0.24556885815395138</v>
      </c>
      <c r="O32" s="253">
        <f t="shared" si="14"/>
        <v>0.17393715363082737</v>
      </c>
      <c r="P32" s="253">
        <f t="shared" si="14"/>
        <v>0.21028354581938349</v>
      </c>
      <c r="Q32" s="254">
        <f t="shared" si="14"/>
        <v>0.20281183650746518</v>
      </c>
      <c r="R32" s="253">
        <f t="shared" si="14"/>
        <v>0.12600071733416068</v>
      </c>
      <c r="S32" s="253">
        <f t="shared" si="14"/>
        <v>0.13324440874057961</v>
      </c>
      <c r="T32" s="253">
        <f t="shared" si="14"/>
        <v>0.18035455609468967</v>
      </c>
      <c r="U32" s="253">
        <f t="shared" si="14"/>
        <v>0.11699791771221288</v>
      </c>
      <c r="V32" s="254">
        <f t="shared" si="14"/>
        <v>0.13853272100681407</v>
      </c>
      <c r="W32" s="253">
        <f t="shared" si="14"/>
        <v>0.223700767173864</v>
      </c>
      <c r="X32" s="253">
        <f t="shared" si="14"/>
        <v>0.20209124560504313</v>
      </c>
      <c r="Y32" s="253">
        <f t="shared" si="14"/>
        <v>0.23375615085014045</v>
      </c>
      <c r="Z32" s="253">
        <f t="shared" si="14"/>
        <v>0.36089893833596465</v>
      </c>
      <c r="AA32" s="254">
        <f t="shared" si="14"/>
        <v>0.26893604109524605</v>
      </c>
      <c r="AB32" s="253">
        <f t="shared" si="14"/>
        <v>0.17822354261125781</v>
      </c>
      <c r="AC32" s="256">
        <f t="shared" si="14"/>
        <v>0.14062015464349401</v>
      </c>
      <c r="AD32" s="253">
        <f t="shared" si="14"/>
        <v>0.17111240698332444</v>
      </c>
      <c r="AE32" s="253">
        <f t="shared" si="14"/>
        <v>0.23840974033512818</v>
      </c>
      <c r="AF32" s="254">
        <f t="shared" si="14"/>
        <v>0.18965510890409507</v>
      </c>
    </row>
    <row r="33" spans="2:33" ht="15.75" thickBot="1" x14ac:dyDescent="0.3">
      <c r="B33" s="286" t="s">
        <v>29</v>
      </c>
      <c r="C33" s="287">
        <f>C26/C$9</f>
        <v>4.6220988160883374E-3</v>
      </c>
      <c r="D33" s="287">
        <f>D26/D$9</f>
        <v>1.6430028286380453E-2</v>
      </c>
      <c r="E33" s="287">
        <f>E26/E$9</f>
        <v>1.8355465406819087E-2</v>
      </c>
      <c r="F33" s="287">
        <f>F26/F$9</f>
        <v>4.7951808315615249E-3</v>
      </c>
      <c r="G33" s="288">
        <f>G26/G$9</f>
        <v>1.0762960159153671E-2</v>
      </c>
      <c r="H33" s="289" t="s">
        <v>33</v>
      </c>
      <c r="I33" s="289" t="s">
        <v>33</v>
      </c>
      <c r="J33" s="289" t="s">
        <v>33</v>
      </c>
      <c r="K33" s="289" t="s">
        <v>33</v>
      </c>
      <c r="L33" s="288" t="s">
        <v>33</v>
      </c>
      <c r="M33" s="289" t="s">
        <v>33</v>
      </c>
      <c r="N33" s="289" t="s">
        <v>33</v>
      </c>
      <c r="O33" s="289" t="s">
        <v>33</v>
      </c>
      <c r="P33" s="289" t="s">
        <v>33</v>
      </c>
      <c r="Q33" s="288" t="s">
        <v>33</v>
      </c>
      <c r="R33" s="289" t="s">
        <v>33</v>
      </c>
      <c r="S33" s="289" t="s">
        <v>33</v>
      </c>
      <c r="T33" s="289" t="s">
        <v>33</v>
      </c>
      <c r="U33" s="289" t="s">
        <v>33</v>
      </c>
      <c r="V33" s="288" t="s">
        <v>33</v>
      </c>
      <c r="W33" s="289" t="s">
        <v>33</v>
      </c>
      <c r="X33" s="289" t="s">
        <v>33</v>
      </c>
      <c r="Y33" s="289" t="s">
        <v>33</v>
      </c>
      <c r="Z33" s="289" t="s">
        <v>33</v>
      </c>
      <c r="AA33" s="288" t="s">
        <v>33</v>
      </c>
      <c r="AB33" s="289" t="s">
        <v>33</v>
      </c>
      <c r="AC33" s="289" t="s">
        <v>33</v>
      </c>
      <c r="AD33" s="289" t="s">
        <v>33</v>
      </c>
      <c r="AE33" s="289" t="s">
        <v>33</v>
      </c>
      <c r="AF33" s="288" t="s">
        <v>33</v>
      </c>
    </row>
    <row r="34" spans="2:33" ht="15.75" thickTop="1" x14ac:dyDescent="0.25">
      <c r="B34" s="30"/>
      <c r="C34" s="44"/>
      <c r="D34" s="44"/>
      <c r="E34" s="44"/>
      <c r="F34" s="31"/>
      <c r="G34" s="25"/>
      <c r="H34" s="24"/>
      <c r="I34" s="24"/>
      <c r="J34" s="24"/>
      <c r="K34" s="24"/>
      <c r="L34" s="24"/>
      <c r="M34" s="29"/>
      <c r="N34" s="27"/>
      <c r="O34" s="29"/>
      <c r="P34" s="27"/>
      <c r="Q34" s="25"/>
      <c r="R34" s="29"/>
      <c r="S34" s="27"/>
      <c r="T34" s="29"/>
      <c r="U34" s="27"/>
      <c r="V34" s="25"/>
      <c r="W34" s="29"/>
      <c r="X34" s="27"/>
      <c r="Y34" s="29"/>
      <c r="Z34" s="27"/>
      <c r="AA34" s="25"/>
      <c r="AB34" s="26"/>
      <c r="AC34" s="26"/>
      <c r="AD34" s="26"/>
      <c r="AE34" s="26"/>
      <c r="AF34" s="26"/>
    </row>
    <row r="35" spans="2:33" x14ac:dyDescent="0.25">
      <c r="B35" s="32"/>
      <c r="C35" s="44"/>
      <c r="D35" s="44"/>
      <c r="E35" s="44"/>
      <c r="F35" s="31"/>
      <c r="G35" s="24"/>
      <c r="H35" s="259"/>
      <c r="I35" s="24"/>
      <c r="J35" s="24"/>
      <c r="K35" s="24"/>
      <c r="L35" s="24"/>
      <c r="M35" s="29"/>
      <c r="N35" s="27"/>
      <c r="O35" s="29"/>
      <c r="P35" s="27"/>
      <c r="Q35" s="24"/>
      <c r="R35" s="29"/>
      <c r="S35" s="27"/>
      <c r="T35" s="29"/>
      <c r="U35" s="27"/>
      <c r="V35" s="24"/>
      <c r="W35" s="29"/>
      <c r="X35" s="27"/>
      <c r="Y35" s="29"/>
      <c r="Z35" s="27"/>
      <c r="AA35" s="24"/>
      <c r="AB35" s="29"/>
      <c r="AC35" s="29"/>
      <c r="AD35" s="29"/>
      <c r="AE35" s="29"/>
      <c r="AF35" s="29"/>
    </row>
    <row r="36" spans="2:33" x14ac:dyDescent="0.25">
      <c r="B36" s="262" t="s">
        <v>82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2:33" x14ac:dyDescent="0.25">
      <c r="B37" s="262" t="s">
        <v>83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2:33" x14ac:dyDescent="0.25">
      <c r="B38" s="262" t="s">
        <v>84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2:33" x14ac:dyDescent="0.25">
      <c r="B39" s="262" t="s">
        <v>90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82"/>
      <c r="AE39" s="33"/>
      <c r="AF39" s="33"/>
    </row>
    <row r="40" spans="2:33" x14ac:dyDescent="0.25">
      <c r="B40" s="263"/>
    </row>
    <row r="42" spans="2:33" s="260" customFormat="1" x14ac:dyDescent="0.25"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</row>
    <row r="43" spans="2:33" s="260" customFormat="1" x14ac:dyDescent="0.25"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</row>
    <row r="44" spans="2:33" s="260" customFormat="1" x14ac:dyDescent="0.25"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</row>
    <row r="45" spans="2:33" s="260" customFormat="1" x14ac:dyDescent="0.25"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</row>
    <row r="46" spans="2:33" s="260" customFormat="1" x14ac:dyDescent="0.25"/>
    <row r="47" spans="2:33" s="260" customFormat="1" x14ac:dyDescent="0.25"/>
    <row r="48" spans="2:33" s="260" customFormat="1" x14ac:dyDescent="0.25"/>
    <row r="49" s="260" customFormat="1" x14ac:dyDescent="0.25"/>
  </sheetData>
  <mergeCells count="6">
    <mergeCell ref="AB3:AF3"/>
    <mergeCell ref="C3:G3"/>
    <mergeCell ref="H3:L3"/>
    <mergeCell ref="M3:Q3"/>
    <mergeCell ref="R3:V3"/>
    <mergeCell ref="W3:AA3"/>
  </mergeCells>
  <conditionalFormatting sqref="AA27:AA28">
    <cfRule type="containsText" dxfId="5" priority="9" operator="containsText" text="OK">
      <formula>NOT(ISERROR(SEARCH("OK",AA27)))</formula>
    </cfRule>
    <cfRule type="containsText" dxfId="4" priority="10" operator="containsText" text="PENDENTE">
      <formula>NOT(ISERROR(SEARCH("PENDENTE",AA27)))</formula>
    </cfRule>
  </conditionalFormatting>
  <conditionalFormatting sqref="AA34:AA35">
    <cfRule type="containsText" dxfId="3" priority="11" operator="containsText" text="OK">
      <formula>NOT(ISERROR(SEARCH("OK",AA34)))</formula>
    </cfRule>
    <cfRule type="containsText" dxfId="2" priority="12" operator="containsText" text="PENDENTE">
      <formula>NOT(ISERROR(SEARCH("PENDENTE",AA34)))</formula>
    </cfRule>
  </conditionalFormatting>
  <conditionalFormatting sqref="AA22:AA26">
    <cfRule type="containsText" dxfId="1" priority="1" operator="containsText" text="OK">
      <formula>NOT(ISERROR(SEARCH("OK",AA22)))</formula>
    </cfRule>
    <cfRule type="containsText" dxfId="0" priority="2" operator="containsText" text="PENDENTE">
      <formula>NOT(ISERROR(SEARCH("PENDENTE",AA22)))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33"/>
  <sheetViews>
    <sheetView showGridLines="0" showRowColHeaders="0" workbookViewId="0">
      <selection activeCell="C2" sqref="C2:V4"/>
    </sheetView>
  </sheetViews>
  <sheetFormatPr defaultColWidth="9.140625" defaultRowHeight="12.75" x14ac:dyDescent="0.2"/>
  <cols>
    <col min="1" max="1" width="4.42578125" style="56" customWidth="1"/>
    <col min="2" max="2" width="44.28515625" style="56" customWidth="1"/>
    <col min="3" max="22" width="8.42578125" style="56" customWidth="1"/>
    <col min="23" max="16384" width="9.140625" style="56"/>
  </cols>
  <sheetData>
    <row r="2" spans="2:26" ht="20.25" x14ac:dyDescent="0.3">
      <c r="B2" s="101">
        <v>2012</v>
      </c>
      <c r="C2" s="103"/>
      <c r="D2" s="103"/>
      <c r="E2" s="103"/>
      <c r="F2" s="152"/>
      <c r="G2" s="103"/>
      <c r="H2" s="104" t="s">
        <v>0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54"/>
      <c r="W2" s="55"/>
      <c r="X2" s="55"/>
      <c r="Y2" s="55"/>
    </row>
    <row r="3" spans="2:26" x14ac:dyDescent="0.2">
      <c r="B3" s="105" t="s">
        <v>1</v>
      </c>
      <c r="C3" s="106" t="s">
        <v>2</v>
      </c>
      <c r="D3" s="106"/>
      <c r="E3" s="106"/>
      <c r="F3" s="106"/>
      <c r="G3" s="106"/>
      <c r="H3" s="106" t="s">
        <v>3</v>
      </c>
      <c r="I3" s="106"/>
      <c r="J3" s="106"/>
      <c r="K3" s="106"/>
      <c r="L3" s="106"/>
      <c r="M3" s="106" t="s">
        <v>4</v>
      </c>
      <c r="N3" s="106"/>
      <c r="O3" s="106"/>
      <c r="P3" s="106"/>
      <c r="Q3" s="106"/>
      <c r="R3" s="106" t="s">
        <v>5</v>
      </c>
      <c r="S3" s="106"/>
      <c r="T3" s="106"/>
      <c r="U3" s="106"/>
      <c r="V3" s="137"/>
      <c r="W3" s="55"/>
      <c r="X3" s="55"/>
      <c r="Y3" s="55"/>
    </row>
    <row r="4" spans="2:26" x14ac:dyDescent="0.2">
      <c r="B4" s="110"/>
      <c r="C4" s="111" t="s">
        <v>6</v>
      </c>
      <c r="D4" s="112" t="s">
        <v>7</v>
      </c>
      <c r="E4" s="112" t="s">
        <v>8</v>
      </c>
      <c r="F4" s="112" t="s">
        <v>9</v>
      </c>
      <c r="G4" s="110">
        <v>2016</v>
      </c>
      <c r="H4" s="111" t="s">
        <v>6</v>
      </c>
      <c r="I4" s="112" t="s">
        <v>7</v>
      </c>
      <c r="J4" s="112" t="s">
        <v>8</v>
      </c>
      <c r="K4" s="112" t="s">
        <v>9</v>
      </c>
      <c r="L4" s="110">
        <v>2016</v>
      </c>
      <c r="M4" s="111" t="s">
        <v>6</v>
      </c>
      <c r="N4" s="112" t="s">
        <v>7</v>
      </c>
      <c r="O4" s="112" t="s">
        <v>8</v>
      </c>
      <c r="P4" s="112" t="s">
        <v>9</v>
      </c>
      <c r="Q4" s="110">
        <v>2016</v>
      </c>
      <c r="R4" s="111" t="s">
        <v>6</v>
      </c>
      <c r="S4" s="112" t="s">
        <v>7</v>
      </c>
      <c r="T4" s="112" t="s">
        <v>8</v>
      </c>
      <c r="U4" s="112" t="s">
        <v>9</v>
      </c>
      <c r="V4" s="111">
        <v>2016</v>
      </c>
      <c r="W4" s="55"/>
      <c r="X4" s="55"/>
      <c r="Y4" s="55"/>
    </row>
    <row r="5" spans="2:26" x14ac:dyDescent="0.2">
      <c r="B5" s="113" t="s">
        <v>10</v>
      </c>
      <c r="C5" s="114">
        <v>1434.8320000000001</v>
      </c>
      <c r="D5" s="114">
        <v>1505.5429999999999</v>
      </c>
      <c r="E5" s="114">
        <v>1518.0320000000002</v>
      </c>
      <c r="F5" s="114">
        <v>1572.8110000000001</v>
      </c>
      <c r="G5" s="155">
        <v>1572.8110000000001</v>
      </c>
      <c r="H5" s="156">
        <v>1178.5999999999999</v>
      </c>
      <c r="I5" s="156">
        <v>1226.01</v>
      </c>
      <c r="J5" s="156">
        <v>1226.6110000000001</v>
      </c>
      <c r="K5" s="156">
        <v>1268.422</v>
      </c>
      <c r="L5" s="155">
        <v>1268.422</v>
      </c>
      <c r="M5" s="114">
        <v>256.23199999999997</v>
      </c>
      <c r="N5" s="114">
        <v>279.53300000000002</v>
      </c>
      <c r="O5" s="114">
        <v>291.42099999999999</v>
      </c>
      <c r="P5" s="114">
        <v>304.38899999999995</v>
      </c>
      <c r="Q5" s="155">
        <v>304.38899999999995</v>
      </c>
      <c r="R5" s="114">
        <v>0</v>
      </c>
      <c r="S5" s="114">
        <v>0</v>
      </c>
      <c r="T5" s="114">
        <v>0</v>
      </c>
      <c r="U5" s="114">
        <v>0</v>
      </c>
      <c r="V5" s="115">
        <v>0</v>
      </c>
      <c r="W5" s="55"/>
      <c r="X5" s="55"/>
      <c r="Y5" s="55"/>
    </row>
    <row r="6" spans="2:26" x14ac:dyDescent="0.2">
      <c r="B6" s="113" t="s">
        <v>11</v>
      </c>
      <c r="C6" s="114">
        <v>1418.7710500000001</v>
      </c>
      <c r="D6" s="114">
        <v>1487.7993333333332</v>
      </c>
      <c r="E6" s="114">
        <v>1513.0602500000002</v>
      </c>
      <c r="F6" s="114">
        <v>1555.7808500000001</v>
      </c>
      <c r="G6" s="155">
        <v>1497.7118852124181</v>
      </c>
      <c r="H6" s="156">
        <v>1165.403</v>
      </c>
      <c r="I6" s="156">
        <v>1215.0521999999999</v>
      </c>
      <c r="J6" s="156">
        <v>1226.0178000000001</v>
      </c>
      <c r="K6" s="156">
        <v>1253.7909999999999</v>
      </c>
      <c r="L6" s="155">
        <v>1216.7733888888888</v>
      </c>
      <c r="M6" s="114">
        <v>253.36805000000001</v>
      </c>
      <c r="N6" s="114">
        <v>272.74713333333335</v>
      </c>
      <c r="O6" s="114">
        <v>287.04244999999997</v>
      </c>
      <c r="P6" s="114">
        <v>301.98984999999999</v>
      </c>
      <c r="Q6" s="155">
        <v>280.93849632352936</v>
      </c>
      <c r="R6" s="114">
        <v>0</v>
      </c>
      <c r="S6" s="114">
        <v>0</v>
      </c>
      <c r="T6" s="114">
        <v>0</v>
      </c>
      <c r="U6" s="114">
        <v>0</v>
      </c>
      <c r="V6" s="115">
        <v>2.7427647058823532</v>
      </c>
      <c r="W6" s="55"/>
      <c r="X6" s="55"/>
      <c r="Y6" s="55"/>
    </row>
    <row r="7" spans="2:26" x14ac:dyDescent="0.2">
      <c r="B7" s="113" t="s">
        <v>12</v>
      </c>
      <c r="C7" s="114">
        <v>112.480906</v>
      </c>
      <c r="D7" s="114">
        <v>120.87452700000001</v>
      </c>
      <c r="E7" s="114">
        <v>128.92689000000001</v>
      </c>
      <c r="F7" s="114">
        <v>140.175837</v>
      </c>
      <c r="G7" s="155">
        <v>499.45816000000002</v>
      </c>
      <c r="H7" s="156">
        <v>100.644707</v>
      </c>
      <c r="I7" s="156">
        <v>108.22248100000002</v>
      </c>
      <c r="J7" s="156">
        <v>111.78118200000002</v>
      </c>
      <c r="K7" s="156">
        <v>125.150901</v>
      </c>
      <c r="L7" s="155">
        <v>445.79927099999998</v>
      </c>
      <c r="M7" s="114">
        <v>11.836198999999999</v>
      </c>
      <c r="N7" s="114">
        <v>12.652046</v>
      </c>
      <c r="O7" s="114">
        <v>14.145707999999999</v>
      </c>
      <c r="P7" s="114">
        <v>15.024936</v>
      </c>
      <c r="Q7" s="155">
        <v>53.658889000000002</v>
      </c>
      <c r="R7" s="114">
        <v>0</v>
      </c>
      <c r="S7" s="114">
        <v>0</v>
      </c>
      <c r="T7" s="114">
        <v>0</v>
      </c>
      <c r="U7" s="114">
        <v>0</v>
      </c>
      <c r="V7" s="115">
        <v>0</v>
      </c>
      <c r="W7" s="55"/>
      <c r="X7" s="55"/>
      <c r="Y7" s="55"/>
    </row>
    <row r="8" spans="2:26" x14ac:dyDescent="0.2">
      <c r="B8" s="117" t="s">
        <v>13</v>
      </c>
      <c r="C8" s="118">
        <v>1712.0707564470906</v>
      </c>
      <c r="D8" s="118">
        <v>2148.6893584874956</v>
      </c>
      <c r="E8" s="118">
        <v>2154.1686186486113</v>
      </c>
      <c r="F8" s="118">
        <v>2551.165231744943</v>
      </c>
      <c r="G8" s="157">
        <v>8566.0939653281403</v>
      </c>
      <c r="H8" s="158">
        <v>1540.06062638</v>
      </c>
      <c r="I8" s="158">
        <v>1928.0386562399999</v>
      </c>
      <c r="J8" s="158">
        <v>1903.5775996700004</v>
      </c>
      <c r="K8" s="158">
        <v>2257.7688331100007</v>
      </c>
      <c r="L8" s="157">
        <v>7629.4457154000011</v>
      </c>
      <c r="M8" s="118">
        <v>167.9055664489216</v>
      </c>
      <c r="N8" s="118">
        <v>216.18090952975831</v>
      </c>
      <c r="O8" s="118">
        <v>247.48390699194795</v>
      </c>
      <c r="P8" s="118">
        <v>287.52178096692541</v>
      </c>
      <c r="Q8" s="157">
        <v>919.09216393755332</v>
      </c>
      <c r="R8" s="118">
        <v>0</v>
      </c>
      <c r="S8" s="118">
        <v>0</v>
      </c>
      <c r="T8" s="118">
        <v>0</v>
      </c>
      <c r="U8" s="118">
        <v>0</v>
      </c>
      <c r="V8" s="119">
        <v>0</v>
      </c>
      <c r="W8" s="159"/>
      <c r="X8" s="159"/>
      <c r="Y8" s="159"/>
      <c r="Z8" s="121"/>
    </row>
    <row r="9" spans="2:26" x14ac:dyDescent="0.2">
      <c r="B9" s="122" t="s">
        <v>14</v>
      </c>
      <c r="C9" s="123">
        <v>1275.8349478319724</v>
      </c>
      <c r="D9" s="123">
        <v>1608.2831056255172</v>
      </c>
      <c r="E9" s="123">
        <v>1586.5325357674883</v>
      </c>
      <c r="F9" s="123">
        <v>1875.0190407924483</v>
      </c>
      <c r="G9" s="160">
        <v>6345.6696300174262</v>
      </c>
      <c r="H9" s="161">
        <v>1140.21176311</v>
      </c>
      <c r="I9" s="161">
        <v>1434.2918172599998</v>
      </c>
      <c r="J9" s="161">
        <v>1391.7752075300004</v>
      </c>
      <c r="K9" s="161">
        <v>1644.9524097614001</v>
      </c>
      <c r="L9" s="160">
        <v>5611.2311976614001</v>
      </c>
      <c r="M9" s="123">
        <v>132.1912753255483</v>
      </c>
      <c r="N9" s="123">
        <v>170.25400345965383</v>
      </c>
      <c r="O9" s="123">
        <v>192.15941002155949</v>
      </c>
      <c r="P9" s="123">
        <v>225.15474332816538</v>
      </c>
      <c r="Q9" s="160">
        <v>719.75943213492712</v>
      </c>
      <c r="R9" s="123">
        <v>0</v>
      </c>
      <c r="S9" s="123">
        <v>0</v>
      </c>
      <c r="T9" s="123">
        <v>0</v>
      </c>
      <c r="U9" s="123">
        <v>0</v>
      </c>
      <c r="V9" s="124">
        <v>0</v>
      </c>
      <c r="W9" s="159"/>
      <c r="X9" s="159"/>
      <c r="Y9" s="159"/>
      <c r="Z9" s="121"/>
    </row>
    <row r="10" spans="2:26" x14ac:dyDescent="0.2">
      <c r="B10" s="125" t="s">
        <v>15</v>
      </c>
      <c r="C10" s="126">
        <v>910.50349330276947</v>
      </c>
      <c r="D10" s="126">
        <v>1136.9716236654358</v>
      </c>
      <c r="E10" s="126">
        <v>1131.5234626240328</v>
      </c>
      <c r="F10" s="126">
        <v>1298.6257644256198</v>
      </c>
      <c r="G10" s="162">
        <v>4477.6243440178587</v>
      </c>
      <c r="H10" s="163">
        <v>820.10541652944289</v>
      </c>
      <c r="I10" s="163">
        <v>1016.8144331792389</v>
      </c>
      <c r="J10" s="163">
        <v>994.93043818831688</v>
      </c>
      <c r="K10" s="163">
        <v>1139.8719192816623</v>
      </c>
      <c r="L10" s="162">
        <v>3971.7222071786609</v>
      </c>
      <c r="M10" s="126">
        <v>87.856217721243624</v>
      </c>
      <c r="N10" s="126">
        <v>117.74090352081797</v>
      </c>
      <c r="O10" s="126">
        <v>134.74556726933554</v>
      </c>
      <c r="P10" s="126">
        <v>155.27133589075427</v>
      </c>
      <c r="Q10" s="162">
        <v>495.61402440215153</v>
      </c>
      <c r="R10" s="126">
        <v>0</v>
      </c>
      <c r="S10" s="126">
        <v>0</v>
      </c>
      <c r="T10" s="126">
        <v>0</v>
      </c>
      <c r="U10" s="126">
        <v>0</v>
      </c>
      <c r="V10" s="127">
        <v>0</v>
      </c>
      <c r="W10" s="159"/>
      <c r="X10" s="159"/>
      <c r="Y10" s="159"/>
      <c r="Z10" s="121"/>
    </row>
    <row r="11" spans="2:26" x14ac:dyDescent="0.2">
      <c r="B11" s="128" t="s">
        <v>16</v>
      </c>
      <c r="C11" s="129">
        <v>-488.27039777053403</v>
      </c>
      <c r="D11" s="129">
        <v>-550.58603338021032</v>
      </c>
      <c r="E11" s="129">
        <v>-535.25730338739504</v>
      </c>
      <c r="F11" s="129">
        <v>-638.09129105835621</v>
      </c>
      <c r="G11" s="164">
        <v>-2212.2050255964955</v>
      </c>
      <c r="H11" s="165">
        <v>-412.95986612000002</v>
      </c>
      <c r="I11" s="165">
        <v>-453.07170738999991</v>
      </c>
      <c r="J11" s="165">
        <v>-435.55655261549998</v>
      </c>
      <c r="K11" s="165">
        <v>-533.69934812850011</v>
      </c>
      <c r="L11" s="164">
        <v>-1835.287474254</v>
      </c>
      <c r="M11" s="129">
        <v>-71.836018961515137</v>
      </c>
      <c r="N11" s="129">
        <v>-93.752907549645499</v>
      </c>
      <c r="O11" s="129">
        <v>-96.33814627861527</v>
      </c>
      <c r="P11" s="129">
        <v>-99.726015839972391</v>
      </c>
      <c r="Q11" s="164">
        <v>-361.65308862974831</v>
      </c>
      <c r="R11" s="129">
        <v>0</v>
      </c>
      <c r="S11" s="129">
        <v>0</v>
      </c>
      <c r="T11" s="129">
        <v>0</v>
      </c>
      <c r="U11" s="129">
        <v>0</v>
      </c>
      <c r="V11" s="130">
        <v>0</v>
      </c>
      <c r="W11" s="159"/>
      <c r="X11" s="159"/>
      <c r="Y11" s="159"/>
      <c r="Z11" s="121"/>
    </row>
    <row r="12" spans="2:26" x14ac:dyDescent="0.2">
      <c r="B12" s="113" t="s">
        <v>17</v>
      </c>
      <c r="C12" s="114">
        <v>-164.975958753399</v>
      </c>
      <c r="D12" s="114">
        <v>-194.40926495567055</v>
      </c>
      <c r="E12" s="114">
        <v>-203.84505533313254</v>
      </c>
      <c r="F12" s="114">
        <v>-208.30804935440565</v>
      </c>
      <c r="G12" s="155">
        <v>-771.53832839660777</v>
      </c>
      <c r="H12" s="156">
        <v>-140.11270024258883</v>
      </c>
      <c r="I12" s="156">
        <v>-164.42146568902257</v>
      </c>
      <c r="J12" s="156">
        <v>-170.94035618147518</v>
      </c>
      <c r="K12" s="156">
        <v>-168.99044540219882</v>
      </c>
      <c r="L12" s="155">
        <v>-644.46496751528537</v>
      </c>
      <c r="M12" s="114">
        <v>-24.77725191303734</v>
      </c>
      <c r="N12" s="114">
        <v>-29.832986300793372</v>
      </c>
      <c r="O12" s="114">
        <v>-32.634344464345787</v>
      </c>
      <c r="P12" s="114">
        <v>-36.320645428228971</v>
      </c>
      <c r="Q12" s="155">
        <v>-123.56522810640547</v>
      </c>
      <c r="R12" s="114">
        <v>0</v>
      </c>
      <c r="S12" s="114">
        <v>0</v>
      </c>
      <c r="T12" s="114">
        <v>0</v>
      </c>
      <c r="U12" s="114">
        <v>0</v>
      </c>
      <c r="V12" s="115">
        <v>0</v>
      </c>
      <c r="W12" s="159"/>
      <c r="X12" s="159"/>
      <c r="Y12" s="159"/>
      <c r="Z12" s="121"/>
    </row>
    <row r="13" spans="2:26" x14ac:dyDescent="0.2">
      <c r="B13" s="113" t="s">
        <v>18</v>
      </c>
      <c r="C13" s="114">
        <v>-12.568449711186002</v>
      </c>
      <c r="D13" s="114">
        <v>-29.040665091185993</v>
      </c>
      <c r="E13" s="114">
        <v>-28.106120811186003</v>
      </c>
      <c r="F13" s="114">
        <v>-21.083202321186015</v>
      </c>
      <c r="G13" s="155">
        <v>-90.798437934744015</v>
      </c>
      <c r="H13" s="156">
        <v>-8.4594951600000012</v>
      </c>
      <c r="I13" s="156">
        <v>-24.93171053999999</v>
      </c>
      <c r="J13" s="156">
        <v>-23.99716626</v>
      </c>
      <c r="K13" s="156">
        <v>-16.974247770000012</v>
      </c>
      <c r="L13" s="155">
        <v>-74.362619730000006</v>
      </c>
      <c r="M13" s="114">
        <v>-2.5421651983459999</v>
      </c>
      <c r="N13" s="114">
        <v>-2.5421651983459999</v>
      </c>
      <c r="O13" s="114">
        <v>-2.5421651983459999</v>
      </c>
      <c r="P13" s="114">
        <v>-5.3785326041060006</v>
      </c>
      <c r="Q13" s="155">
        <v>-13.005028199144</v>
      </c>
      <c r="R13" s="114">
        <v>0</v>
      </c>
      <c r="S13" s="114">
        <v>0</v>
      </c>
      <c r="T13" s="114">
        <v>0</v>
      </c>
      <c r="U13" s="114">
        <v>0</v>
      </c>
      <c r="V13" s="115">
        <v>0</v>
      </c>
      <c r="W13" s="159"/>
      <c r="X13" s="159"/>
      <c r="Y13" s="159"/>
      <c r="Z13" s="121"/>
    </row>
    <row r="14" spans="2:26" x14ac:dyDescent="0.2">
      <c r="B14" s="166" t="s">
        <v>19</v>
      </c>
      <c r="C14" s="167">
        <v>-3.9780000000000002</v>
      </c>
      <c r="D14" s="167">
        <v>-6.3500358600000002</v>
      </c>
      <c r="E14" s="167">
        <v>-5.22652714</v>
      </c>
      <c r="F14" s="167">
        <v>-5.1848539999999996</v>
      </c>
      <c r="G14" s="168">
        <v>-20.739417</v>
      </c>
      <c r="H14" s="169">
        <v>-3.9780000000000002</v>
      </c>
      <c r="I14" s="169">
        <v>-6.3500358600000002</v>
      </c>
      <c r="J14" s="169">
        <v>-5.22652714</v>
      </c>
      <c r="K14" s="169">
        <v>-5.1848539999999996</v>
      </c>
      <c r="L14" s="168">
        <v>-20.739417</v>
      </c>
      <c r="M14" s="114">
        <v>0</v>
      </c>
      <c r="N14" s="114">
        <v>0</v>
      </c>
      <c r="O14" s="114">
        <v>0</v>
      </c>
      <c r="P14" s="114">
        <v>0</v>
      </c>
      <c r="Q14" s="168">
        <v>0</v>
      </c>
      <c r="R14" s="114">
        <v>0</v>
      </c>
      <c r="S14" s="114">
        <v>0</v>
      </c>
      <c r="T14" s="114">
        <v>0</v>
      </c>
      <c r="U14" s="114">
        <v>0</v>
      </c>
      <c r="V14" s="170">
        <v>0</v>
      </c>
      <c r="W14" s="159"/>
      <c r="X14" s="159"/>
      <c r="Y14" s="159"/>
      <c r="Z14" s="121"/>
    </row>
    <row r="15" spans="2:26" x14ac:dyDescent="0.2">
      <c r="B15" s="113" t="s">
        <v>20</v>
      </c>
      <c r="C15" s="114">
        <v>-2.0620274285139111</v>
      </c>
      <c r="D15" s="114">
        <v>0.42265731074528368</v>
      </c>
      <c r="E15" s="114">
        <v>-9.4938803661491633</v>
      </c>
      <c r="F15" s="114">
        <v>-0.50348582384113305</v>
      </c>
      <c r="G15" s="155">
        <v>-11.636736307758925</v>
      </c>
      <c r="H15" s="156">
        <v>-1.2861845989206007</v>
      </c>
      <c r="I15" s="156">
        <v>1.1583100168194367</v>
      </c>
      <c r="J15" s="156">
        <v>-8.5175542100000037</v>
      </c>
      <c r="K15" s="156">
        <v>2.7464708094978016</v>
      </c>
      <c r="L15" s="155">
        <v>-5.898957982603366</v>
      </c>
      <c r="M15" s="114">
        <v>-0.77584282959331052</v>
      </c>
      <c r="N15" s="114">
        <v>-0.731652706074153</v>
      </c>
      <c r="O15" s="114">
        <v>-0.77664499811563181</v>
      </c>
      <c r="P15" s="114">
        <v>-2.2626764073564347</v>
      </c>
      <c r="Q15" s="155">
        <v>-4.5468169411395305</v>
      </c>
      <c r="R15" s="114">
        <v>0</v>
      </c>
      <c r="S15" s="114">
        <v>0</v>
      </c>
      <c r="T15" s="114">
        <v>0</v>
      </c>
      <c r="U15" s="114">
        <v>0</v>
      </c>
      <c r="V15" s="115">
        <v>0</v>
      </c>
      <c r="W15" s="159"/>
      <c r="X15" s="159"/>
      <c r="Y15" s="159"/>
      <c r="Z15" s="121"/>
    </row>
    <row r="16" spans="2:26" x14ac:dyDescent="0.2">
      <c r="B16" s="131" t="s">
        <v>21</v>
      </c>
      <c r="C16" s="132">
        <v>-15.21582870534241</v>
      </c>
      <c r="D16" s="132">
        <v>-39.759812669216252</v>
      </c>
      <c r="E16" s="132">
        <v>0.42453376489202399</v>
      </c>
      <c r="F16" s="132">
        <v>-17.797013528051512</v>
      </c>
      <c r="G16" s="171">
        <v>-72.348121137718152</v>
      </c>
      <c r="H16" s="172">
        <v>-16.405592636879998</v>
      </c>
      <c r="I16" s="172">
        <v>-40.824181627393202</v>
      </c>
      <c r="J16" s="172">
        <v>-0.91572748999998055</v>
      </c>
      <c r="K16" s="172">
        <v>-11.672277170000044</v>
      </c>
      <c r="L16" s="171">
        <v>-69.817778924273227</v>
      </c>
      <c r="M16" s="132">
        <v>1.1897639315375863</v>
      </c>
      <c r="N16" s="132">
        <v>1.0643689581769475</v>
      </c>
      <c r="O16" s="132">
        <v>1.3402612548920045</v>
      </c>
      <c r="P16" s="132">
        <v>-6.124736358051468</v>
      </c>
      <c r="Q16" s="171">
        <v>-2.5303422134449294</v>
      </c>
      <c r="R16" s="132">
        <v>0</v>
      </c>
      <c r="S16" s="132">
        <v>0</v>
      </c>
      <c r="T16" s="132">
        <v>0</v>
      </c>
      <c r="U16" s="132">
        <v>0</v>
      </c>
      <c r="V16" s="133">
        <v>0</v>
      </c>
      <c r="W16" s="159"/>
      <c r="X16" s="159"/>
      <c r="Y16" s="159"/>
      <c r="Z16" s="121"/>
    </row>
    <row r="17" spans="2:26" x14ac:dyDescent="0.2">
      <c r="B17" s="128" t="s">
        <v>22</v>
      </c>
      <c r="C17" s="129">
        <v>-71.945371563901759</v>
      </c>
      <c r="D17" s="129">
        <v>-102.15725789567458</v>
      </c>
      <c r="E17" s="129">
        <v>-112.69908425790568</v>
      </c>
      <c r="F17" s="129">
        <v>-137.17350173525296</v>
      </c>
      <c r="G17" s="164">
        <v>-423.97521545273497</v>
      </c>
      <c r="H17" s="165">
        <v>-71.768532009110174</v>
      </c>
      <c r="I17" s="165">
        <v>-101.44609484</v>
      </c>
      <c r="J17" s="165">
        <v>-108.83035002088982</v>
      </c>
      <c r="K17" s="165">
        <v>-129.16975785000002</v>
      </c>
      <c r="L17" s="164">
        <v>-411.21473472000002</v>
      </c>
      <c r="M17" s="129">
        <v>-0.17683955479159125</v>
      </c>
      <c r="N17" s="129">
        <v>-0.71116305567457228</v>
      </c>
      <c r="O17" s="129">
        <v>-3.8687342370158611</v>
      </c>
      <c r="P17" s="129">
        <v>-8.0037438852529519</v>
      </c>
      <c r="Q17" s="164">
        <v>-12.760480732734976</v>
      </c>
      <c r="R17" s="129">
        <v>0</v>
      </c>
      <c r="S17" s="129">
        <v>0</v>
      </c>
      <c r="T17" s="129">
        <v>0</v>
      </c>
      <c r="U17" s="129">
        <v>0</v>
      </c>
      <c r="V17" s="130">
        <v>0</v>
      </c>
      <c r="W17" s="159"/>
      <c r="X17" s="159"/>
      <c r="Y17" s="159"/>
      <c r="Z17" s="121"/>
    </row>
    <row r="18" spans="2:26" x14ac:dyDescent="0.2">
      <c r="B18" s="113" t="s">
        <v>23</v>
      </c>
      <c r="C18" s="114">
        <v>0</v>
      </c>
      <c r="D18" s="114">
        <v>0</v>
      </c>
      <c r="E18" s="114">
        <v>0</v>
      </c>
      <c r="F18" s="114">
        <v>0</v>
      </c>
      <c r="G18" s="155">
        <v>0</v>
      </c>
      <c r="H18" s="156">
        <v>0</v>
      </c>
      <c r="I18" s="156">
        <v>0</v>
      </c>
      <c r="J18" s="156">
        <v>0</v>
      </c>
      <c r="K18" s="156">
        <v>0</v>
      </c>
      <c r="L18" s="155">
        <v>0</v>
      </c>
      <c r="M18" s="114">
        <v>0</v>
      </c>
      <c r="N18" s="114">
        <v>0</v>
      </c>
      <c r="O18" s="114">
        <v>0</v>
      </c>
      <c r="P18" s="114">
        <v>0</v>
      </c>
      <c r="Q18" s="155">
        <v>0</v>
      </c>
      <c r="R18" s="114">
        <v>0</v>
      </c>
      <c r="S18" s="114">
        <v>0</v>
      </c>
      <c r="T18" s="114">
        <v>0</v>
      </c>
      <c r="U18" s="114">
        <v>0</v>
      </c>
      <c r="V18" s="115">
        <v>0</v>
      </c>
      <c r="W18" s="159"/>
      <c r="X18" s="159"/>
      <c r="Y18" s="159"/>
      <c r="Z18" s="121"/>
    </row>
    <row r="19" spans="2:26" x14ac:dyDescent="0.2">
      <c r="B19" s="125" t="s">
        <v>24</v>
      </c>
      <c r="C19" s="126">
        <v>151.48745936989241</v>
      </c>
      <c r="D19" s="126">
        <v>215.09121112422329</v>
      </c>
      <c r="E19" s="126">
        <v>237.32402509315591</v>
      </c>
      <c r="F19" s="126">
        <v>270.48436660452626</v>
      </c>
      <c r="G19" s="162">
        <v>874.3870621917988</v>
      </c>
      <c r="H19" s="163">
        <v>165.13504576194333</v>
      </c>
      <c r="I19" s="163">
        <v>226.9275472496426</v>
      </c>
      <c r="J19" s="163">
        <v>240.94620427045194</v>
      </c>
      <c r="K19" s="163">
        <v>276.92745977046116</v>
      </c>
      <c r="L19" s="162">
        <v>909.93625705249929</v>
      </c>
      <c r="M19" s="126">
        <v>-11.062136804502179</v>
      </c>
      <c r="N19" s="126">
        <v>-8.7656023315386928</v>
      </c>
      <c r="O19" s="126">
        <v>-7.4206652211001867E-2</v>
      </c>
      <c r="P19" s="126">
        <v>-2.5450146322139453</v>
      </c>
      <c r="Q19" s="162">
        <v>-22.446960420465704</v>
      </c>
      <c r="R19" s="126">
        <v>0</v>
      </c>
      <c r="S19" s="126">
        <v>0</v>
      </c>
      <c r="T19" s="126">
        <v>0</v>
      </c>
      <c r="U19" s="126">
        <v>0</v>
      </c>
      <c r="V19" s="127">
        <v>0</v>
      </c>
      <c r="W19" s="159"/>
      <c r="X19" s="159"/>
      <c r="Y19" s="159"/>
      <c r="Z19" s="121"/>
    </row>
    <row r="20" spans="2:26" x14ac:dyDescent="0.2">
      <c r="B20" s="134" t="s">
        <v>25</v>
      </c>
      <c r="C20" s="123">
        <v>272.13898035472204</v>
      </c>
      <c r="D20" s="123">
        <v>391.59582442202304</v>
      </c>
      <c r="E20" s="123">
        <v>385.01156753968644</v>
      </c>
      <c r="F20" s="123">
        <v>463.14165938966443</v>
      </c>
      <c r="G20" s="173">
        <v>1511.8880317060969</v>
      </c>
      <c r="H20" s="161">
        <v>284.84522439584742</v>
      </c>
      <c r="I20" s="161">
        <v>401.91649075358896</v>
      </c>
      <c r="J20" s="161">
        <v>383.82785436006736</v>
      </c>
      <c r="K20" s="161">
        <v>453.13686061336631</v>
      </c>
      <c r="L20" s="173">
        <v>1523.7264301228704</v>
      </c>
      <c r="M20" s="123">
        <v>-10.209808753784902</v>
      </c>
      <c r="N20" s="123">
        <v>-7.3451731958232953</v>
      </c>
      <c r="O20" s="123">
        <v>4.6107451110645989</v>
      </c>
      <c r="P20" s="123">
        <v>13.774669964878164</v>
      </c>
      <c r="Q20" s="173">
        <v>0.83043312633468247</v>
      </c>
      <c r="R20" s="123">
        <v>0</v>
      </c>
      <c r="S20" s="123">
        <v>0</v>
      </c>
      <c r="T20" s="123">
        <v>0</v>
      </c>
      <c r="U20" s="123">
        <v>0</v>
      </c>
      <c r="V20" s="135">
        <v>0</v>
      </c>
      <c r="W20" s="159"/>
      <c r="X20" s="159"/>
      <c r="Y20" s="159"/>
      <c r="Z20" s="121"/>
    </row>
    <row r="21" spans="2:26" x14ac:dyDescent="0.2">
      <c r="B21" s="136"/>
      <c r="C21" s="137"/>
      <c r="D21" s="138"/>
      <c r="E21" s="138"/>
      <c r="F21" s="109"/>
      <c r="G21" s="106"/>
      <c r="H21" s="137"/>
      <c r="I21" s="138"/>
      <c r="J21" s="138"/>
      <c r="K21" s="109"/>
      <c r="L21" s="106"/>
      <c r="M21" s="137"/>
      <c r="N21" s="138"/>
      <c r="O21" s="138"/>
      <c r="P21" s="109"/>
      <c r="Q21" s="106"/>
      <c r="R21" s="137"/>
      <c r="S21" s="138"/>
      <c r="T21" s="138"/>
      <c r="U21" s="109"/>
      <c r="V21" s="137"/>
      <c r="W21" s="55"/>
      <c r="X21" s="55"/>
      <c r="Y21" s="55"/>
    </row>
    <row r="22" spans="2:26" x14ac:dyDescent="0.2">
      <c r="B22" s="110"/>
      <c r="C22" s="111"/>
      <c r="D22" s="112"/>
      <c r="E22" s="112"/>
      <c r="F22" s="139"/>
      <c r="G22" s="110"/>
      <c r="H22" s="111"/>
      <c r="I22" s="112"/>
      <c r="J22" s="112"/>
      <c r="K22" s="139"/>
      <c r="L22" s="110"/>
      <c r="M22" s="111"/>
      <c r="N22" s="112"/>
      <c r="O22" s="112"/>
      <c r="P22" s="139"/>
      <c r="Q22" s="110"/>
      <c r="R22" s="111"/>
      <c r="S22" s="112"/>
      <c r="T22" s="112"/>
      <c r="U22" s="139"/>
      <c r="V22" s="111"/>
      <c r="W22" s="55"/>
      <c r="X22" s="55"/>
      <c r="Y22" s="55"/>
    </row>
    <row r="23" spans="2:26" x14ac:dyDescent="0.2">
      <c r="B23" s="140" t="s">
        <v>26</v>
      </c>
      <c r="C23" s="141">
        <v>0.71365304332663793</v>
      </c>
      <c r="D23" s="141">
        <v>0.70694743959473971</v>
      </c>
      <c r="E23" s="141">
        <v>0.71320533119521312</v>
      </c>
      <c r="F23" s="141">
        <v>0.6925933743460948</v>
      </c>
      <c r="G23" s="141">
        <v>0.70561888738061551</v>
      </c>
      <c r="H23" s="141">
        <v>0.71925710912905627</v>
      </c>
      <c r="I23" s="141">
        <v>0.70893134921574807</v>
      </c>
      <c r="J23" s="141">
        <v>0.71486432062116656</v>
      </c>
      <c r="K23" s="141">
        <v>0.69295130516693815</v>
      </c>
      <c r="L23" s="141">
        <v>0.707816532106886</v>
      </c>
      <c r="M23" s="141">
        <v>0.66461434391096952</v>
      </c>
      <c r="N23" s="141">
        <v>0.6915602636546504</v>
      </c>
      <c r="O23" s="141">
        <v>0.70121763620224287</v>
      </c>
      <c r="P23" s="141">
        <v>0.68962054094700853</v>
      </c>
      <c r="Q23" s="141">
        <v>0.68858288238346144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55"/>
      <c r="X23" s="55"/>
      <c r="Y23" s="55"/>
    </row>
    <row r="24" spans="2:26" x14ac:dyDescent="0.2">
      <c r="B24" s="140" t="s">
        <v>27</v>
      </c>
      <c r="C24" s="141">
        <v>0.38270655510750229</v>
      </c>
      <c r="D24" s="141">
        <v>0.34234397629021185</v>
      </c>
      <c r="E24" s="141">
        <v>0.33737556042521577</v>
      </c>
      <c r="F24" s="141">
        <v>0.34031189933339379</v>
      </c>
      <c r="G24" s="141">
        <v>0.34861648251146354</v>
      </c>
      <c r="H24" s="141">
        <v>0.36217821941568623</v>
      </c>
      <c r="I24" s="141">
        <v>0.31588530446720786</v>
      </c>
      <c r="J24" s="141">
        <v>0.31295036027296913</v>
      </c>
      <c r="K24" s="141">
        <v>0.32444668001423399</v>
      </c>
      <c r="L24" s="141">
        <v>0.32707393611207736</v>
      </c>
      <c r="M24" s="141">
        <v>0.54342481214894178</v>
      </c>
      <c r="N24" s="141">
        <v>0.55066492208427109</v>
      </c>
      <c r="O24" s="141">
        <v>0.5013449316263332</v>
      </c>
      <c r="P24" s="141">
        <v>0.44292211821014443</v>
      </c>
      <c r="Q24" s="141">
        <v>0.50246384067107619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55"/>
      <c r="X24" s="55"/>
      <c r="Y24" s="55"/>
    </row>
    <row r="25" spans="2:26" x14ac:dyDescent="0.2">
      <c r="B25" s="140" t="s">
        <v>28</v>
      </c>
      <c r="C25" s="141">
        <v>0.1293082299036743</v>
      </c>
      <c r="D25" s="141">
        <v>0.12088000195715419</v>
      </c>
      <c r="E25" s="141">
        <v>0.12848463598291232</v>
      </c>
      <c r="F25" s="141">
        <v>0.11109649812748965</v>
      </c>
      <c r="G25" s="141">
        <v>0.12158501362045994</v>
      </c>
      <c r="H25" s="141">
        <v>0.12288305100486119</v>
      </c>
      <c r="I25" s="141">
        <v>0.11463599227884129</v>
      </c>
      <c r="J25" s="141">
        <v>0.12282181436817301</v>
      </c>
      <c r="K25" s="141">
        <v>0.10273272612592534</v>
      </c>
      <c r="L25" s="141">
        <v>0.11485268469848112</v>
      </c>
      <c r="M25" s="141">
        <v>0.18743485038644375</v>
      </c>
      <c r="N25" s="141">
        <v>0.17522634237416382</v>
      </c>
      <c r="O25" s="141">
        <v>0.16982954132032538</v>
      </c>
      <c r="P25" s="141">
        <v>0.16131414728976529</v>
      </c>
      <c r="Q25" s="141">
        <v>0.17167573301525246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55"/>
      <c r="X25" s="55"/>
      <c r="Y25" s="55"/>
    </row>
    <row r="26" spans="2:26" x14ac:dyDescent="0.2">
      <c r="B26" s="140" t="s">
        <v>29</v>
      </c>
      <c r="C26" s="141">
        <v>0.11873593808299043</v>
      </c>
      <c r="D26" s="141">
        <v>0.13373964470053104</v>
      </c>
      <c r="E26" s="141">
        <v>0.14958661089061748</v>
      </c>
      <c r="F26" s="141">
        <v>0.14425686391441131</v>
      </c>
      <c r="G26" s="141">
        <v>0.13779271742348767</v>
      </c>
      <c r="H26" s="141">
        <v>0.14482840039426273</v>
      </c>
      <c r="I26" s="141">
        <v>0.1582157441873675</v>
      </c>
      <c r="J26" s="141">
        <v>0.17312149474056371</v>
      </c>
      <c r="K26" s="141">
        <v>0.16834983074715784</v>
      </c>
      <c r="L26" s="141">
        <v>0.16216338714251063</v>
      </c>
      <c r="M26" s="141">
        <v>-8.3682805671247085E-2</v>
      </c>
      <c r="N26" s="141">
        <v>-5.1485440303410741E-2</v>
      </c>
      <c r="O26" s="141">
        <v>-3.8617235660057546E-4</v>
      </c>
      <c r="P26" s="141">
        <v>-1.1303402249467869E-2</v>
      </c>
      <c r="Q26" s="141">
        <v>-3.118675409905259E-2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55"/>
      <c r="X26" s="55"/>
      <c r="Y26" s="55"/>
    </row>
    <row r="27" spans="2:26" x14ac:dyDescent="0.2">
      <c r="B27" s="140" t="s">
        <v>30</v>
      </c>
      <c r="C27" s="141">
        <v>0.21330265393432599</v>
      </c>
      <c r="D27" s="141">
        <v>0.24348687308365266</v>
      </c>
      <c r="E27" s="141">
        <v>0.24267486412022199</v>
      </c>
      <c r="F27" s="141">
        <v>0.24700637663600719</v>
      </c>
      <c r="G27" s="141">
        <v>0.23825508100111178</v>
      </c>
      <c r="H27" s="141">
        <v>0.24981782648769907</v>
      </c>
      <c r="I27" s="141">
        <v>0.28021946853283342</v>
      </c>
      <c r="J27" s="141">
        <v>0.27578293698825912</v>
      </c>
      <c r="K27" s="141">
        <v>0.27547110659517116</v>
      </c>
      <c r="L27" s="141">
        <v>0.27154939378686016</v>
      </c>
      <c r="M27" s="141">
        <v>-7.7235118041195538E-2</v>
      </c>
      <c r="N27" s="141">
        <v>-4.3142440392386586E-2</v>
      </c>
      <c r="O27" s="141">
        <v>2.399437587025945E-2</v>
      </c>
      <c r="P27" s="141">
        <v>6.1178679877072095E-2</v>
      </c>
      <c r="Q27" s="141">
        <v>1.1537648403876816E-3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55"/>
      <c r="X27" s="55"/>
      <c r="Y27" s="55"/>
    </row>
    <row r="28" spans="2:26" x14ac:dyDescent="0.2">
      <c r="B28" s="136"/>
      <c r="C28" s="137"/>
      <c r="D28" s="138"/>
      <c r="E28" s="138"/>
      <c r="F28" s="109"/>
      <c r="G28" s="106"/>
      <c r="H28" s="137"/>
      <c r="I28" s="138"/>
      <c r="J28" s="138"/>
      <c r="K28" s="109"/>
      <c r="L28" s="106"/>
      <c r="M28" s="137"/>
      <c r="N28" s="138"/>
      <c r="O28" s="138"/>
      <c r="P28" s="109"/>
      <c r="Q28" s="106"/>
      <c r="R28" s="137"/>
      <c r="S28" s="138"/>
      <c r="T28" s="138"/>
      <c r="U28" s="109"/>
      <c r="V28" s="137"/>
      <c r="W28" s="55"/>
      <c r="X28" s="55"/>
      <c r="Y28" s="55"/>
    </row>
    <row r="29" spans="2:26" x14ac:dyDescent="0.2">
      <c r="B29" s="142" t="s">
        <v>31</v>
      </c>
      <c r="C29" s="143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55"/>
      <c r="X29" s="55"/>
      <c r="Y29" s="55"/>
    </row>
    <row r="30" spans="2:26" x14ac:dyDescent="0.2">
      <c r="W30" s="55"/>
      <c r="X30" s="55"/>
      <c r="Y30" s="55"/>
    </row>
    <row r="31" spans="2:26" x14ac:dyDescent="0.2">
      <c r="W31" s="55"/>
      <c r="X31" s="55"/>
      <c r="Y31" s="55"/>
    </row>
    <row r="32" spans="2:26" x14ac:dyDescent="0.2"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55"/>
      <c r="X32" s="55"/>
      <c r="Y32" s="55"/>
    </row>
    <row r="33" spans="23:25" x14ac:dyDescent="0.2">
      <c r="W33" s="55"/>
      <c r="X33" s="55"/>
      <c r="Y33" s="5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32"/>
  <sheetViews>
    <sheetView showGridLines="0" showRowColHeaders="0" topLeftCell="A56" workbookViewId="0">
      <selection activeCell="C63" sqref="C63"/>
    </sheetView>
  </sheetViews>
  <sheetFormatPr defaultColWidth="9.140625" defaultRowHeight="12.75" x14ac:dyDescent="0.2"/>
  <cols>
    <col min="1" max="1" width="4.42578125" style="56" customWidth="1"/>
    <col min="2" max="2" width="44.28515625" style="56" customWidth="1"/>
    <col min="3" max="22" width="8.42578125" style="56" customWidth="1"/>
    <col min="23" max="16384" width="9.140625" style="56"/>
  </cols>
  <sheetData>
    <row r="2" spans="2:26" ht="20.25" x14ac:dyDescent="0.3">
      <c r="B2" s="101">
        <v>2013</v>
      </c>
      <c r="C2" s="103"/>
      <c r="D2" s="103"/>
      <c r="E2" s="103"/>
      <c r="F2" s="152"/>
      <c r="G2" s="153"/>
      <c r="H2" s="104" t="s">
        <v>0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54"/>
      <c r="W2" s="55"/>
      <c r="X2" s="55"/>
    </row>
    <row r="3" spans="2:26" x14ac:dyDescent="0.2">
      <c r="B3" s="105" t="s">
        <v>1</v>
      </c>
      <c r="C3" s="106" t="s">
        <v>2</v>
      </c>
      <c r="D3" s="106"/>
      <c r="E3" s="106"/>
      <c r="F3" s="106"/>
      <c r="G3" s="106"/>
      <c r="H3" s="106" t="s">
        <v>3</v>
      </c>
      <c r="I3" s="106"/>
      <c r="J3" s="106"/>
      <c r="K3" s="106"/>
      <c r="L3" s="106"/>
      <c r="M3" s="106" t="s">
        <v>4</v>
      </c>
      <c r="N3" s="106"/>
      <c r="O3" s="106"/>
      <c r="P3" s="106"/>
      <c r="Q3" s="106"/>
      <c r="R3" s="106" t="s">
        <v>5</v>
      </c>
      <c r="S3" s="106"/>
      <c r="T3" s="106"/>
      <c r="U3" s="106"/>
      <c r="V3" s="137"/>
      <c r="W3" s="55"/>
      <c r="X3" s="55"/>
    </row>
    <row r="4" spans="2:26" x14ac:dyDescent="0.2">
      <c r="B4" s="110"/>
      <c r="C4" s="111" t="s">
        <v>6</v>
      </c>
      <c r="D4" s="112" t="s">
        <v>7</v>
      </c>
      <c r="E4" s="112" t="s">
        <v>8</v>
      </c>
      <c r="F4" s="112" t="s">
        <v>9</v>
      </c>
      <c r="G4" s="110">
        <v>2016</v>
      </c>
      <c r="H4" s="111" t="s">
        <v>6</v>
      </c>
      <c r="I4" s="112" t="s">
        <v>7</v>
      </c>
      <c r="J4" s="112" t="s">
        <v>8</v>
      </c>
      <c r="K4" s="112" t="s">
        <v>9</v>
      </c>
      <c r="L4" s="110">
        <v>2016</v>
      </c>
      <c r="M4" s="111" t="s">
        <v>6</v>
      </c>
      <c r="N4" s="112" t="s">
        <v>7</v>
      </c>
      <c r="O4" s="112" t="s">
        <v>8</v>
      </c>
      <c r="P4" s="112" t="s">
        <v>9</v>
      </c>
      <c r="Q4" s="110">
        <v>2016</v>
      </c>
      <c r="R4" s="111" t="s">
        <v>6</v>
      </c>
      <c r="S4" s="112" t="s">
        <v>7</v>
      </c>
      <c r="T4" s="112" t="s">
        <v>8</v>
      </c>
      <c r="U4" s="112" t="s">
        <v>9</v>
      </c>
      <c r="V4" s="111">
        <v>2016</v>
      </c>
      <c r="W4" s="55"/>
      <c r="X4" s="55"/>
    </row>
    <row r="5" spans="2:26" x14ac:dyDescent="0.2">
      <c r="B5" s="113" t="s">
        <v>10</v>
      </c>
      <c r="C5" s="114">
        <v>1556.835</v>
      </c>
      <c r="D5" s="114">
        <v>1574.7909999999999</v>
      </c>
      <c r="E5" s="114">
        <v>1604.078</v>
      </c>
      <c r="F5" s="114">
        <v>1656.4830000000002</v>
      </c>
      <c r="G5" s="155">
        <v>1656.4830000000002</v>
      </c>
      <c r="H5" s="156">
        <v>1257.566</v>
      </c>
      <c r="I5" s="156">
        <v>1248.8869999999999</v>
      </c>
      <c r="J5" s="156">
        <v>1257.722</v>
      </c>
      <c r="K5" s="156">
        <v>1289.93</v>
      </c>
      <c r="L5" s="155">
        <v>1289.93</v>
      </c>
      <c r="M5" s="114">
        <v>299.26900000000001</v>
      </c>
      <c r="N5" s="114">
        <v>325.904</v>
      </c>
      <c r="O5" s="114">
        <v>346.35599999999999</v>
      </c>
      <c r="P5" s="114">
        <v>366.55300000000005</v>
      </c>
      <c r="Q5" s="155">
        <v>366.55300000000005</v>
      </c>
      <c r="R5" s="114">
        <v>0</v>
      </c>
      <c r="S5" s="114">
        <v>0</v>
      </c>
      <c r="T5" s="114">
        <v>0</v>
      </c>
      <c r="U5" s="114">
        <v>0</v>
      </c>
      <c r="V5" s="115">
        <v>0</v>
      </c>
      <c r="W5" s="55"/>
      <c r="X5" s="55"/>
    </row>
    <row r="6" spans="2:26" x14ac:dyDescent="0.2">
      <c r="B6" s="113" t="s">
        <v>11</v>
      </c>
      <c r="C6" s="114">
        <v>1557.1759166666666</v>
      </c>
      <c r="D6" s="114">
        <v>1571.1140499999999</v>
      </c>
      <c r="E6" s="114">
        <v>1596.7398000000003</v>
      </c>
      <c r="F6" s="114">
        <v>1642.8992333333333</v>
      </c>
      <c r="G6" s="155">
        <v>1596.1532144822841</v>
      </c>
      <c r="H6" s="156">
        <v>1256.2262499999999</v>
      </c>
      <c r="I6" s="156">
        <v>1256.337</v>
      </c>
      <c r="J6" s="156">
        <v>1256.3708000000001</v>
      </c>
      <c r="K6" s="156">
        <v>1283.1928333333333</v>
      </c>
      <c r="L6" s="155">
        <v>1264.8023157894736</v>
      </c>
      <c r="M6" s="114">
        <v>300.94966666666664</v>
      </c>
      <c r="N6" s="114">
        <v>314.77705000000003</v>
      </c>
      <c r="O6" s="114">
        <v>340.36899999999997</v>
      </c>
      <c r="P6" s="114">
        <v>359.70640000000003</v>
      </c>
      <c r="Q6" s="155">
        <v>331.35089869281046</v>
      </c>
      <c r="R6" s="114">
        <v>0</v>
      </c>
      <c r="S6" s="114">
        <v>0</v>
      </c>
      <c r="T6" s="114">
        <v>0</v>
      </c>
      <c r="U6" s="114">
        <v>0</v>
      </c>
      <c r="V6" s="115">
        <v>0</v>
      </c>
      <c r="W6" s="55"/>
      <c r="X6" s="55"/>
    </row>
    <row r="7" spans="2:26" x14ac:dyDescent="0.2">
      <c r="B7" s="113" t="s">
        <v>12</v>
      </c>
      <c r="C7" s="114">
        <v>111.59892199999999</v>
      </c>
      <c r="D7" s="114">
        <v>128.312308</v>
      </c>
      <c r="E7" s="114">
        <v>146.38114199999998</v>
      </c>
      <c r="F7" s="114">
        <v>170.03847823069236</v>
      </c>
      <c r="G7" s="155">
        <v>556.33085023069236</v>
      </c>
      <c r="H7" s="156">
        <v>98.207472999999993</v>
      </c>
      <c r="I7" s="156">
        <v>111.382302</v>
      </c>
      <c r="J7" s="156">
        <v>126.24715499999999</v>
      </c>
      <c r="K7" s="156">
        <v>144.05990499999996</v>
      </c>
      <c r="L7" s="155">
        <v>479.8968349999999</v>
      </c>
      <c r="M7" s="114">
        <v>13.391449000000001</v>
      </c>
      <c r="N7" s="114">
        <v>16.930006000000002</v>
      </c>
      <c r="O7" s="114">
        <v>20.133987000000001</v>
      </c>
      <c r="P7" s="114">
        <v>25.97857323069243</v>
      </c>
      <c r="Q7" s="155">
        <v>76.434015230692438</v>
      </c>
      <c r="R7" s="114">
        <v>0</v>
      </c>
      <c r="S7" s="114">
        <v>0</v>
      </c>
      <c r="T7" s="114">
        <v>0</v>
      </c>
      <c r="U7" s="114">
        <v>2.0268502306924279</v>
      </c>
      <c r="V7" s="115">
        <v>2.0268502306924279</v>
      </c>
      <c r="W7" s="55"/>
      <c r="X7" s="55"/>
    </row>
    <row r="8" spans="2:26" x14ac:dyDescent="0.2">
      <c r="B8" s="117" t="s">
        <v>13</v>
      </c>
      <c r="C8" s="118">
        <v>1832.3544614249524</v>
      </c>
      <c r="D8" s="118">
        <v>2313.3311801311356</v>
      </c>
      <c r="E8" s="118">
        <v>2396.4113296803603</v>
      </c>
      <c r="F8" s="118">
        <v>2909.6027269190599</v>
      </c>
      <c r="G8" s="157">
        <v>9451.6996981555076</v>
      </c>
      <c r="H8" s="158">
        <v>1596.6526345099994</v>
      </c>
      <c r="I8" s="158">
        <v>1981.9081834780166</v>
      </c>
      <c r="J8" s="158">
        <v>2007.5359684819844</v>
      </c>
      <c r="K8" s="158">
        <v>2454.1797170571463</v>
      </c>
      <c r="L8" s="157">
        <v>8040.2765035271468</v>
      </c>
      <c r="M8" s="118">
        <v>222.10012325196257</v>
      </c>
      <c r="N8" s="118">
        <v>298.85379000643684</v>
      </c>
      <c r="O8" s="118">
        <v>347.20753298335921</v>
      </c>
      <c r="P8" s="118">
        <v>389.53320790556648</v>
      </c>
      <c r="Q8" s="157">
        <v>1257.6946541473251</v>
      </c>
      <c r="R8" s="118">
        <v>10.51351709489999</v>
      </c>
      <c r="S8" s="118">
        <v>28.550823545540297</v>
      </c>
      <c r="T8" s="118">
        <v>38.62322745927608</v>
      </c>
      <c r="U8" s="118">
        <v>60.219509886161561</v>
      </c>
      <c r="V8" s="119">
        <v>137.90707798587795</v>
      </c>
      <c r="W8" s="159"/>
      <c r="X8" s="159"/>
      <c r="Y8" s="121"/>
      <c r="Z8" s="121"/>
    </row>
    <row r="9" spans="2:26" x14ac:dyDescent="0.2">
      <c r="B9" s="122" t="s">
        <v>14</v>
      </c>
      <c r="C9" s="123">
        <v>1351.2634035165199</v>
      </c>
      <c r="D9" s="123">
        <v>1715.8384991712981</v>
      </c>
      <c r="E9" s="123">
        <v>1777.7223362571567</v>
      </c>
      <c r="F9" s="123">
        <v>2165.5837458860997</v>
      </c>
      <c r="G9" s="160">
        <v>7010.3079848310736</v>
      </c>
      <c r="H9" s="161">
        <v>1164.517305039356</v>
      </c>
      <c r="I9" s="161">
        <v>1450.6912821744429</v>
      </c>
      <c r="J9" s="161">
        <v>1467.3405072820215</v>
      </c>
      <c r="K9" s="161">
        <v>1797.6753771909864</v>
      </c>
      <c r="L9" s="160">
        <v>5880.2244716868072</v>
      </c>
      <c r="M9" s="123">
        <v>173.64954239720549</v>
      </c>
      <c r="N9" s="123">
        <v>233.23654134517366</v>
      </c>
      <c r="O9" s="123">
        <v>269.11294869731148</v>
      </c>
      <c r="P9" s="123">
        <v>302.94781191032934</v>
      </c>
      <c r="Q9" s="160">
        <v>978.94684435001989</v>
      </c>
      <c r="R9" s="123">
        <v>10.51351709489999</v>
      </c>
      <c r="S9" s="123">
        <v>28.550823545540297</v>
      </c>
      <c r="T9" s="123">
        <v>38.62322745927608</v>
      </c>
      <c r="U9" s="123">
        <v>60.219509886161561</v>
      </c>
      <c r="V9" s="124">
        <v>137.90707798587795</v>
      </c>
      <c r="W9" s="159"/>
      <c r="X9" s="159"/>
      <c r="Y9" s="121"/>
      <c r="Z9" s="121"/>
    </row>
    <row r="10" spans="2:26" x14ac:dyDescent="0.2">
      <c r="B10" s="125" t="s">
        <v>15</v>
      </c>
      <c r="C10" s="126">
        <v>947.32440619489932</v>
      </c>
      <c r="D10" s="126">
        <v>1212.2224942971823</v>
      </c>
      <c r="E10" s="126">
        <v>1257.52222840442</v>
      </c>
      <c r="F10" s="126">
        <v>1482.2188622824447</v>
      </c>
      <c r="G10" s="162">
        <v>4899.1879911789456</v>
      </c>
      <c r="H10" s="163">
        <v>816.47573578661286</v>
      </c>
      <c r="I10" s="163">
        <v>1019.1693980199718</v>
      </c>
      <c r="J10" s="163">
        <v>1033.0735247038087</v>
      </c>
      <c r="K10" s="163">
        <v>1213.212167504342</v>
      </c>
      <c r="L10" s="162">
        <v>4081.9308260147359</v>
      </c>
      <c r="M10" s="126">
        <v>120.17965313834907</v>
      </c>
      <c r="N10" s="126">
        <v>165.84472292381463</v>
      </c>
      <c r="O10" s="126">
        <v>189.11370908200757</v>
      </c>
      <c r="P10" s="126">
        <v>214.25958772098403</v>
      </c>
      <c r="Q10" s="162">
        <v>689.3976728651553</v>
      </c>
      <c r="R10" s="126">
        <v>8.8554993349434952</v>
      </c>
      <c r="S10" s="126">
        <v>24.842629138321307</v>
      </c>
      <c r="T10" s="126">
        <v>33.300236698063195</v>
      </c>
      <c r="U10" s="126">
        <v>51.156043889838642</v>
      </c>
      <c r="V10" s="127">
        <v>118.15440906116666</v>
      </c>
      <c r="W10" s="159"/>
      <c r="X10" s="159"/>
      <c r="Y10" s="121"/>
      <c r="Z10" s="121"/>
    </row>
    <row r="11" spans="2:26" x14ac:dyDescent="0.2">
      <c r="B11" s="128" t="s">
        <v>16</v>
      </c>
      <c r="C11" s="129">
        <v>-503.45676803114685</v>
      </c>
      <c r="D11" s="129">
        <v>-616.99933941907568</v>
      </c>
      <c r="E11" s="129">
        <v>-619.97795958973768</v>
      </c>
      <c r="F11" s="129">
        <v>-710.42831419548304</v>
      </c>
      <c r="G11" s="164">
        <v>-2434.2023812354432</v>
      </c>
      <c r="H11" s="165">
        <v>-414.59096723663663</v>
      </c>
      <c r="I11" s="165">
        <v>-500.14297631072895</v>
      </c>
      <c r="J11" s="165">
        <v>-484.13011283998026</v>
      </c>
      <c r="K11" s="165">
        <v>-548.52583910776184</v>
      </c>
      <c r="L11" s="164">
        <v>-1934.3550761636845</v>
      </c>
      <c r="M11" s="129">
        <v>-84.531346657088719</v>
      </c>
      <c r="N11" s="129">
        <v>-109.56808882776102</v>
      </c>
      <c r="O11" s="129">
        <v>-127.57068598858521</v>
      </c>
      <c r="P11" s="129">
        <v>-149.32082070018325</v>
      </c>
      <c r="Q11" s="164">
        <v>-470.99094217361824</v>
      </c>
      <c r="R11" s="129">
        <v>-1.2090001525624257</v>
      </c>
      <c r="S11" s="129">
        <v>-3.7453251100480665</v>
      </c>
      <c r="T11" s="129">
        <v>-4.9810944589182595</v>
      </c>
      <c r="U11" s="129">
        <v>-6.9178933137453882</v>
      </c>
      <c r="V11" s="130">
        <v>-16.853313035274141</v>
      </c>
      <c r="W11" s="159"/>
      <c r="X11" s="159"/>
      <c r="Y11" s="121"/>
      <c r="Z11" s="121"/>
    </row>
    <row r="12" spans="2:26" x14ac:dyDescent="0.2">
      <c r="B12" s="113" t="s">
        <v>17</v>
      </c>
      <c r="C12" s="114">
        <v>-223.75708054604678</v>
      </c>
      <c r="D12" s="114">
        <v>-250.04311261999032</v>
      </c>
      <c r="E12" s="114">
        <v>-289.05882313851384</v>
      </c>
      <c r="F12" s="114">
        <v>-284.74426020669961</v>
      </c>
      <c r="G12" s="155">
        <v>-978.30327651125049</v>
      </c>
      <c r="H12" s="156">
        <v>-171.42177759412152</v>
      </c>
      <c r="I12" s="156">
        <v>-185.04051710695254</v>
      </c>
      <c r="J12" s="156">
        <v>-208.67035528898833</v>
      </c>
      <c r="K12" s="156">
        <v>-202.07750935853699</v>
      </c>
      <c r="L12" s="155">
        <v>-702.6635789300226</v>
      </c>
      <c r="M12" s="114">
        <v>-36.669530511142142</v>
      </c>
      <c r="N12" s="114">
        <v>-39.408857293027957</v>
      </c>
      <c r="O12" s="114">
        <v>-46.620373217457427</v>
      </c>
      <c r="P12" s="114">
        <v>-48.573015834529016</v>
      </c>
      <c r="Q12" s="155">
        <v>-171.27177685615652</v>
      </c>
      <c r="R12" s="114">
        <v>-12.174847694872659</v>
      </c>
      <c r="S12" s="114">
        <v>-20.424500506627098</v>
      </c>
      <c r="T12" s="114">
        <v>-30.421113452811966</v>
      </c>
      <c r="U12" s="114">
        <v>-32.189123236394721</v>
      </c>
      <c r="V12" s="115">
        <v>-95.209584890706452</v>
      </c>
      <c r="W12" s="159"/>
      <c r="X12" s="159"/>
      <c r="Y12" s="121"/>
      <c r="Z12" s="121"/>
    </row>
    <row r="13" spans="2:26" x14ac:dyDescent="0.2">
      <c r="B13" s="113" t="s">
        <v>18</v>
      </c>
      <c r="C13" s="114" t="s">
        <v>32</v>
      </c>
      <c r="D13" s="114" t="s">
        <v>32</v>
      </c>
      <c r="E13" s="114" t="s">
        <v>32</v>
      </c>
      <c r="F13" s="114">
        <v>7.7561932807357286</v>
      </c>
      <c r="G13" s="155">
        <v>-61</v>
      </c>
      <c r="H13" s="156" t="s">
        <v>32</v>
      </c>
      <c r="I13" s="114" t="s">
        <v>32</v>
      </c>
      <c r="J13" s="114" t="s">
        <v>32</v>
      </c>
      <c r="K13" s="156">
        <v>6.4222786899999509</v>
      </c>
      <c r="L13" s="155">
        <v>-53.981121060000021</v>
      </c>
      <c r="M13" s="114">
        <v>-1.7849999999999999</v>
      </c>
      <c r="N13" s="114">
        <v>-3.2059812315593712</v>
      </c>
      <c r="O13" s="114">
        <v>-0.97332866216294267</v>
      </c>
      <c r="P13" s="114">
        <v>1.1021720075718284</v>
      </c>
      <c r="Q13" s="155">
        <v>-4.8621378861504851</v>
      </c>
      <c r="R13" s="114">
        <v>0</v>
      </c>
      <c r="S13" s="114">
        <v>0</v>
      </c>
      <c r="T13" s="114">
        <v>0</v>
      </c>
      <c r="U13" s="114">
        <v>0</v>
      </c>
      <c r="V13" s="115">
        <v>0</v>
      </c>
      <c r="W13" s="159"/>
      <c r="X13" s="159"/>
      <c r="Y13" s="121"/>
      <c r="Z13" s="121"/>
    </row>
    <row r="14" spans="2:26" x14ac:dyDescent="0.2">
      <c r="B14" s="166" t="s">
        <v>19</v>
      </c>
      <c r="C14" s="114" t="s">
        <v>32</v>
      </c>
      <c r="D14" s="114" t="s">
        <v>32</v>
      </c>
      <c r="E14" s="114" t="s">
        <v>32</v>
      </c>
      <c r="F14" s="167">
        <v>-1.3759999999999999</v>
      </c>
      <c r="G14" s="168">
        <v>-18.600000000000001</v>
      </c>
      <c r="H14" s="156" t="s">
        <v>32</v>
      </c>
      <c r="I14" s="114" t="s">
        <v>32</v>
      </c>
      <c r="J14" s="114" t="s">
        <v>32</v>
      </c>
      <c r="K14" s="169">
        <v>-1.3759999999999999</v>
      </c>
      <c r="L14" s="168">
        <v>-18.553999999999998</v>
      </c>
      <c r="M14" s="114">
        <v>0</v>
      </c>
      <c r="N14" s="114">
        <v>0</v>
      </c>
      <c r="O14" s="114">
        <v>0</v>
      </c>
      <c r="P14" s="114">
        <v>0</v>
      </c>
      <c r="Q14" s="168">
        <v>0</v>
      </c>
      <c r="R14" s="114">
        <v>0</v>
      </c>
      <c r="S14" s="114">
        <v>0</v>
      </c>
      <c r="T14" s="114">
        <v>0</v>
      </c>
      <c r="U14" s="114">
        <v>0</v>
      </c>
      <c r="V14" s="170">
        <v>0</v>
      </c>
      <c r="W14" s="159"/>
      <c r="X14" s="159"/>
      <c r="Y14" s="121"/>
      <c r="Z14" s="121"/>
    </row>
    <row r="15" spans="2:26" x14ac:dyDescent="0.2">
      <c r="B15" s="113" t="s">
        <v>20</v>
      </c>
      <c r="C15" s="114">
        <v>-0.30969413669600193</v>
      </c>
      <c r="D15" s="114">
        <v>17.600428953824338</v>
      </c>
      <c r="E15" s="114">
        <v>-3.124817496997272</v>
      </c>
      <c r="F15" s="114">
        <v>-5.5050106985514091</v>
      </c>
      <c r="G15" s="155">
        <v>8.8609066215796535</v>
      </c>
      <c r="H15" s="156">
        <v>-0.33128979049999852</v>
      </c>
      <c r="I15" s="156">
        <v>17.76247016583611</v>
      </c>
      <c r="J15" s="156">
        <v>-2.8601475558361207</v>
      </c>
      <c r="K15" s="156">
        <v>-2.9391876900000247</v>
      </c>
      <c r="L15" s="155">
        <v>11.631845129499965</v>
      </c>
      <c r="M15" s="114">
        <v>0.66628165313680054</v>
      </c>
      <c r="N15" s="114">
        <v>-0.40178625246428123</v>
      </c>
      <c r="O15" s="114">
        <v>0.57821055175871106</v>
      </c>
      <c r="P15" s="114">
        <v>-1.7148108487360398</v>
      </c>
      <c r="Q15" s="155">
        <v>-0.87210489630480947</v>
      </c>
      <c r="R15" s="114">
        <v>-0.32634875415620396</v>
      </c>
      <c r="S15" s="114">
        <v>0.68142964045251064</v>
      </c>
      <c r="T15" s="114">
        <v>-0.2891303629198626</v>
      </c>
      <c r="U15" s="114">
        <v>6.0462660184655029E-2</v>
      </c>
      <c r="V15" s="115">
        <v>0.1264131835610991</v>
      </c>
      <c r="W15" s="159"/>
      <c r="X15" s="159"/>
      <c r="Y15" s="121"/>
      <c r="Z15" s="121"/>
    </row>
    <row r="16" spans="2:26" x14ac:dyDescent="0.2">
      <c r="B16" s="131" t="s">
        <v>21</v>
      </c>
      <c r="C16" s="132">
        <v>-37.792542429438484</v>
      </c>
      <c r="D16" s="132">
        <v>-11.410723390620486</v>
      </c>
      <c r="E16" s="132">
        <v>-84.982841609864892</v>
      </c>
      <c r="F16" s="132">
        <v>-24.066618789818286</v>
      </c>
      <c r="G16" s="171">
        <v>-158.25272621974216</v>
      </c>
      <c r="H16" s="172">
        <v>-37.28234273999999</v>
      </c>
      <c r="I16" s="172">
        <v>-8.0486679200000317</v>
      </c>
      <c r="J16" s="172">
        <v>-83.699851913822329</v>
      </c>
      <c r="K16" s="172">
        <v>-19.315626650000016</v>
      </c>
      <c r="L16" s="171">
        <v>-148.34648922382235</v>
      </c>
      <c r="M16" s="132">
        <v>-0.43947604951222002</v>
      </c>
      <c r="N16" s="132">
        <v>-3.665500896968064</v>
      </c>
      <c r="O16" s="132">
        <v>-1.874697446321288</v>
      </c>
      <c r="P16" s="132">
        <v>-6.7992182709610347</v>
      </c>
      <c r="Q16" s="171">
        <v>-12.778892663762607</v>
      </c>
      <c r="R16" s="132">
        <v>-7.0723639926281084E-2</v>
      </c>
      <c r="S16" s="132">
        <v>0.30344542634761029</v>
      </c>
      <c r="T16" s="132">
        <v>0.59170775027872624</v>
      </c>
      <c r="U16" s="132">
        <v>2.0482261311427647</v>
      </c>
      <c r="V16" s="133">
        <v>2.8726556678428201</v>
      </c>
      <c r="W16" s="159"/>
      <c r="X16" s="159"/>
      <c r="Y16" s="121"/>
      <c r="Z16" s="121"/>
    </row>
    <row r="17" spans="2:26" x14ac:dyDescent="0.2">
      <c r="B17" s="128" t="s">
        <v>22</v>
      </c>
      <c r="C17" s="129">
        <v>-57.395621135276322</v>
      </c>
      <c r="D17" s="129">
        <v>-110.66879130688179</v>
      </c>
      <c r="E17" s="129">
        <v>-77.222270320406764</v>
      </c>
      <c r="F17" s="129">
        <v>-164.64174302679538</v>
      </c>
      <c r="G17" s="164">
        <v>-409.92842578936023</v>
      </c>
      <c r="H17" s="165">
        <v>-55.848570206415545</v>
      </c>
      <c r="I17" s="165">
        <v>-102.68201068270535</v>
      </c>
      <c r="J17" s="165">
        <v>-70.356544878971491</v>
      </c>
      <c r="K17" s="165">
        <v>-154.67363993684356</v>
      </c>
      <c r="L17" s="164">
        <v>-383.56076570493599</v>
      </c>
      <c r="M17" s="129">
        <v>-1.4845130752743738</v>
      </c>
      <c r="N17" s="129">
        <v>-7.650724045925716</v>
      </c>
      <c r="O17" s="129">
        <v>-6.5065538836564549</v>
      </c>
      <c r="P17" s="129">
        <v>-9.1455333870588689</v>
      </c>
      <c r="Q17" s="164">
        <v>-24.787324391915412</v>
      </c>
      <c r="R17" s="129">
        <v>-6.2537853586407635E-2</v>
      </c>
      <c r="S17" s="129">
        <v>-0.33605657825072394</v>
      </c>
      <c r="T17" s="129">
        <v>-0.35917155777881854</v>
      </c>
      <c r="U17" s="129">
        <v>-0.8225697028929746</v>
      </c>
      <c r="V17" s="130">
        <v>-1.5803356925089247</v>
      </c>
      <c r="W17" s="159"/>
      <c r="X17" s="159"/>
      <c r="Y17" s="121"/>
      <c r="Z17" s="121"/>
    </row>
    <row r="18" spans="2:26" x14ac:dyDescent="0.2">
      <c r="B18" s="113" t="s">
        <v>23</v>
      </c>
      <c r="C18" s="114">
        <v>-0.17875648694383023</v>
      </c>
      <c r="D18" s="114">
        <v>-0.48652279438063123</v>
      </c>
      <c r="E18" s="114">
        <v>0.63278313990210444</v>
      </c>
      <c r="F18" s="114">
        <v>-5.165675417147261</v>
      </c>
      <c r="G18" s="155">
        <v>-5.1981715585696175</v>
      </c>
      <c r="H18" s="156">
        <v>0</v>
      </c>
      <c r="I18" s="156">
        <v>0</v>
      </c>
      <c r="J18" s="156">
        <v>0</v>
      </c>
      <c r="K18" s="156">
        <v>0</v>
      </c>
      <c r="L18" s="155">
        <v>0</v>
      </c>
      <c r="M18" s="114">
        <v>0</v>
      </c>
      <c r="N18" s="114">
        <v>0</v>
      </c>
      <c r="O18" s="114">
        <v>0</v>
      </c>
      <c r="P18" s="114">
        <v>0</v>
      </c>
      <c r="Q18" s="155">
        <v>0</v>
      </c>
      <c r="R18" s="114">
        <v>-0.17875648694383023</v>
      </c>
      <c r="S18" s="114">
        <v>-0.48652279438063123</v>
      </c>
      <c r="T18" s="114">
        <v>0.63278313990210444</v>
      </c>
      <c r="U18" s="114">
        <v>-5.165675417147261</v>
      </c>
      <c r="V18" s="115">
        <v>-5.1981715585696175</v>
      </c>
      <c r="W18" s="159"/>
      <c r="X18" s="159"/>
      <c r="Y18" s="121"/>
      <c r="Z18" s="121"/>
    </row>
    <row r="19" spans="2:26" x14ac:dyDescent="0.2">
      <c r="B19" s="125" t="s">
        <v>24</v>
      </c>
      <c r="C19" s="126">
        <v>124.63394342935106</v>
      </c>
      <c r="D19" s="126">
        <v>240.21443372005771</v>
      </c>
      <c r="E19" s="126">
        <v>183.66329938880193</v>
      </c>
      <c r="F19" s="126">
        <v>294.04743322868552</v>
      </c>
      <c r="G19" s="162">
        <v>842.58410976689447</v>
      </c>
      <c r="H19" s="163">
        <v>137.00078821893914</v>
      </c>
      <c r="I19" s="163">
        <v>241.01769616542111</v>
      </c>
      <c r="J19" s="163">
        <v>183.35651222621033</v>
      </c>
      <c r="K19" s="163">
        <v>290.72664345119961</v>
      </c>
      <c r="L19" s="162">
        <v>852.10164006177058</v>
      </c>
      <c r="M19" s="126">
        <v>-4.0639315015315773</v>
      </c>
      <c r="N19" s="126">
        <v>1.9437843761082148</v>
      </c>
      <c r="O19" s="126">
        <v>6.1462804355829519</v>
      </c>
      <c r="P19" s="126">
        <v>-0.19163931291235059</v>
      </c>
      <c r="Q19" s="162">
        <v>3.8344939972473</v>
      </c>
      <c r="R19" s="126">
        <v>-5.1667152471043121</v>
      </c>
      <c r="S19" s="126">
        <v>0.83509921581490687</v>
      </c>
      <c r="T19" s="126">
        <v>-1.525782244184879</v>
      </c>
      <c r="U19" s="126">
        <v>8.1694710109857187</v>
      </c>
      <c r="V19" s="127">
        <v>2.3120727355114443</v>
      </c>
      <c r="W19" s="159"/>
      <c r="X19" s="159"/>
      <c r="Y19" s="121"/>
      <c r="Z19" s="121"/>
    </row>
    <row r="20" spans="2:26" x14ac:dyDescent="0.2">
      <c r="B20" s="134" t="s">
        <v>25</v>
      </c>
      <c r="C20" s="123">
        <v>262.06914965905753</v>
      </c>
      <c r="D20" s="123">
        <v>409.88389829135519</v>
      </c>
      <c r="E20" s="123">
        <v>398.31687988091051</v>
      </c>
      <c r="F20" s="123">
        <v>538.66684751254411</v>
      </c>
      <c r="G20" s="173">
        <v>1608.9617753438656</v>
      </c>
      <c r="H20" s="161">
        <v>269.54050040722819</v>
      </c>
      <c r="I20" s="161">
        <v>395.60354689812652</v>
      </c>
      <c r="J20" s="161">
        <v>385.90650232900413</v>
      </c>
      <c r="K20" s="161">
        <v>506.03283390804319</v>
      </c>
      <c r="L20" s="173">
        <v>1557.0833835424023</v>
      </c>
      <c r="M20" s="123">
        <v>-5.9402654677889188E-2</v>
      </c>
      <c r="N20" s="123">
        <v>15.533352851979664</v>
      </c>
      <c r="O20" s="123">
        <v>17.202900240760492</v>
      </c>
      <c r="P20" s="123">
        <v>20.388062199793566</v>
      </c>
      <c r="Q20" s="173">
        <v>53.06491263785589</v>
      </c>
      <c r="R20" s="123">
        <v>-4.4033438818248696</v>
      </c>
      <c r="S20" s="123">
        <v>2.1893323779135603</v>
      </c>
      <c r="T20" s="123">
        <v>-0.65219016434557386</v>
      </c>
      <c r="U20" s="123">
        <v>16.617836682546546</v>
      </c>
      <c r="V20" s="135">
        <v>13.751635014289672</v>
      </c>
      <c r="W20" s="159"/>
      <c r="X20" s="159"/>
      <c r="Y20" s="121"/>
      <c r="Z20" s="121"/>
    </row>
    <row r="21" spans="2:26" x14ac:dyDescent="0.2">
      <c r="B21" s="136"/>
      <c r="C21" s="137"/>
      <c r="D21" s="138"/>
      <c r="E21" s="138"/>
      <c r="F21" s="109"/>
      <c r="G21" s="106"/>
      <c r="H21" s="137"/>
      <c r="I21" s="138"/>
      <c r="J21" s="138"/>
      <c r="K21" s="109"/>
      <c r="L21" s="106"/>
      <c r="M21" s="137"/>
      <c r="N21" s="138"/>
      <c r="O21" s="138"/>
      <c r="P21" s="109"/>
      <c r="Q21" s="106"/>
      <c r="R21" s="137"/>
      <c r="S21" s="138"/>
      <c r="T21" s="138"/>
      <c r="U21" s="109"/>
      <c r="V21" s="137"/>
      <c r="W21" s="55"/>
      <c r="X21" s="55"/>
    </row>
    <row r="22" spans="2:26" x14ac:dyDescent="0.2">
      <c r="B22" s="110"/>
      <c r="C22" s="111"/>
      <c r="D22" s="112"/>
      <c r="E22" s="112"/>
      <c r="F22" s="139"/>
      <c r="G22" s="110"/>
      <c r="H22" s="111"/>
      <c r="I22" s="112"/>
      <c r="J22" s="112"/>
      <c r="K22" s="139"/>
      <c r="L22" s="110"/>
      <c r="M22" s="111"/>
      <c r="N22" s="112"/>
      <c r="O22" s="112"/>
      <c r="P22" s="139"/>
      <c r="Q22" s="110"/>
      <c r="R22" s="111"/>
      <c r="S22" s="112"/>
      <c r="T22" s="112"/>
      <c r="U22" s="139"/>
      <c r="V22" s="111"/>
      <c r="W22" s="55"/>
      <c r="X22" s="55"/>
    </row>
    <row r="23" spans="2:26" x14ac:dyDescent="0.2">
      <c r="B23" s="140" t="s">
        <v>26</v>
      </c>
      <c r="C23" s="141">
        <v>0.70106568691906246</v>
      </c>
      <c r="D23" s="141">
        <v>0.7064898560573456</v>
      </c>
      <c r="E23" s="141">
        <v>0.70737831367525383</v>
      </c>
      <c r="F23" s="141">
        <v>0.68444310458931701</v>
      </c>
      <c r="G23" s="141">
        <v>0.69885488651566008</v>
      </c>
      <c r="H23" s="141">
        <v>0.70112804013592511</v>
      </c>
      <c r="I23" s="141">
        <v>0.70254051330089862</v>
      </c>
      <c r="J23" s="141">
        <v>0.70404484819776936</v>
      </c>
      <c r="K23" s="141">
        <v>0.67487833615437531</v>
      </c>
      <c r="L23" s="141">
        <v>0.69417942217498185</v>
      </c>
      <c r="M23" s="141">
        <v>0.69208159998170604</v>
      </c>
      <c r="N23" s="141">
        <v>0.71105806134543947</v>
      </c>
      <c r="O23" s="141">
        <v>0.70272987605184256</v>
      </c>
      <c r="P23" s="141">
        <v>0.70724916733976451</v>
      </c>
      <c r="Q23" s="141">
        <v>0.70422380627100012</v>
      </c>
      <c r="R23" s="141">
        <v>0.84229656498482475</v>
      </c>
      <c r="S23" s="141">
        <v>0.87011952908103707</v>
      </c>
      <c r="T23" s="141">
        <v>0.86218161683082051</v>
      </c>
      <c r="U23" s="141">
        <v>0.84949286346806185</v>
      </c>
      <c r="V23" s="141">
        <v>0.85676827315031634</v>
      </c>
      <c r="W23" s="55"/>
      <c r="X23" s="55"/>
    </row>
    <row r="24" spans="2:26" x14ac:dyDescent="0.2">
      <c r="B24" s="140" t="s">
        <v>27</v>
      </c>
      <c r="C24" s="141">
        <v>0.37258225651708904</v>
      </c>
      <c r="D24" s="141">
        <v>0.35959056736229494</v>
      </c>
      <c r="E24" s="141">
        <v>0.34874847828882466</v>
      </c>
      <c r="F24" s="141">
        <v>0.32805395568057077</v>
      </c>
      <c r="G24" s="141">
        <v>0.34723187433456248</v>
      </c>
      <c r="H24" s="141">
        <v>0.35601958463178451</v>
      </c>
      <c r="I24" s="141">
        <v>0.34476182662452071</v>
      </c>
      <c r="J24" s="141">
        <v>0.32993712804721947</v>
      </c>
      <c r="K24" s="141">
        <v>0.30513064041900489</v>
      </c>
      <c r="L24" s="141">
        <v>0.32895939355335418</v>
      </c>
      <c r="M24" s="141">
        <v>0.48679279824263483</v>
      </c>
      <c r="N24" s="141">
        <v>0.46977239585116276</v>
      </c>
      <c r="O24" s="141">
        <v>0.47404142612279915</v>
      </c>
      <c r="P24" s="141">
        <v>0.49289288395448549</v>
      </c>
      <c r="Q24" s="141">
        <v>0.48112003720318103</v>
      </c>
      <c r="R24" s="141">
        <v>0.11499483395037237</v>
      </c>
      <c r="S24" s="141">
        <v>0.13118098341625928</v>
      </c>
      <c r="T24" s="141">
        <v>0.12896629273590024</v>
      </c>
      <c r="U24" s="141">
        <v>0.11487794116595956</v>
      </c>
      <c r="V24" s="141">
        <v>0.1222077451093552</v>
      </c>
      <c r="W24" s="55"/>
      <c r="X24" s="55"/>
    </row>
    <row r="25" spans="2:26" x14ac:dyDescent="0.2">
      <c r="B25" s="140" t="s">
        <v>28</v>
      </c>
      <c r="C25" s="141">
        <v>0.16559101649888738</v>
      </c>
      <c r="D25" s="141">
        <v>0.14572648459674623</v>
      </c>
      <c r="E25" s="141">
        <v>0.16260065885604083</v>
      </c>
      <c r="F25" s="141">
        <v>0.13148614582447826</v>
      </c>
      <c r="G25" s="141">
        <v>0.13955211078145299</v>
      </c>
      <c r="H25" s="141">
        <v>0.1472041478922704</v>
      </c>
      <c r="I25" s="141">
        <v>0.12755333914297401</v>
      </c>
      <c r="J25" s="141">
        <v>0.14220990578084142</v>
      </c>
      <c r="K25" s="141">
        <v>0.11241045626062893</v>
      </c>
      <c r="L25" s="141">
        <v>0.11949604684537762</v>
      </c>
      <c r="M25" s="141">
        <v>0.21116975031966601</v>
      </c>
      <c r="N25" s="141">
        <v>0.16896519330007395</v>
      </c>
      <c r="O25" s="141">
        <v>0.17323719814721489</v>
      </c>
      <c r="P25" s="141">
        <v>0.16033459864996921</v>
      </c>
      <c r="Q25" s="141">
        <v>0.17495513453529121</v>
      </c>
      <c r="R25" s="141">
        <v>1.1580185379427941</v>
      </c>
      <c r="S25" s="141">
        <v>0.71537342781194313</v>
      </c>
      <c r="T25" s="141">
        <v>0.78763778829430198</v>
      </c>
      <c r="U25" s="141">
        <v>0.53452981097396446</v>
      </c>
      <c r="V25" s="141">
        <v>0.69038940046613251</v>
      </c>
      <c r="W25" s="55"/>
      <c r="X25" s="55"/>
    </row>
    <row r="26" spans="2:26" x14ac:dyDescent="0.2">
      <c r="B26" s="140" t="s">
        <v>29</v>
      </c>
      <c r="C26" s="141">
        <v>9.2235120928313777E-2</v>
      </c>
      <c r="D26" s="141">
        <v>0.13999827713160332</v>
      </c>
      <c r="E26" s="141">
        <v>0.10331382783629157</v>
      </c>
      <c r="F26" s="141">
        <v>0.13578206513014304</v>
      </c>
      <c r="G26" s="141">
        <v>0.1201921672471567</v>
      </c>
      <c r="H26" s="141">
        <v>0.11764598741991994</v>
      </c>
      <c r="I26" s="141">
        <v>0.1661398942193679</v>
      </c>
      <c r="J26" s="141">
        <v>0.12495839330834296</v>
      </c>
      <c r="K26" s="141">
        <v>0.16172366109029293</v>
      </c>
      <c r="L26" s="141">
        <v>0.14490971291395885</v>
      </c>
      <c r="M26" s="141">
        <v>-2.340306484790931E-2</v>
      </c>
      <c r="N26" s="141">
        <v>8.3339615863688814E-3</v>
      </c>
      <c r="O26" s="141">
        <v>2.2839036416995549E-2</v>
      </c>
      <c r="P26" s="141">
        <v>-6.3258193450519004E-4</v>
      </c>
      <c r="Q26" s="141">
        <v>3.9169583306571101E-3</v>
      </c>
      <c r="R26" s="141">
        <v>-0.49143547306454066</v>
      </c>
      <c r="S26" s="141">
        <v>2.9249566636243361E-2</v>
      </c>
      <c r="T26" s="141">
        <v>-3.9504265815011125E-2</v>
      </c>
      <c r="U26" s="141">
        <v>0.13566153272301976</v>
      </c>
      <c r="V26" s="141">
        <v>1.6765439231104632E-2</v>
      </c>
      <c r="W26" s="55"/>
      <c r="X26" s="55"/>
    </row>
    <row r="27" spans="2:26" x14ac:dyDescent="0.2">
      <c r="B27" s="140" t="s">
        <v>30</v>
      </c>
      <c r="C27" s="141">
        <v>0.19394379288083308</v>
      </c>
      <c r="D27" s="141">
        <v>0.23888256295060264</v>
      </c>
      <c r="E27" s="141">
        <v>0.22406023244301068</v>
      </c>
      <c r="F27" s="141">
        <v>0.24873979061573342</v>
      </c>
      <c r="G27" s="141">
        <v>0.22951370736140869</v>
      </c>
      <c r="H27" s="141">
        <v>0.23146113779573144</v>
      </c>
      <c r="I27" s="141">
        <v>0.27270002360885209</v>
      </c>
      <c r="J27" s="141">
        <v>0.26299723916422441</v>
      </c>
      <c r="K27" s="141">
        <v>0.2814928881646922</v>
      </c>
      <c r="L27" s="141">
        <v>0.26479999038127466</v>
      </c>
      <c r="M27" s="141">
        <v>-3.4208356588704227E-4</v>
      </c>
      <c r="N27" s="141">
        <v>6.6599139064540472E-2</v>
      </c>
      <c r="O27" s="141">
        <v>6.3924461175258018E-2</v>
      </c>
      <c r="P27" s="141">
        <v>6.7298925419630715E-2</v>
      </c>
      <c r="Q27" s="141">
        <v>5.420612257357936E-2</v>
      </c>
      <c r="R27" s="141">
        <v>-0.41882691035532638</v>
      </c>
      <c r="S27" s="141">
        <v>7.668193439048937E-2</v>
      </c>
      <c r="T27" s="141">
        <v>-1.6885957162260358E-2</v>
      </c>
      <c r="U27" s="141">
        <v>0.27595436618399521</v>
      </c>
      <c r="V27" s="141">
        <v>9.9716673104319392E-2</v>
      </c>
      <c r="W27" s="55"/>
      <c r="X27" s="55"/>
    </row>
    <row r="28" spans="2:26" x14ac:dyDescent="0.2">
      <c r="B28" s="136"/>
      <c r="C28" s="137"/>
      <c r="D28" s="138"/>
      <c r="E28" s="138"/>
      <c r="F28" s="109"/>
      <c r="G28" s="106"/>
      <c r="H28" s="137"/>
      <c r="I28" s="138"/>
      <c r="J28" s="138"/>
      <c r="K28" s="109"/>
      <c r="L28" s="106"/>
      <c r="M28" s="137"/>
      <c r="N28" s="138"/>
      <c r="O28" s="138"/>
      <c r="P28" s="109"/>
      <c r="Q28" s="106"/>
      <c r="R28" s="137"/>
      <c r="S28" s="138"/>
      <c r="T28" s="138"/>
      <c r="U28" s="109"/>
      <c r="V28" s="137"/>
      <c r="W28" s="55"/>
      <c r="X28" s="55"/>
    </row>
    <row r="29" spans="2:26" x14ac:dyDescent="0.2">
      <c r="B29" s="142" t="s">
        <v>31</v>
      </c>
      <c r="C29" s="143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55"/>
      <c r="X29" s="55"/>
    </row>
    <row r="30" spans="2:26" x14ac:dyDescent="0.2">
      <c r="W30" s="55"/>
      <c r="X30" s="55"/>
    </row>
    <row r="32" spans="2:26" x14ac:dyDescent="0.2"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2"/>
  <sheetViews>
    <sheetView showGridLines="0" showRowColHeaders="0" workbookViewId="0">
      <selection activeCell="C2" sqref="C2:V4"/>
    </sheetView>
  </sheetViews>
  <sheetFormatPr defaultColWidth="9.140625" defaultRowHeight="12.75" x14ac:dyDescent="0.2"/>
  <cols>
    <col min="1" max="1" width="4.42578125" style="56" customWidth="1"/>
    <col min="2" max="2" width="44.28515625" style="56" customWidth="1"/>
    <col min="3" max="22" width="8.42578125" style="56" customWidth="1"/>
    <col min="23" max="16384" width="9.140625" style="56"/>
  </cols>
  <sheetData>
    <row r="1" spans="1:26" x14ac:dyDescent="0.2">
      <c r="G1" s="145"/>
    </row>
    <row r="2" spans="1:26" ht="20.25" x14ac:dyDescent="0.3">
      <c r="B2" s="101">
        <v>2014</v>
      </c>
      <c r="C2" s="146"/>
      <c r="D2" s="147"/>
      <c r="E2" s="147"/>
      <c r="F2" s="148"/>
      <c r="G2" s="149"/>
      <c r="H2" s="104" t="s">
        <v>0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6" x14ac:dyDescent="0.2">
      <c r="B3" s="105" t="s">
        <v>1</v>
      </c>
      <c r="C3" s="106" t="s">
        <v>2</v>
      </c>
      <c r="D3" s="106"/>
      <c r="E3" s="106"/>
      <c r="F3" s="106"/>
      <c r="G3" s="106"/>
      <c r="H3" s="106" t="s">
        <v>3</v>
      </c>
      <c r="I3" s="106"/>
      <c r="J3" s="106"/>
      <c r="K3" s="106"/>
      <c r="L3" s="106"/>
      <c r="M3" s="106" t="s">
        <v>4</v>
      </c>
      <c r="N3" s="106"/>
      <c r="O3" s="106"/>
      <c r="P3" s="106"/>
      <c r="Q3" s="106"/>
      <c r="R3" s="106" t="s">
        <v>5</v>
      </c>
      <c r="S3" s="106"/>
      <c r="T3" s="106"/>
      <c r="U3" s="106"/>
      <c r="V3" s="106"/>
    </row>
    <row r="4" spans="1:26" x14ac:dyDescent="0.2">
      <c r="B4" s="110"/>
      <c r="C4" s="111" t="s">
        <v>6</v>
      </c>
      <c r="D4" s="112" t="s">
        <v>7</v>
      </c>
      <c r="E4" s="112" t="s">
        <v>8</v>
      </c>
      <c r="F4" s="112" t="s">
        <v>9</v>
      </c>
      <c r="G4" s="111">
        <v>2016</v>
      </c>
      <c r="H4" s="111" t="s">
        <v>6</v>
      </c>
      <c r="I4" s="112" t="s">
        <v>7</v>
      </c>
      <c r="J4" s="112" t="s">
        <v>8</v>
      </c>
      <c r="K4" s="112" t="s">
        <v>9</v>
      </c>
      <c r="L4" s="111">
        <v>2016</v>
      </c>
      <c r="M4" s="111" t="s">
        <v>6</v>
      </c>
      <c r="N4" s="112" t="s">
        <v>7</v>
      </c>
      <c r="O4" s="112" t="s">
        <v>8</v>
      </c>
      <c r="P4" s="112" t="s">
        <v>9</v>
      </c>
      <c r="Q4" s="111">
        <v>2016</v>
      </c>
      <c r="R4" s="111" t="s">
        <v>6</v>
      </c>
      <c r="S4" s="112" t="s">
        <v>7</v>
      </c>
      <c r="T4" s="112" t="s">
        <v>8</v>
      </c>
      <c r="U4" s="112" t="s">
        <v>9</v>
      </c>
      <c r="V4" s="111">
        <v>2016</v>
      </c>
    </row>
    <row r="5" spans="1:26" x14ac:dyDescent="0.2">
      <c r="A5" s="75"/>
      <c r="B5" s="113" t="s">
        <v>10</v>
      </c>
      <c r="C5" s="114">
        <v>1650.5179999999998</v>
      </c>
      <c r="D5" s="114">
        <v>1698.971</v>
      </c>
      <c r="E5" s="114">
        <v>1728.761</v>
      </c>
      <c r="F5" s="114">
        <v>1742.8</v>
      </c>
      <c r="G5" s="115">
        <f>F5</f>
        <v>1742.8</v>
      </c>
      <c r="H5" s="114">
        <v>1276.356</v>
      </c>
      <c r="I5" s="114">
        <v>1300.6849999999999</v>
      </c>
      <c r="J5" s="114">
        <v>1314.2370000000001</v>
      </c>
      <c r="K5" s="114">
        <v>1318.5309999999999</v>
      </c>
      <c r="L5" s="115">
        <f>K5</f>
        <v>1318.5309999999999</v>
      </c>
      <c r="M5" s="114">
        <v>374.16199999999998</v>
      </c>
      <c r="N5" s="114">
        <v>396.7</v>
      </c>
      <c r="O5" s="114">
        <v>413</v>
      </c>
      <c r="P5" s="114">
        <v>422.5</v>
      </c>
      <c r="Q5" s="115">
        <f>P5</f>
        <v>422.5</v>
      </c>
      <c r="R5" s="150">
        <v>0</v>
      </c>
      <c r="S5" s="150">
        <v>0</v>
      </c>
      <c r="T5" s="150">
        <v>0</v>
      </c>
      <c r="U5" s="150">
        <v>0</v>
      </c>
      <c r="V5" s="151">
        <f>U5</f>
        <v>0</v>
      </c>
    </row>
    <row r="6" spans="1:26" x14ac:dyDescent="0.2">
      <c r="A6" s="75"/>
      <c r="B6" s="113" t="s">
        <v>11</v>
      </c>
      <c r="C6" s="114">
        <v>1636.64175</v>
      </c>
      <c r="D6" s="114">
        <v>1691.9815999999998</v>
      </c>
      <c r="E6" s="114">
        <v>1712.2729500000003</v>
      </c>
      <c r="F6" s="114">
        <v>1745.5</v>
      </c>
      <c r="G6" s="115">
        <v>1699.3</v>
      </c>
      <c r="H6" s="114">
        <v>1261.0715</v>
      </c>
      <c r="I6" s="114">
        <v>1303.17625</v>
      </c>
      <c r="J6" s="114">
        <v>1303.3878</v>
      </c>
      <c r="K6" s="114">
        <v>1323.8388</v>
      </c>
      <c r="L6" s="115">
        <v>1299.5999999999999</v>
      </c>
      <c r="M6" s="114">
        <v>375.57025000000004</v>
      </c>
      <c r="N6" s="114">
        <v>387.2</v>
      </c>
      <c r="O6" s="114">
        <v>407.4</v>
      </c>
      <c r="P6" s="114">
        <v>421.6</v>
      </c>
      <c r="Q6" s="115">
        <v>399.7</v>
      </c>
      <c r="R6" s="150">
        <v>0</v>
      </c>
      <c r="S6" s="150">
        <v>0</v>
      </c>
      <c r="T6" s="150">
        <v>0</v>
      </c>
      <c r="U6" s="150">
        <v>0</v>
      </c>
      <c r="V6" s="151">
        <f>AVERAGE(R6:U6)</f>
        <v>0</v>
      </c>
    </row>
    <row r="7" spans="1:26" x14ac:dyDescent="0.2">
      <c r="A7" s="75"/>
      <c r="B7" s="113" t="s">
        <v>12</v>
      </c>
      <c r="C7" s="114">
        <v>129.12184095434353</v>
      </c>
      <c r="D7" s="114">
        <v>131.5605569639628</v>
      </c>
      <c r="E7" s="114">
        <v>130.64230418314193</v>
      </c>
      <c r="F7" s="114">
        <v>143.4</v>
      </c>
      <c r="G7" s="115">
        <f t="shared" ref="G7:G18" si="0">SUM(C7:F7)</f>
        <v>534.7247021014482</v>
      </c>
      <c r="H7" s="114">
        <v>110.171184</v>
      </c>
      <c r="I7" s="114">
        <v>111.54147399999999</v>
      </c>
      <c r="J7" s="114">
        <v>107.58416500000001</v>
      </c>
      <c r="K7" s="114">
        <v>117.57352599999999</v>
      </c>
      <c r="L7" s="115">
        <f t="shared" ref="L7:L18" si="1">SUM(H7:K7)</f>
        <v>446.87034900000003</v>
      </c>
      <c r="M7" s="114">
        <v>18.170000000000002</v>
      </c>
      <c r="N7" s="114">
        <v>19</v>
      </c>
      <c r="O7" s="114">
        <v>22.06</v>
      </c>
      <c r="P7" s="114">
        <v>24.3</v>
      </c>
      <c r="Q7" s="115">
        <f t="shared" ref="Q7:Q18" si="2">SUM(M7:P7)</f>
        <v>83.53</v>
      </c>
      <c r="R7" s="114">
        <v>0.62674495434355026</v>
      </c>
      <c r="S7" s="114">
        <v>0.80099796396278122</v>
      </c>
      <c r="T7" s="114">
        <v>0.75173918314191424</v>
      </c>
      <c r="U7" s="114">
        <v>1.2</v>
      </c>
      <c r="V7" s="115">
        <f t="shared" ref="V7:V18" si="3">SUM(R7:U7)</f>
        <v>3.3794821014482457</v>
      </c>
    </row>
    <row r="8" spans="1:26" x14ac:dyDescent="0.2">
      <c r="A8" s="75"/>
      <c r="B8" s="117" t="s">
        <v>13</v>
      </c>
      <c r="C8" s="118">
        <v>2085.3000000000002</v>
      </c>
      <c r="D8" s="118">
        <v>2421.5500000000002</v>
      </c>
      <c r="E8" s="118">
        <v>2512.4699999999998</v>
      </c>
      <c r="F8" s="118">
        <v>2931.0015053025518</v>
      </c>
      <c r="G8" s="119">
        <f t="shared" si="0"/>
        <v>9950.3215053025524</v>
      </c>
      <c r="H8" s="118">
        <v>1734.7385122757146</v>
      </c>
      <c r="I8" s="118">
        <v>2017.3875413374667</v>
      </c>
      <c r="J8" s="118">
        <v>2059.6295123168979</v>
      </c>
      <c r="K8" s="118">
        <v>2373.8573636868414</v>
      </c>
      <c r="L8" s="119">
        <f t="shared" si="1"/>
        <v>8185.6129296169211</v>
      </c>
      <c r="M8" s="118">
        <v>296.79435016522569</v>
      </c>
      <c r="N8" s="118">
        <v>343.86011846702144</v>
      </c>
      <c r="O8" s="118">
        <v>387.10748074245544</v>
      </c>
      <c r="P8" s="118">
        <v>456.37058825817365</v>
      </c>
      <c r="Q8" s="119">
        <f t="shared" si="2"/>
        <v>1484.1325376328762</v>
      </c>
      <c r="R8" s="118">
        <v>50.63114012237908</v>
      </c>
      <c r="S8" s="118">
        <v>56.121090435266957</v>
      </c>
      <c r="T8" s="118">
        <v>62.581743657238675</v>
      </c>
      <c r="U8" s="118">
        <v>95.835562299919246</v>
      </c>
      <c r="V8" s="119">
        <f t="shared" si="3"/>
        <v>265.16953651480401</v>
      </c>
      <c r="W8" s="121"/>
      <c r="X8" s="121"/>
      <c r="Y8" s="121"/>
      <c r="Z8" s="121"/>
    </row>
    <row r="9" spans="1:26" x14ac:dyDescent="0.2">
      <c r="A9" s="75"/>
      <c r="B9" s="122" t="s">
        <v>14</v>
      </c>
      <c r="C9" s="123">
        <v>1556.19</v>
      </c>
      <c r="D9" s="123">
        <v>1802.64</v>
      </c>
      <c r="E9" s="123">
        <v>1867.4</v>
      </c>
      <c r="F9" s="123">
        <v>2182.1999999999998</v>
      </c>
      <c r="G9" s="124">
        <f t="shared" si="0"/>
        <v>7408.4299999999994</v>
      </c>
      <c r="H9" s="123">
        <v>1270.4960074275205</v>
      </c>
      <c r="I9" s="123">
        <v>1476.805230945336</v>
      </c>
      <c r="J9" s="123">
        <v>1506.8767916362835</v>
      </c>
      <c r="K9" s="123">
        <v>1735.0196743866904</v>
      </c>
      <c r="L9" s="124">
        <f t="shared" si="1"/>
        <v>5989.1977043958304</v>
      </c>
      <c r="M9" s="123">
        <v>236.86052679580533</v>
      </c>
      <c r="N9" s="123">
        <v>271.0463060841135</v>
      </c>
      <c r="O9" s="123">
        <v>300.59186678035843</v>
      </c>
      <c r="P9" s="123">
        <v>355.5</v>
      </c>
      <c r="Q9" s="124">
        <f t="shared" si="2"/>
        <v>1163.9986996602772</v>
      </c>
      <c r="R9" s="123">
        <v>46.280749654825485</v>
      </c>
      <c r="S9" s="123">
        <v>51.298985772638915</v>
      </c>
      <c r="T9" s="123">
        <v>57.22076574797812</v>
      </c>
      <c r="U9" s="123">
        <v>87.6</v>
      </c>
      <c r="V9" s="124">
        <f t="shared" si="3"/>
        <v>242.40050117544251</v>
      </c>
      <c r="W9" s="121"/>
      <c r="X9" s="121"/>
      <c r="Y9" s="121"/>
      <c r="Z9" s="121"/>
    </row>
    <row r="10" spans="1:26" x14ac:dyDescent="0.2">
      <c r="A10" s="75"/>
      <c r="B10" s="125" t="s">
        <v>15</v>
      </c>
      <c r="C10" s="126">
        <v>1082.4000000000001</v>
      </c>
      <c r="D10" s="126">
        <v>1230.5</v>
      </c>
      <c r="E10" s="126">
        <v>1316.6</v>
      </c>
      <c r="F10" s="126">
        <v>1504.5</v>
      </c>
      <c r="G10" s="127">
        <f t="shared" si="0"/>
        <v>5134</v>
      </c>
      <c r="H10" s="126">
        <v>873.7</v>
      </c>
      <c r="I10" s="126">
        <v>992.1</v>
      </c>
      <c r="J10" s="126">
        <v>1062.4000000000001</v>
      </c>
      <c r="K10" s="126">
        <v>1185.5999999999999</v>
      </c>
      <c r="L10" s="127">
        <f t="shared" si="1"/>
        <v>4113.8</v>
      </c>
      <c r="M10" s="126">
        <v>165.11702869283914</v>
      </c>
      <c r="N10" s="126">
        <v>190.95031085086282</v>
      </c>
      <c r="O10" s="126">
        <v>202.4</v>
      </c>
      <c r="P10" s="126">
        <v>240.9</v>
      </c>
      <c r="Q10" s="127">
        <f t="shared" si="2"/>
        <v>799.36733954370197</v>
      </c>
      <c r="R10" s="126">
        <v>41.766173333689636</v>
      </c>
      <c r="S10" s="126">
        <v>44.760879038043072</v>
      </c>
      <c r="T10" s="126">
        <v>49.858351802222387</v>
      </c>
      <c r="U10" s="126">
        <v>75.05100618782447</v>
      </c>
      <c r="V10" s="127">
        <f t="shared" si="3"/>
        <v>211.43641036177956</v>
      </c>
      <c r="W10" s="121"/>
      <c r="X10" s="121"/>
      <c r="Y10" s="121"/>
      <c r="Z10" s="121"/>
    </row>
    <row r="11" spans="1:26" x14ac:dyDescent="0.2">
      <c r="A11" s="75"/>
      <c r="B11" s="128" t="s">
        <v>16</v>
      </c>
      <c r="C11" s="129">
        <v>-602.7352746361862</v>
      </c>
      <c r="D11" s="129">
        <v>-660.66729365404649</v>
      </c>
      <c r="E11" s="129">
        <v>-664.64799339031492</v>
      </c>
      <c r="F11" s="129">
        <v>-752.4933640083932</v>
      </c>
      <c r="G11" s="130">
        <f t="shared" si="0"/>
        <v>-2680.5439256889408</v>
      </c>
      <c r="H11" s="129">
        <v>-471.20817459802561</v>
      </c>
      <c r="I11" s="129">
        <v>-517.35993851972489</v>
      </c>
      <c r="J11" s="129">
        <v>-508.64119328915615</v>
      </c>
      <c r="K11" s="129">
        <v>-579.75958738546922</v>
      </c>
      <c r="L11" s="130">
        <f t="shared" si="1"/>
        <v>-2076.9688937923761</v>
      </c>
      <c r="M11" s="129">
        <v>-120.71837287100524</v>
      </c>
      <c r="N11" s="129">
        <v>-134.77988900653025</v>
      </c>
      <c r="O11" s="129">
        <v>-145.86780817167022</v>
      </c>
      <c r="P11" s="129">
        <v>-160.69999999999999</v>
      </c>
      <c r="Q11" s="130">
        <f t="shared" si="2"/>
        <v>-562.06607004920579</v>
      </c>
      <c r="R11" s="129">
        <v>-7.2241903654446427</v>
      </c>
      <c r="S11" s="129">
        <v>-4.5633138788534078</v>
      </c>
      <c r="T11" s="129">
        <v>-6.2205076571785414</v>
      </c>
      <c r="U11" s="129">
        <v>-8.4</v>
      </c>
      <c r="V11" s="130">
        <f t="shared" si="3"/>
        <v>-26.408011901476591</v>
      </c>
      <c r="W11" s="121"/>
      <c r="X11" s="121"/>
      <c r="Y11" s="121"/>
      <c r="Z11" s="121"/>
    </row>
    <row r="12" spans="1:26" x14ac:dyDescent="0.2">
      <c r="A12" s="75"/>
      <c r="B12" s="113" t="s">
        <v>17</v>
      </c>
      <c r="C12" s="114">
        <v>-263.77685488040322</v>
      </c>
      <c r="D12" s="114">
        <v>-257.97478159145049</v>
      </c>
      <c r="E12" s="114">
        <v>-278.06645118879919</v>
      </c>
      <c r="F12" s="114">
        <v>-308.78422563136803</v>
      </c>
      <c r="G12" s="115">
        <f t="shared" si="0"/>
        <v>-1108.6023132920209</v>
      </c>
      <c r="H12" s="114">
        <v>-189.1536837867373</v>
      </c>
      <c r="I12" s="114">
        <v>-176.95674578802067</v>
      </c>
      <c r="J12" s="114">
        <v>-190.37872014291338</v>
      </c>
      <c r="K12" s="114">
        <v>-208.21674605265764</v>
      </c>
      <c r="L12" s="115">
        <f t="shared" si="1"/>
        <v>-764.70589577032899</v>
      </c>
      <c r="M12" s="114">
        <v>-40.434627768257258</v>
      </c>
      <c r="N12" s="114">
        <v>-42.338498279363563</v>
      </c>
      <c r="O12" s="114">
        <v>-43.656053398209409</v>
      </c>
      <c r="P12" s="114">
        <v>-55.8</v>
      </c>
      <c r="Q12" s="115">
        <f t="shared" si="2"/>
        <v>-182.22917944583023</v>
      </c>
      <c r="R12" s="114">
        <v>-31.745608723418385</v>
      </c>
      <c r="S12" s="114">
        <v>-35.991579457417856</v>
      </c>
      <c r="T12" s="114">
        <v>-41.505643704177217</v>
      </c>
      <c r="U12" s="114">
        <v>-41.8</v>
      </c>
      <c r="V12" s="115">
        <f t="shared" si="3"/>
        <v>-151.04283188501347</v>
      </c>
      <c r="W12" s="121"/>
      <c r="X12" s="121"/>
      <c r="Y12" s="121"/>
      <c r="Z12" s="121"/>
    </row>
    <row r="13" spans="1:26" x14ac:dyDescent="0.2">
      <c r="A13" s="75"/>
      <c r="B13" s="113" t="s">
        <v>20</v>
      </c>
      <c r="C13" s="114">
        <v>11.258361831562448</v>
      </c>
      <c r="D13" s="114">
        <v>4.1977651844441706</v>
      </c>
      <c r="E13" s="114">
        <v>1.5092709668031541</v>
      </c>
      <c r="F13" s="114">
        <v>2.8206388439950825</v>
      </c>
      <c r="G13" s="115">
        <f t="shared" si="0"/>
        <v>19.786036826804853</v>
      </c>
      <c r="H13" s="114">
        <v>5.5853200999999988</v>
      </c>
      <c r="I13" s="114">
        <v>4.3584762799999952</v>
      </c>
      <c r="J13" s="114">
        <v>1.356518800000015</v>
      </c>
      <c r="K13" s="114">
        <v>3.105772949999964</v>
      </c>
      <c r="L13" s="115">
        <f t="shared" si="1"/>
        <v>14.406088129999972</v>
      </c>
      <c r="M13" s="114">
        <v>-0.55882832313126318</v>
      </c>
      <c r="N13" s="114">
        <v>-0.21365088138317451</v>
      </c>
      <c r="O13" s="114">
        <v>0.33860042722982531</v>
      </c>
      <c r="P13" s="114">
        <v>-0.33815706873035034</v>
      </c>
      <c r="Q13" s="115">
        <f t="shared" si="2"/>
        <v>-0.77203584601496278</v>
      </c>
      <c r="R13" s="114">
        <v>6.2318700546937116</v>
      </c>
      <c r="S13" s="114">
        <v>5.2939785827349858E-2</v>
      </c>
      <c r="T13" s="114">
        <v>-0.18584826042668617</v>
      </c>
      <c r="U13" s="114">
        <v>0.1</v>
      </c>
      <c r="V13" s="115">
        <f t="shared" si="3"/>
        <v>6.1989615800943749</v>
      </c>
      <c r="W13" s="121"/>
      <c r="X13" s="121"/>
      <c r="Y13" s="121"/>
      <c r="Z13" s="121"/>
    </row>
    <row r="14" spans="1:26" x14ac:dyDescent="0.2">
      <c r="A14" s="75"/>
      <c r="B14" s="131" t="s">
        <v>21</v>
      </c>
      <c r="C14" s="132">
        <v>-51.892255767260124</v>
      </c>
      <c r="D14" s="132">
        <v>-61.170012759829042</v>
      </c>
      <c r="E14" s="132">
        <v>-63.657057511390825</v>
      </c>
      <c r="F14" s="132">
        <v>-91.559809081128151</v>
      </c>
      <c r="G14" s="133">
        <f t="shared" si="0"/>
        <v>-268.27913511960816</v>
      </c>
      <c r="H14" s="132">
        <v>-51.914331249999982</v>
      </c>
      <c r="I14" s="132">
        <v>-58.973704100000035</v>
      </c>
      <c r="J14" s="132">
        <v>-61.947635879999979</v>
      </c>
      <c r="K14" s="132">
        <v>-94.221377550000042</v>
      </c>
      <c r="L14" s="133">
        <f t="shared" si="1"/>
        <v>-267.05704878000006</v>
      </c>
      <c r="M14" s="132">
        <v>0.11957005582622116</v>
      </c>
      <c r="N14" s="132">
        <v>-0.39196333764782088</v>
      </c>
      <c r="O14" s="132">
        <v>-0.21102198792272819</v>
      </c>
      <c r="P14" s="132">
        <v>-0.8</v>
      </c>
      <c r="Q14" s="133">
        <f t="shared" si="2"/>
        <v>-1.283415269744328</v>
      </c>
      <c r="R14" s="132">
        <v>-9.7494573086367553E-2</v>
      </c>
      <c r="S14" s="132">
        <v>-1.8043453221811834</v>
      </c>
      <c r="T14" s="132">
        <v>-1.4983996434681215</v>
      </c>
      <c r="U14" s="132">
        <v>3.5</v>
      </c>
      <c r="V14" s="133">
        <f t="shared" si="3"/>
        <v>9.9760461264327471E-2</v>
      </c>
      <c r="W14" s="121"/>
      <c r="X14" s="121"/>
      <c r="Y14" s="121"/>
      <c r="Z14" s="121"/>
    </row>
    <row r="15" spans="1:26" x14ac:dyDescent="0.2">
      <c r="A15" s="75"/>
      <c r="B15" s="128" t="s">
        <v>22</v>
      </c>
      <c r="C15" s="129">
        <v>-57.125354369947019</v>
      </c>
      <c r="D15" s="129">
        <v>-78.369559192422884</v>
      </c>
      <c r="E15" s="129">
        <v>-98.210925584345333</v>
      </c>
      <c r="F15" s="129">
        <v>-121.46628001706985</v>
      </c>
      <c r="G15" s="130">
        <f t="shared" si="0"/>
        <v>-355.17211916378506</v>
      </c>
      <c r="H15" s="129">
        <v>-52.2058165517373</v>
      </c>
      <c r="I15" s="129">
        <v>-70.717838719167929</v>
      </c>
      <c r="J15" s="129">
        <v>-81.525933265670986</v>
      </c>
      <c r="K15" s="129">
        <v>-101.79072950238243</v>
      </c>
      <c r="L15" s="130">
        <f t="shared" si="1"/>
        <v>-306.24031803895866</v>
      </c>
      <c r="M15" s="129">
        <v>-4.6579893096418106</v>
      </c>
      <c r="N15" s="129">
        <v>-5.0994366243929266</v>
      </c>
      <c r="O15" s="129">
        <v>-12.971036775357261</v>
      </c>
      <c r="P15" s="129">
        <v>-13.4</v>
      </c>
      <c r="Q15" s="130">
        <f t="shared" si="2"/>
        <v>-36.128462709391997</v>
      </c>
      <c r="R15" s="129">
        <v>-0.26154850856791079</v>
      </c>
      <c r="S15" s="129">
        <v>-2.5522838488620336</v>
      </c>
      <c r="T15" s="129">
        <v>-3.7139555433170877</v>
      </c>
      <c r="U15" s="129">
        <v>-6.3</v>
      </c>
      <c r="V15" s="130">
        <f t="shared" si="3"/>
        <v>-12.827787900747033</v>
      </c>
      <c r="W15" s="121"/>
      <c r="X15" s="121"/>
      <c r="Y15" s="121"/>
      <c r="Z15" s="121"/>
    </row>
    <row r="16" spans="1:26" x14ac:dyDescent="0.2">
      <c r="A16" s="75"/>
      <c r="B16" s="113" t="s">
        <v>23</v>
      </c>
      <c r="C16" s="114">
        <v>-0.94616339046833842</v>
      </c>
      <c r="D16" s="114">
        <v>-0.6944552273840483</v>
      </c>
      <c r="E16" s="114">
        <v>1.059615401263033</v>
      </c>
      <c r="F16" s="114">
        <v>-7.8212298719222604</v>
      </c>
      <c r="G16" s="115">
        <f t="shared" si="0"/>
        <v>-8.4022330885116148</v>
      </c>
      <c r="H16" s="114">
        <v>0</v>
      </c>
      <c r="I16" s="114">
        <v>0</v>
      </c>
      <c r="J16" s="114">
        <v>0</v>
      </c>
      <c r="K16" s="114">
        <v>0</v>
      </c>
      <c r="L16" s="115">
        <f t="shared" si="1"/>
        <v>0</v>
      </c>
      <c r="M16" s="114">
        <v>0</v>
      </c>
      <c r="N16" s="114">
        <v>0</v>
      </c>
      <c r="O16" s="114">
        <v>0</v>
      </c>
      <c r="P16" s="114">
        <v>0</v>
      </c>
      <c r="Q16" s="115">
        <f t="shared" si="2"/>
        <v>0</v>
      </c>
      <c r="R16" s="114">
        <v>-0.94616339046833842</v>
      </c>
      <c r="S16" s="114">
        <v>-0.6944552273840483</v>
      </c>
      <c r="T16" s="114">
        <v>1.059615401263033</v>
      </c>
      <c r="U16" s="114">
        <v>-7.8</v>
      </c>
      <c r="V16" s="115">
        <f t="shared" si="3"/>
        <v>-8.3810032165893542</v>
      </c>
      <c r="W16" s="121"/>
      <c r="X16" s="121"/>
      <c r="Y16" s="121"/>
      <c r="Z16" s="121"/>
    </row>
    <row r="17" spans="1:26" x14ac:dyDescent="0.2">
      <c r="A17" s="75"/>
      <c r="B17" s="125" t="s">
        <v>24</v>
      </c>
      <c r="C17" s="126">
        <v>117.2</v>
      </c>
      <c r="D17" s="126">
        <v>175.84876181670245</v>
      </c>
      <c r="E17" s="126">
        <v>214.63334847779095</v>
      </c>
      <c r="F17" s="126">
        <v>225.18015065608776</v>
      </c>
      <c r="G17" s="127">
        <f t="shared" si="0"/>
        <v>732.86226095058112</v>
      </c>
      <c r="H17" s="126">
        <v>114.8</v>
      </c>
      <c r="I17" s="126">
        <v>172.5</v>
      </c>
      <c r="J17" s="126">
        <v>221.2</v>
      </c>
      <c r="K17" s="126">
        <v>204.8</v>
      </c>
      <c r="L17" s="127">
        <f t="shared" si="1"/>
        <v>713.3</v>
      </c>
      <c r="M17" s="126">
        <v>-1.1332195233702818</v>
      </c>
      <c r="N17" s="126">
        <v>8.12687272154505</v>
      </c>
      <c r="O17" s="126">
        <v>5.9586018628132287E-2</v>
      </c>
      <c r="P17" s="126">
        <v>9.7960988471944042</v>
      </c>
      <c r="Q17" s="127">
        <f t="shared" si="2"/>
        <v>16.849338063997305</v>
      </c>
      <c r="R17" s="126">
        <v>7.7230378273977074</v>
      </c>
      <c r="S17" s="126">
        <v>-0.7921589108281013</v>
      </c>
      <c r="T17" s="126">
        <v>-2.2063876050822384</v>
      </c>
      <c r="U17" s="126">
        <v>14.4</v>
      </c>
      <c r="V17" s="127">
        <f t="shared" si="3"/>
        <v>19.124491311487368</v>
      </c>
      <c r="W17" s="121"/>
      <c r="X17" s="121"/>
      <c r="Y17" s="121"/>
      <c r="Z17" s="121"/>
    </row>
    <row r="18" spans="1:26" x14ac:dyDescent="0.2">
      <c r="A18" s="75"/>
      <c r="B18" s="134" t="s">
        <v>25</v>
      </c>
      <c r="C18" s="123">
        <v>283.61592528870142</v>
      </c>
      <c r="D18" s="123">
        <v>352.33376829000736</v>
      </c>
      <c r="E18" s="123">
        <v>427.0904753427842</v>
      </c>
      <c r="F18" s="123">
        <v>491.42662916844108</v>
      </c>
      <c r="G18" s="135">
        <f t="shared" si="0"/>
        <v>1554.4667980899339</v>
      </c>
      <c r="H18" s="123">
        <v>269.89999999999998</v>
      </c>
      <c r="I18" s="123">
        <v>331.94</v>
      </c>
      <c r="J18" s="123">
        <v>409.14</v>
      </c>
      <c r="K18" s="123">
        <v>440.74</v>
      </c>
      <c r="L18" s="135">
        <f t="shared" si="1"/>
        <v>1451.7199999999998</v>
      </c>
      <c r="M18" s="123">
        <v>5.8439602063747831</v>
      </c>
      <c r="N18" s="123">
        <v>16.388381119087278</v>
      </c>
      <c r="O18" s="123">
        <v>15.814938520595557</v>
      </c>
      <c r="P18" s="123">
        <v>26.631276686561939</v>
      </c>
      <c r="Q18" s="135">
        <f t="shared" si="2"/>
        <v>64.678556532619552</v>
      </c>
      <c r="R18" s="123">
        <v>11.766064656231251</v>
      </c>
      <c r="S18" s="123">
        <v>7.6566219488615737</v>
      </c>
      <c r="T18" s="123">
        <v>6.2309025501279418</v>
      </c>
      <c r="U18" s="123">
        <v>27.4</v>
      </c>
      <c r="V18" s="135">
        <f t="shared" si="3"/>
        <v>53.053589155220763</v>
      </c>
      <c r="W18" s="121"/>
      <c r="X18" s="121"/>
      <c r="Y18" s="121"/>
      <c r="Z18" s="121"/>
    </row>
    <row r="19" spans="1:26" x14ac:dyDescent="0.2">
      <c r="A19" s="75"/>
      <c r="B19" s="136"/>
      <c r="C19" s="137"/>
      <c r="D19" s="138"/>
      <c r="E19" s="138"/>
      <c r="F19" s="109"/>
      <c r="G19" s="137"/>
      <c r="H19" s="137"/>
      <c r="I19" s="138"/>
      <c r="J19" s="138"/>
      <c r="K19" s="109"/>
      <c r="L19" s="137"/>
      <c r="M19" s="137"/>
      <c r="N19" s="138"/>
      <c r="O19" s="138"/>
      <c r="P19" s="109"/>
      <c r="Q19" s="137"/>
      <c r="R19" s="137"/>
      <c r="S19" s="138"/>
      <c r="T19" s="138"/>
      <c r="U19" s="109"/>
      <c r="V19" s="137"/>
      <c r="W19" s="121"/>
      <c r="X19" s="121"/>
      <c r="Y19" s="121"/>
      <c r="Z19" s="121"/>
    </row>
    <row r="20" spans="1:26" x14ac:dyDescent="0.2">
      <c r="A20" s="75"/>
      <c r="B20" s="110"/>
      <c r="C20" s="111"/>
      <c r="D20" s="112"/>
      <c r="E20" s="112"/>
      <c r="F20" s="139"/>
      <c r="G20" s="111"/>
      <c r="H20" s="111"/>
      <c r="I20" s="112"/>
      <c r="J20" s="112"/>
      <c r="K20" s="139"/>
      <c r="L20" s="111"/>
      <c r="M20" s="111"/>
      <c r="N20" s="112"/>
      <c r="O20" s="112"/>
      <c r="P20" s="139"/>
      <c r="Q20" s="111"/>
      <c r="R20" s="111"/>
      <c r="S20" s="112"/>
      <c r="T20" s="112"/>
      <c r="U20" s="139"/>
      <c r="V20" s="111"/>
      <c r="W20" s="121"/>
      <c r="X20" s="121"/>
      <c r="Y20" s="121"/>
      <c r="Z20" s="121"/>
    </row>
    <row r="21" spans="1:26" x14ac:dyDescent="0.2">
      <c r="B21" s="140" t="s">
        <v>26</v>
      </c>
      <c r="C21" s="141">
        <v>0.69599999999999995</v>
      </c>
      <c r="D21" s="141">
        <v>0.68300000000000005</v>
      </c>
      <c r="E21" s="141">
        <v>0.70850731223137886</v>
      </c>
      <c r="F21" s="141">
        <v>0.68899999999999995</v>
      </c>
      <c r="G21" s="141">
        <v>0.69299999999999995</v>
      </c>
      <c r="H21" s="141">
        <v>0.68799999999999994</v>
      </c>
      <c r="I21" s="141">
        <v>0.67200000000000004</v>
      </c>
      <c r="J21" s="141">
        <v>0.70499999999999996</v>
      </c>
      <c r="K21" s="141">
        <v>0.68300000000000005</v>
      </c>
      <c r="L21" s="141">
        <v>0.68700000000000006</v>
      </c>
      <c r="M21" s="141">
        <v>0.6971065670017047</v>
      </c>
      <c r="N21" s="141">
        <v>0.70449331558720973</v>
      </c>
      <c r="O21" s="141">
        <v>0.67300000000000004</v>
      </c>
      <c r="P21" s="141">
        <v>0.67800000000000005</v>
      </c>
      <c r="Q21" s="141">
        <v>0.68700000000000006</v>
      </c>
      <c r="R21" s="141">
        <v>0.90245239425016244</v>
      </c>
      <c r="S21" s="141">
        <v>0.87254900586976059</v>
      </c>
      <c r="T21" s="141">
        <v>0.87133318036702645</v>
      </c>
      <c r="U21" s="141">
        <v>0.85699999999999998</v>
      </c>
      <c r="V21" s="141">
        <v>0.872</v>
      </c>
    </row>
    <row r="22" spans="1:26" x14ac:dyDescent="0.2">
      <c r="B22" s="140" t="s">
        <v>27</v>
      </c>
      <c r="C22" s="141">
        <v>0.38725624573976608</v>
      </c>
      <c r="D22" s="141">
        <v>0.36699999999999999</v>
      </c>
      <c r="E22" s="141">
        <v>0.35601578911597676</v>
      </c>
      <c r="F22" s="141">
        <v>0.34499999999999997</v>
      </c>
      <c r="G22" s="141">
        <v>0.36199999999999999</v>
      </c>
      <c r="H22" s="141">
        <v>0.370813110237107</v>
      </c>
      <c r="I22" s="141">
        <v>0.35</v>
      </c>
      <c r="J22" s="141">
        <v>0.3376992673014656</v>
      </c>
      <c r="K22" s="141">
        <v>0.33400000000000002</v>
      </c>
      <c r="L22" s="141">
        <v>0.34699999999999998</v>
      </c>
      <c r="M22" s="141">
        <v>0.50966015529922015</v>
      </c>
      <c r="N22" s="141">
        <v>0.49725779684562149</v>
      </c>
      <c r="O22" s="141">
        <v>0.48499999999999999</v>
      </c>
      <c r="P22" s="141">
        <v>0.45200000000000001</v>
      </c>
      <c r="Q22" s="141">
        <v>0.48299999999999998</v>
      </c>
      <c r="R22" s="141">
        <v>0.15609492973481706</v>
      </c>
      <c r="S22" s="141">
        <v>8.8955245608136752E-2</v>
      </c>
      <c r="T22" s="141">
        <v>0.10871066781203188</v>
      </c>
      <c r="U22" s="141">
        <v>9.5000000000000001E-2</v>
      </c>
      <c r="V22" s="141">
        <v>0.109</v>
      </c>
    </row>
    <row r="23" spans="1:26" x14ac:dyDescent="0.2">
      <c r="B23" s="140" t="s">
        <v>28</v>
      </c>
      <c r="C23" s="141">
        <v>0.17</v>
      </c>
      <c r="D23" s="141">
        <v>0.14299999999999999</v>
      </c>
      <c r="E23" s="141">
        <v>0.14899999999999999</v>
      </c>
      <c r="F23" s="141">
        <v>0.14099999999999999</v>
      </c>
      <c r="G23" s="141">
        <v>0.15</v>
      </c>
      <c r="H23" s="141">
        <v>0.14899999999999999</v>
      </c>
      <c r="I23" s="141">
        <v>0.12</v>
      </c>
      <c r="J23" s="141">
        <v>0.126</v>
      </c>
      <c r="K23" s="141">
        <v>0.12</v>
      </c>
      <c r="L23" s="141">
        <v>0.128</v>
      </c>
      <c r="M23" s="141">
        <v>0.1707107060650738</v>
      </c>
      <c r="N23" s="141">
        <v>0.15620393021045159</v>
      </c>
      <c r="O23" s="141">
        <v>0.14499999999999999</v>
      </c>
      <c r="P23" s="141">
        <v>0.157</v>
      </c>
      <c r="Q23" s="141">
        <v>0.15722865906888137</v>
      </c>
      <c r="R23" s="141">
        <v>0.6859354906777837</v>
      </c>
      <c r="S23" s="141">
        <v>0.70160411390851529</v>
      </c>
      <c r="T23" s="141">
        <v>0.72535980883205509</v>
      </c>
      <c r="U23" s="141">
        <v>0.47699999999999998</v>
      </c>
      <c r="V23" s="141">
        <v>0.623</v>
      </c>
    </row>
    <row r="24" spans="1:26" x14ac:dyDescent="0.2">
      <c r="B24" s="140" t="s">
        <v>29</v>
      </c>
      <c r="C24" s="141">
        <v>7.5274046073852158E-2</v>
      </c>
      <c r="D24" s="141">
        <v>9.755072478973667E-2</v>
      </c>
      <c r="E24" s="141">
        <v>0.11494493236089107</v>
      </c>
      <c r="F24" s="141">
        <v>0.10318774737493681</v>
      </c>
      <c r="G24" s="141">
        <v>9.9000000000000005E-2</v>
      </c>
      <c r="H24" s="141">
        <v>0.09</v>
      </c>
      <c r="I24" s="141">
        <v>0.11700000000000001</v>
      </c>
      <c r="J24" s="141">
        <v>0.14699999999999999</v>
      </c>
      <c r="K24" s="141">
        <v>0.11799999999999999</v>
      </c>
      <c r="L24" s="141">
        <v>0.11899999999999999</v>
      </c>
      <c r="M24" s="141">
        <v>-4.7843325297808499E-3</v>
      </c>
      <c r="N24" s="141">
        <v>2.9983336939567302E-2</v>
      </c>
      <c r="O24" s="141">
        <v>0</v>
      </c>
      <c r="P24" s="141">
        <v>2.8000000000000001E-2</v>
      </c>
      <c r="Q24" s="141">
        <v>1.4E-2</v>
      </c>
      <c r="R24" s="141">
        <v>0.16687365448913943</v>
      </c>
      <c r="S24" s="141">
        <v>-1.5441999464453567E-2</v>
      </c>
      <c r="T24" s="141">
        <v>-3.8559211437330349E-2</v>
      </c>
      <c r="U24" s="141">
        <v>0.16400000000000001</v>
      </c>
      <c r="V24" s="141">
        <v>7.9000000000000001E-2</v>
      </c>
    </row>
    <row r="25" spans="1:26" x14ac:dyDescent="0.2">
      <c r="B25" s="140" t="s">
        <v>30</v>
      </c>
      <c r="C25" s="141">
        <v>0.18225037914739947</v>
      </c>
      <c r="D25" s="141">
        <v>0.19545440132479108</v>
      </c>
      <c r="E25" s="141">
        <v>0.22872440908378641</v>
      </c>
      <c r="F25" s="141">
        <v>0.22519394678528662</v>
      </c>
      <c r="G25" s="141">
        <v>0.21</v>
      </c>
      <c r="H25" s="141">
        <v>0.21199999999999999</v>
      </c>
      <c r="I25" s="141">
        <v>0.22500000000000001</v>
      </c>
      <c r="J25" s="141">
        <v>0.27200000000000002</v>
      </c>
      <c r="K25" s="141">
        <v>0.254</v>
      </c>
      <c r="L25" s="141">
        <v>0.24199999999999999</v>
      </c>
      <c r="M25" s="141">
        <v>2.4672579620718643E-2</v>
      </c>
      <c r="N25" s="141">
        <v>6.0463399615567945E-2</v>
      </c>
      <c r="O25" s="141">
        <v>5.2999999999999999E-2</v>
      </c>
      <c r="P25" s="141">
        <v>7.4999999999999997E-2</v>
      </c>
      <c r="Q25" s="141">
        <v>5.6000000000000001E-2</v>
      </c>
      <c r="R25" s="141">
        <v>0.2542323696998382</v>
      </c>
      <c r="S25" s="141">
        <v>0.14925484068625286</v>
      </c>
      <c r="T25" s="141">
        <v>0.108892330759277</v>
      </c>
      <c r="U25" s="141">
        <v>0.313</v>
      </c>
      <c r="V25" s="141">
        <v>0.219</v>
      </c>
    </row>
    <row r="26" spans="1:26" x14ac:dyDescent="0.2">
      <c r="B26" s="136"/>
      <c r="C26" s="137"/>
      <c r="D26" s="138"/>
      <c r="E26" s="138"/>
      <c r="F26" s="109"/>
      <c r="G26" s="137"/>
      <c r="H26" s="137"/>
      <c r="I26" s="138"/>
      <c r="J26" s="138"/>
      <c r="K26" s="109"/>
      <c r="L26" s="137"/>
      <c r="M26" s="137"/>
      <c r="N26" s="138"/>
      <c r="O26" s="138"/>
      <c r="P26" s="109"/>
      <c r="Q26" s="137"/>
      <c r="R26" s="137"/>
      <c r="S26" s="138"/>
      <c r="T26" s="138"/>
      <c r="U26" s="109"/>
      <c r="V26" s="137"/>
    </row>
    <row r="27" spans="1:26" x14ac:dyDescent="0.2">
      <c r="B27" s="142" t="s">
        <v>31</v>
      </c>
      <c r="C27" s="143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</row>
    <row r="32" spans="1:26" x14ac:dyDescent="0.2"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Y30"/>
  <sheetViews>
    <sheetView showGridLines="0" showRowColHeaders="0" workbookViewId="0">
      <selection activeCell="C2" sqref="C2:V4"/>
    </sheetView>
  </sheetViews>
  <sheetFormatPr defaultColWidth="9.140625" defaultRowHeight="12.75" x14ac:dyDescent="0.2"/>
  <cols>
    <col min="1" max="1" width="4.42578125" style="56" customWidth="1"/>
    <col min="2" max="2" width="44.28515625" style="56" customWidth="1"/>
    <col min="3" max="22" width="8.42578125" style="56" customWidth="1"/>
    <col min="23" max="16384" width="9.140625" style="56"/>
  </cols>
  <sheetData>
    <row r="2" spans="1:25" ht="20.25" x14ac:dyDescent="0.3">
      <c r="B2" s="101">
        <v>2015</v>
      </c>
      <c r="C2" s="102"/>
      <c r="D2" s="103"/>
      <c r="E2" s="103"/>
      <c r="F2" s="103"/>
      <c r="G2" s="102"/>
      <c r="H2" s="104" t="s">
        <v>0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5" x14ac:dyDescent="0.2">
      <c r="B3" s="105" t="s">
        <v>1</v>
      </c>
      <c r="C3" s="106" t="s">
        <v>2</v>
      </c>
      <c r="D3" s="106"/>
      <c r="E3" s="106"/>
      <c r="F3" s="106"/>
      <c r="G3" s="106"/>
      <c r="H3" s="106" t="s">
        <v>3</v>
      </c>
      <c r="I3" s="106"/>
      <c r="J3" s="106"/>
      <c r="K3" s="106"/>
      <c r="L3" s="106"/>
      <c r="M3" s="106" t="s">
        <v>4</v>
      </c>
      <c r="N3" s="106"/>
      <c r="O3" s="106"/>
      <c r="P3" s="107"/>
      <c r="Q3" s="107"/>
      <c r="R3" s="108" t="s">
        <v>5</v>
      </c>
      <c r="S3" s="108"/>
      <c r="T3" s="109"/>
      <c r="U3" s="106"/>
      <c r="V3" s="106"/>
    </row>
    <row r="4" spans="1:25" x14ac:dyDescent="0.2">
      <c r="B4" s="110"/>
      <c r="C4" s="111" t="s">
        <v>6</v>
      </c>
      <c r="D4" s="112" t="s">
        <v>7</v>
      </c>
      <c r="E4" s="112" t="s">
        <v>8</v>
      </c>
      <c r="F4" s="112" t="s">
        <v>9</v>
      </c>
      <c r="G4" s="111">
        <v>2016</v>
      </c>
      <c r="H4" s="111" t="s">
        <v>6</v>
      </c>
      <c r="I4" s="112" t="s">
        <v>7</v>
      </c>
      <c r="J4" s="112" t="s">
        <v>8</v>
      </c>
      <c r="K4" s="112" t="s">
        <v>9</v>
      </c>
      <c r="L4" s="111">
        <v>2016</v>
      </c>
      <c r="M4" s="111" t="s">
        <v>6</v>
      </c>
      <c r="N4" s="112" t="s">
        <v>7</v>
      </c>
      <c r="O4" s="112" t="s">
        <v>8</v>
      </c>
      <c r="P4" s="112" t="s">
        <v>9</v>
      </c>
      <c r="Q4" s="111">
        <v>2016</v>
      </c>
      <c r="R4" s="111" t="s">
        <v>6</v>
      </c>
      <c r="S4" s="112" t="s">
        <v>7</v>
      </c>
      <c r="T4" s="112" t="s">
        <v>8</v>
      </c>
      <c r="U4" s="112" t="s">
        <v>9</v>
      </c>
      <c r="V4" s="111">
        <v>2016</v>
      </c>
    </row>
    <row r="5" spans="1:25" x14ac:dyDescent="0.2">
      <c r="A5" s="75"/>
      <c r="B5" s="113" t="s">
        <v>10</v>
      </c>
      <c r="C5" s="114">
        <v>1714.9</v>
      </c>
      <c r="D5" s="114">
        <v>1810.6</v>
      </c>
      <c r="E5" s="114">
        <v>1835</v>
      </c>
      <c r="F5" s="114">
        <v>1883</v>
      </c>
      <c r="G5" s="115">
        <v>1883</v>
      </c>
      <c r="H5" s="114">
        <v>1279.5999999999999</v>
      </c>
      <c r="I5" s="114">
        <v>1344.4</v>
      </c>
      <c r="J5" s="114">
        <v>1336.7</v>
      </c>
      <c r="K5" s="114">
        <v>1376.9</v>
      </c>
      <c r="L5" s="115">
        <v>1376.9</v>
      </c>
      <c r="M5" s="114">
        <v>435.35499999999996</v>
      </c>
      <c r="N5" s="114">
        <v>465.1</v>
      </c>
      <c r="O5" s="114">
        <v>497.2</v>
      </c>
      <c r="P5" s="114">
        <v>505.1</v>
      </c>
      <c r="Q5" s="115">
        <v>505.1</v>
      </c>
      <c r="R5" s="114" t="s">
        <v>32</v>
      </c>
      <c r="S5" s="114" t="s">
        <v>32</v>
      </c>
      <c r="T5" s="114" t="s">
        <v>32</v>
      </c>
      <c r="U5" s="114" t="s">
        <v>32</v>
      </c>
      <c r="V5" s="115" t="s">
        <v>32</v>
      </c>
    </row>
    <row r="6" spans="1:25" x14ac:dyDescent="0.2">
      <c r="A6" s="75"/>
      <c r="B6" s="113" t="s">
        <v>11</v>
      </c>
      <c r="C6" s="114">
        <v>1713</v>
      </c>
      <c r="D6" s="114">
        <v>1781.4</v>
      </c>
      <c r="E6" s="114">
        <v>1825.9</v>
      </c>
      <c r="F6" s="114">
        <v>1871.4</v>
      </c>
      <c r="G6" s="115">
        <v>1801.4</v>
      </c>
      <c r="H6" s="114">
        <v>1284.2</v>
      </c>
      <c r="I6" s="114">
        <v>1326.8</v>
      </c>
      <c r="J6" s="114">
        <v>1337.1</v>
      </c>
      <c r="K6" s="114">
        <v>1366</v>
      </c>
      <c r="L6" s="115">
        <v>1330.8</v>
      </c>
      <c r="M6" s="114">
        <v>428.81066666666669</v>
      </c>
      <c r="N6" s="114">
        <v>453.4</v>
      </c>
      <c r="O6" s="114">
        <v>487.7</v>
      </c>
      <c r="P6" s="114">
        <v>505.4</v>
      </c>
      <c r="Q6" s="115">
        <v>470.6</v>
      </c>
      <c r="R6" s="114" t="s">
        <v>32</v>
      </c>
      <c r="S6" s="114" t="s">
        <v>32</v>
      </c>
      <c r="T6" s="114" t="s">
        <v>32</v>
      </c>
      <c r="U6" s="114" t="s">
        <v>32</v>
      </c>
      <c r="V6" s="115" t="s">
        <v>32</v>
      </c>
    </row>
    <row r="7" spans="1:25" x14ac:dyDescent="0.2">
      <c r="A7" s="75"/>
      <c r="B7" s="113" t="s">
        <v>12</v>
      </c>
      <c r="C7" s="114">
        <v>114.81</v>
      </c>
      <c r="D7" s="114">
        <v>120.42</v>
      </c>
      <c r="E7" s="114">
        <v>129.66</v>
      </c>
      <c r="F7" s="114">
        <v>139.62</v>
      </c>
      <c r="G7" s="115">
        <v>504.51</v>
      </c>
      <c r="H7" s="114">
        <v>93.24</v>
      </c>
      <c r="I7" s="114">
        <v>94.84</v>
      </c>
      <c r="J7" s="114">
        <v>101.5</v>
      </c>
      <c r="K7" s="114">
        <v>109.7</v>
      </c>
      <c r="L7" s="115">
        <v>399.28</v>
      </c>
      <c r="M7" s="114">
        <v>20.54</v>
      </c>
      <c r="N7" s="114">
        <v>24.54</v>
      </c>
      <c r="O7" s="114">
        <v>26.8</v>
      </c>
      <c r="P7" s="114">
        <v>27.9</v>
      </c>
      <c r="Q7" s="115">
        <v>99.78</v>
      </c>
      <c r="R7" s="114">
        <v>0.81825921327910034</v>
      </c>
      <c r="S7" s="114">
        <v>0.9</v>
      </c>
      <c r="T7" s="114">
        <v>1.3</v>
      </c>
      <c r="U7" s="114">
        <v>1.8</v>
      </c>
      <c r="V7" s="115">
        <v>4.8182592132791005</v>
      </c>
      <c r="W7" s="116"/>
    </row>
    <row r="8" spans="1:25" x14ac:dyDescent="0.2">
      <c r="A8" s="75"/>
      <c r="B8" s="117" t="s">
        <v>13</v>
      </c>
      <c r="C8" s="118">
        <v>2205.8399258293916</v>
      </c>
      <c r="D8" s="118">
        <v>2637.309977278423</v>
      </c>
      <c r="E8" s="118">
        <v>2763.0573708089132</v>
      </c>
      <c r="F8" s="118">
        <v>3200.232814272551</v>
      </c>
      <c r="G8" s="119">
        <f t="shared" ref="G8:G18" si="0">SUM(C8:F8)</f>
        <v>10806.44008818928</v>
      </c>
      <c r="H8" s="118">
        <v>1703.6862160291589</v>
      </c>
      <c r="I8" s="118">
        <v>1979.2279573568946</v>
      </c>
      <c r="J8" s="118">
        <v>1952.8461610539464</v>
      </c>
      <c r="K8" s="118">
        <v>2256.3305977621549</v>
      </c>
      <c r="L8" s="119">
        <f t="shared" ref="L8:L15" si="1">SUM(H8:K8)</f>
        <v>7892.0909322021544</v>
      </c>
      <c r="M8" s="118">
        <v>425.57136715463417</v>
      </c>
      <c r="N8" s="118">
        <v>561.64632066222782</v>
      </c>
      <c r="O8" s="118">
        <v>686.89546455194852</v>
      </c>
      <c r="P8" s="118">
        <v>750.54770106509625</v>
      </c>
      <c r="Q8" s="119">
        <f t="shared" ref="Q8:Q18" si="2">SUM(M8:P8)</f>
        <v>2424.6608534339066</v>
      </c>
      <c r="R8" s="118">
        <v>73.053873572322601</v>
      </c>
      <c r="S8" s="118">
        <v>91.8</v>
      </c>
      <c r="T8" s="118">
        <v>119.7</v>
      </c>
      <c r="U8" s="118">
        <v>187.5</v>
      </c>
      <c r="V8" s="119">
        <f t="shared" ref="V8:V18" si="3">SUM(R8:U8)</f>
        <v>472.05387357232257</v>
      </c>
      <c r="W8" s="120"/>
      <c r="X8" s="121"/>
      <c r="Y8" s="121"/>
    </row>
    <row r="9" spans="1:25" x14ac:dyDescent="0.2">
      <c r="A9" s="75"/>
      <c r="B9" s="122" t="s">
        <v>14</v>
      </c>
      <c r="C9" s="123">
        <v>1641.8</v>
      </c>
      <c r="D9" s="123">
        <v>1928.9</v>
      </c>
      <c r="E9" s="123">
        <v>1995.9</v>
      </c>
      <c r="F9" s="123">
        <v>2332.4</v>
      </c>
      <c r="G9" s="124">
        <f t="shared" si="0"/>
        <v>7899</v>
      </c>
      <c r="H9" s="123">
        <v>1242.9000000000001</v>
      </c>
      <c r="I9" s="123">
        <v>1408.9</v>
      </c>
      <c r="J9" s="123">
        <v>1362.1</v>
      </c>
      <c r="K9" s="123">
        <v>1579.8</v>
      </c>
      <c r="L9" s="124">
        <f t="shared" si="1"/>
        <v>5593.7</v>
      </c>
      <c r="M9" s="123">
        <v>329.74912108236884</v>
      </c>
      <c r="N9" s="123">
        <v>431.72550908022305</v>
      </c>
      <c r="O9" s="123">
        <v>521.29206501143267</v>
      </c>
      <c r="P9" s="123">
        <v>576.2882120536558</v>
      </c>
      <c r="Q9" s="124">
        <f t="shared" si="2"/>
        <v>1859.0549072276804</v>
      </c>
      <c r="R9" s="123">
        <v>66.177956614989299</v>
      </c>
      <c r="S9" s="123">
        <v>84.514829577722665</v>
      </c>
      <c r="T9" s="123">
        <v>109.4561775771833</v>
      </c>
      <c r="U9" s="123">
        <v>171.38410278816281</v>
      </c>
      <c r="V9" s="124">
        <f t="shared" si="3"/>
        <v>431.53306655805807</v>
      </c>
      <c r="W9" s="121"/>
      <c r="X9" s="121"/>
      <c r="Y9" s="121"/>
    </row>
    <row r="10" spans="1:25" x14ac:dyDescent="0.2">
      <c r="A10" s="75"/>
      <c r="B10" s="125" t="s">
        <v>15</v>
      </c>
      <c r="C10" s="126">
        <v>1146.6329022576342</v>
      </c>
      <c r="D10" s="126">
        <v>1339.2602229024633</v>
      </c>
      <c r="E10" s="126">
        <v>1377.5851545600535</v>
      </c>
      <c r="F10" s="126">
        <v>1619.4977562141767</v>
      </c>
      <c r="G10" s="127">
        <f t="shared" si="0"/>
        <v>5482.9760359343272</v>
      </c>
      <c r="H10" s="126">
        <v>856.40161777649985</v>
      </c>
      <c r="I10" s="126">
        <v>963.62179265221744</v>
      </c>
      <c r="J10" s="126">
        <v>923.15339829626873</v>
      </c>
      <c r="K10" s="126">
        <v>1072.1630907902536</v>
      </c>
      <c r="L10" s="127">
        <f t="shared" si="1"/>
        <v>3815.3398995152397</v>
      </c>
      <c r="M10" s="126">
        <v>230.07665453553497</v>
      </c>
      <c r="N10" s="126">
        <v>297.1877641441389</v>
      </c>
      <c r="O10" s="126">
        <v>354.31327878684527</v>
      </c>
      <c r="P10" s="126">
        <v>392.94912007220228</v>
      </c>
      <c r="Q10" s="127">
        <f t="shared" si="2"/>
        <v>1274.5268175387214</v>
      </c>
      <c r="R10" s="126">
        <v>57.891169334579544</v>
      </c>
      <c r="S10" s="126">
        <v>75.459136872149429</v>
      </c>
      <c r="T10" s="126">
        <v>97.777910365866077</v>
      </c>
      <c r="U10" s="126">
        <v>150.6613252372951</v>
      </c>
      <c r="V10" s="127">
        <f t="shared" si="3"/>
        <v>381.78954180989018</v>
      </c>
      <c r="W10" s="121"/>
      <c r="X10" s="121"/>
      <c r="Y10" s="121"/>
    </row>
    <row r="11" spans="1:25" x14ac:dyDescent="0.2">
      <c r="A11" s="75"/>
      <c r="B11" s="128" t="s">
        <v>16</v>
      </c>
      <c r="C11" s="129">
        <v>-648</v>
      </c>
      <c r="D11" s="129">
        <v>-745.8</v>
      </c>
      <c r="E11" s="129">
        <v>-762.9</v>
      </c>
      <c r="F11" s="129">
        <v>-842.1</v>
      </c>
      <c r="G11" s="130">
        <f t="shared" si="0"/>
        <v>-2998.7999999999997</v>
      </c>
      <c r="H11" s="129">
        <v>-475.88890775833454</v>
      </c>
      <c r="I11" s="129">
        <v>-530.68312674407287</v>
      </c>
      <c r="J11" s="129">
        <v>-515.39028275960573</v>
      </c>
      <c r="K11" s="129">
        <v>-559.0849808590051</v>
      </c>
      <c r="L11" s="130">
        <f t="shared" si="1"/>
        <v>-2081.0472981210182</v>
      </c>
      <c r="M11" s="129">
        <v>-160.62825540687055</v>
      </c>
      <c r="N11" s="129">
        <v>-199.2</v>
      </c>
      <c r="O11" s="129">
        <v>-226.5</v>
      </c>
      <c r="P11" s="129">
        <v>-258</v>
      </c>
      <c r="Q11" s="130">
        <f t="shared" si="2"/>
        <v>-844.32825540687054</v>
      </c>
      <c r="R11" s="129">
        <v>-7.6550451147613607</v>
      </c>
      <c r="S11" s="129">
        <v>-10.5</v>
      </c>
      <c r="T11" s="129">
        <v>-15.2</v>
      </c>
      <c r="U11" s="129">
        <v>-16.899999999999999</v>
      </c>
      <c r="V11" s="130">
        <f t="shared" si="3"/>
        <v>-50.255045114761359</v>
      </c>
      <c r="W11" s="121"/>
      <c r="X11" s="121"/>
      <c r="Y11" s="121"/>
    </row>
    <row r="12" spans="1:25" x14ac:dyDescent="0.2">
      <c r="A12" s="75"/>
      <c r="B12" s="113" t="s">
        <v>17</v>
      </c>
      <c r="C12" s="114">
        <v>-278.39999999999998</v>
      </c>
      <c r="D12" s="114">
        <v>-299.10000000000002</v>
      </c>
      <c r="E12" s="114">
        <v>-314.2</v>
      </c>
      <c r="F12" s="114">
        <v>-401.8</v>
      </c>
      <c r="G12" s="115">
        <f t="shared" si="0"/>
        <v>-1293.5</v>
      </c>
      <c r="H12" s="114">
        <v>-166.30051532386136</v>
      </c>
      <c r="I12" s="114">
        <v>-180.23073539966862</v>
      </c>
      <c r="J12" s="114">
        <v>-163.85857048690065</v>
      </c>
      <c r="K12" s="114">
        <v>-232.49696278208077</v>
      </c>
      <c r="L12" s="115">
        <f t="shared" si="1"/>
        <v>-742.88678399251137</v>
      </c>
      <c r="M12" s="114">
        <v>-59.361166941537732</v>
      </c>
      <c r="N12" s="114">
        <v>-59.7</v>
      </c>
      <c r="O12" s="114">
        <v>-72</v>
      </c>
      <c r="P12" s="114">
        <v>-85.8</v>
      </c>
      <c r="Q12" s="115">
        <f t="shared" si="2"/>
        <v>-276.86116694153776</v>
      </c>
      <c r="R12" s="114">
        <v>-49.444320435825304</v>
      </c>
      <c r="S12" s="114">
        <v>-56.318675493136752</v>
      </c>
      <c r="T12" s="114">
        <v>-75.346753171955783</v>
      </c>
      <c r="U12" s="114">
        <v>-86.469911505317413</v>
      </c>
      <c r="V12" s="115">
        <f t="shared" si="3"/>
        <v>-267.57966060623528</v>
      </c>
      <c r="W12" s="121"/>
      <c r="X12" s="121"/>
      <c r="Y12" s="121"/>
    </row>
    <row r="13" spans="1:25" x14ac:dyDescent="0.2">
      <c r="A13" s="75"/>
      <c r="B13" s="113" t="s">
        <v>20</v>
      </c>
      <c r="C13" s="114">
        <v>8.5</v>
      </c>
      <c r="D13" s="114">
        <v>9.9</v>
      </c>
      <c r="E13" s="114">
        <v>36.6</v>
      </c>
      <c r="F13" s="114">
        <v>10.8</v>
      </c>
      <c r="G13" s="115">
        <f t="shared" si="0"/>
        <v>65.8</v>
      </c>
      <c r="H13" s="114">
        <v>8.5</v>
      </c>
      <c r="I13" s="114">
        <v>9.6</v>
      </c>
      <c r="J13" s="114">
        <v>37</v>
      </c>
      <c r="K13" s="114">
        <v>11.6</v>
      </c>
      <c r="L13" s="115">
        <f t="shared" si="1"/>
        <v>66.7</v>
      </c>
      <c r="M13" s="114">
        <v>7.8560164653388942E-2</v>
      </c>
      <c r="N13" s="114">
        <v>0.1</v>
      </c>
      <c r="O13" s="114">
        <v>0.5</v>
      </c>
      <c r="P13" s="114">
        <v>-1</v>
      </c>
      <c r="Q13" s="115">
        <f t="shared" si="2"/>
        <v>-0.32143983534661102</v>
      </c>
      <c r="R13" s="114">
        <v>-8.2232604283576649E-2</v>
      </c>
      <c r="S13" s="114">
        <v>0.2</v>
      </c>
      <c r="T13" s="114">
        <v>-1</v>
      </c>
      <c r="U13" s="114">
        <v>0.3</v>
      </c>
      <c r="V13" s="115">
        <f t="shared" si="3"/>
        <v>-0.58223260428357659</v>
      </c>
      <c r="W13" s="121"/>
      <c r="X13" s="121"/>
      <c r="Y13" s="121"/>
    </row>
    <row r="14" spans="1:25" x14ac:dyDescent="0.2">
      <c r="A14" s="75"/>
      <c r="B14" s="131" t="s">
        <v>21</v>
      </c>
      <c r="C14" s="132">
        <v>-54.6</v>
      </c>
      <c r="D14" s="132">
        <v>-129.1</v>
      </c>
      <c r="E14" s="132">
        <v>-131.5</v>
      </c>
      <c r="F14" s="132">
        <v>-66.2</v>
      </c>
      <c r="G14" s="133">
        <f t="shared" si="0"/>
        <v>-381.4</v>
      </c>
      <c r="H14" s="132">
        <v>-69.3</v>
      </c>
      <c r="I14" s="132">
        <v>-124.8</v>
      </c>
      <c r="J14" s="132">
        <v>-148.80000000000001</v>
      </c>
      <c r="K14" s="132">
        <v>-52.8</v>
      </c>
      <c r="L14" s="133">
        <f t="shared" si="1"/>
        <v>-395.7</v>
      </c>
      <c r="M14" s="132">
        <v>12.101917353308583</v>
      </c>
      <c r="N14" s="132">
        <v>-4.6988015875512206</v>
      </c>
      <c r="O14" s="132">
        <v>22.324372710385553</v>
      </c>
      <c r="P14" s="132">
        <v>-11.45</v>
      </c>
      <c r="Q14" s="133">
        <f t="shared" si="2"/>
        <v>18.277488476142917</v>
      </c>
      <c r="R14" s="132">
        <v>2.5879619511212821</v>
      </c>
      <c r="S14" s="132">
        <v>0.3</v>
      </c>
      <c r="T14" s="132">
        <v>-5</v>
      </c>
      <c r="U14" s="132">
        <v>-1.9</v>
      </c>
      <c r="V14" s="133">
        <f t="shared" si="3"/>
        <v>-4.0120380488787184</v>
      </c>
      <c r="W14" s="121"/>
      <c r="X14" s="121"/>
      <c r="Y14" s="121"/>
    </row>
    <row r="15" spans="1:25" x14ac:dyDescent="0.2">
      <c r="A15" s="75"/>
      <c r="B15" s="128" t="s">
        <v>22</v>
      </c>
      <c r="C15" s="129">
        <v>-54.8</v>
      </c>
      <c r="D15" s="129">
        <v>-57</v>
      </c>
      <c r="E15" s="129">
        <v>-75.2</v>
      </c>
      <c r="F15" s="129">
        <v>-165.6</v>
      </c>
      <c r="G15" s="130">
        <f t="shared" si="0"/>
        <v>-352.6</v>
      </c>
      <c r="H15" s="129">
        <v>-43.2</v>
      </c>
      <c r="I15" s="129">
        <v>-38.4</v>
      </c>
      <c r="J15" s="129">
        <v>-35</v>
      </c>
      <c r="K15" s="129">
        <v>-144.5</v>
      </c>
      <c r="L15" s="130">
        <f t="shared" si="1"/>
        <v>-261.10000000000002</v>
      </c>
      <c r="M15" s="129">
        <v>-10.902838913934943</v>
      </c>
      <c r="N15" s="129">
        <v>-15.668555162666483</v>
      </c>
      <c r="O15" s="129">
        <v>-34.27775695357267</v>
      </c>
      <c r="P15" s="129">
        <v>-8.2675579606301071</v>
      </c>
      <c r="Q15" s="130">
        <f t="shared" si="2"/>
        <v>-69.116708990804199</v>
      </c>
      <c r="R15" s="129">
        <v>-0.73953657107987159</v>
      </c>
      <c r="S15" s="129">
        <v>-3</v>
      </c>
      <c r="T15" s="129">
        <v>-5.9</v>
      </c>
      <c r="U15" s="129">
        <v>-12.8</v>
      </c>
      <c r="V15" s="130">
        <f t="shared" si="3"/>
        <v>-22.439536571079874</v>
      </c>
      <c r="W15" s="121"/>
      <c r="X15" s="121"/>
      <c r="Y15" s="121"/>
    </row>
    <row r="16" spans="1:25" x14ac:dyDescent="0.2">
      <c r="A16" s="75"/>
      <c r="B16" s="113" t="s">
        <v>23</v>
      </c>
      <c r="C16" s="114">
        <v>0.4</v>
      </c>
      <c r="D16" s="114">
        <v>-1.7</v>
      </c>
      <c r="E16" s="114">
        <v>1.5</v>
      </c>
      <c r="F16" s="114">
        <v>-9.4</v>
      </c>
      <c r="G16" s="115">
        <f t="shared" si="0"/>
        <v>-9.1999999999999993</v>
      </c>
      <c r="H16" s="114">
        <v>0</v>
      </c>
      <c r="I16" s="114">
        <v>0</v>
      </c>
      <c r="J16" s="114">
        <v>0</v>
      </c>
      <c r="K16" s="114">
        <v>0</v>
      </c>
      <c r="L16" s="115">
        <v>0</v>
      </c>
      <c r="M16" s="114">
        <v>0</v>
      </c>
      <c r="N16" s="114">
        <v>0</v>
      </c>
      <c r="O16" s="114">
        <v>0</v>
      </c>
      <c r="P16" s="114">
        <v>0</v>
      </c>
      <c r="Q16" s="115">
        <f t="shared" si="2"/>
        <v>0</v>
      </c>
      <c r="R16" s="114">
        <v>0.38851489029981395</v>
      </c>
      <c r="S16" s="114">
        <v>-1.7</v>
      </c>
      <c r="T16" s="114">
        <v>1.5</v>
      </c>
      <c r="U16" s="114">
        <v>-9.4</v>
      </c>
      <c r="V16" s="115">
        <f t="shared" si="3"/>
        <v>-9.2114851097001864</v>
      </c>
      <c r="W16" s="121"/>
      <c r="X16" s="121"/>
      <c r="Y16" s="121"/>
    </row>
    <row r="17" spans="1:25" x14ac:dyDescent="0.2">
      <c r="A17" s="75"/>
      <c r="B17" s="125" t="s">
        <v>24</v>
      </c>
      <c r="C17" s="126">
        <v>119.6</v>
      </c>
      <c r="D17" s="126">
        <v>116.7</v>
      </c>
      <c r="E17" s="126">
        <v>131.80000000000001</v>
      </c>
      <c r="F17" s="126">
        <v>145.4</v>
      </c>
      <c r="G17" s="127">
        <f t="shared" si="0"/>
        <v>513.5</v>
      </c>
      <c r="H17" s="126">
        <v>110.2018457430291</v>
      </c>
      <c r="I17" s="126">
        <v>99.16379960666842</v>
      </c>
      <c r="J17" s="126">
        <v>97.175626255263751</v>
      </c>
      <c r="K17" s="126">
        <v>94.797548209144935</v>
      </c>
      <c r="L17" s="127">
        <f>SUM(H17:K17)</f>
        <v>401.33881981410616</v>
      </c>
      <c r="M17" s="126">
        <v>11.36487079115375</v>
      </c>
      <c r="N17" s="126">
        <v>18</v>
      </c>
      <c r="O17" s="126">
        <v>44.4</v>
      </c>
      <c r="P17" s="126">
        <v>28.4</v>
      </c>
      <c r="Q17" s="127">
        <f t="shared" si="2"/>
        <v>102.16487079115376</v>
      </c>
      <c r="R17" s="126">
        <v>2.9465114500505289</v>
      </c>
      <c r="S17" s="126">
        <v>4.4481872281953434</v>
      </c>
      <c r="T17" s="126">
        <v>-3.2626869309774058</v>
      </c>
      <c r="U17" s="126">
        <v>23.491859120917571</v>
      </c>
      <c r="V17" s="127">
        <f t="shared" si="3"/>
        <v>27.623870868186039</v>
      </c>
      <c r="W17" s="121"/>
      <c r="X17" s="121"/>
      <c r="Y17" s="121"/>
    </row>
    <row r="18" spans="1:25" x14ac:dyDescent="0.2">
      <c r="A18" s="75"/>
      <c r="B18" s="134" t="s">
        <v>25</v>
      </c>
      <c r="C18" s="123">
        <v>285.89999999999998</v>
      </c>
      <c r="D18" s="123">
        <v>357.2</v>
      </c>
      <c r="E18" s="123">
        <v>399.6</v>
      </c>
      <c r="F18" s="123">
        <v>453.2</v>
      </c>
      <c r="G18" s="135">
        <f t="shared" si="0"/>
        <v>1495.8999999999999</v>
      </c>
      <c r="H18" s="123">
        <v>268.5</v>
      </c>
      <c r="I18" s="123">
        <v>305.7</v>
      </c>
      <c r="J18" s="123">
        <v>331.7</v>
      </c>
      <c r="K18" s="123">
        <v>345.4</v>
      </c>
      <c r="L18" s="135">
        <f>SUM(H18:K18)</f>
        <v>1251.3000000000002</v>
      </c>
      <c r="M18" s="123">
        <v>13.70891855304653</v>
      </c>
      <c r="N18" s="123">
        <v>42.761207592077646</v>
      </c>
      <c r="O18" s="123">
        <v>60.66384473981519</v>
      </c>
      <c r="P18" s="123">
        <v>52.597707922480303</v>
      </c>
      <c r="Q18" s="135">
        <f t="shared" si="2"/>
        <v>169.73167880741968</v>
      </c>
      <c r="R18" s="123">
        <v>8.1659276866453823</v>
      </c>
      <c r="S18" s="123">
        <v>13.270398126062682</v>
      </c>
      <c r="T18" s="123">
        <v>13.300392978550693</v>
      </c>
      <c r="U18" s="123">
        <v>55.428455332575986</v>
      </c>
      <c r="V18" s="135">
        <f t="shared" si="3"/>
        <v>90.165174123834731</v>
      </c>
      <c r="W18" s="121"/>
      <c r="X18" s="121"/>
      <c r="Y18" s="121"/>
    </row>
    <row r="19" spans="1:25" x14ac:dyDescent="0.2">
      <c r="B19" s="136"/>
      <c r="C19" s="137"/>
      <c r="D19" s="138"/>
      <c r="E19" s="138"/>
      <c r="F19" s="109"/>
      <c r="G19" s="137"/>
      <c r="H19" s="137"/>
      <c r="I19" s="138"/>
      <c r="J19" s="138"/>
      <c r="K19" s="109"/>
      <c r="L19" s="137"/>
      <c r="M19" s="137"/>
      <c r="N19" s="138"/>
      <c r="O19" s="138"/>
      <c r="P19" s="109"/>
      <c r="Q19" s="137"/>
      <c r="R19" s="137"/>
      <c r="S19" s="138"/>
      <c r="T19" s="138"/>
      <c r="U19" s="109"/>
      <c r="V19" s="137"/>
    </row>
    <row r="20" spans="1:25" x14ac:dyDescent="0.2">
      <c r="B20" s="110"/>
      <c r="C20" s="111"/>
      <c r="D20" s="112"/>
      <c r="E20" s="112"/>
      <c r="F20" s="139"/>
      <c r="G20" s="111"/>
      <c r="H20" s="111"/>
      <c r="I20" s="112"/>
      <c r="J20" s="112"/>
      <c r="K20" s="139"/>
      <c r="L20" s="111"/>
      <c r="M20" s="111"/>
      <c r="N20" s="112"/>
      <c r="O20" s="112"/>
      <c r="P20" s="139"/>
      <c r="Q20" s="111"/>
      <c r="R20" s="111"/>
      <c r="S20" s="112"/>
      <c r="T20" s="112"/>
      <c r="U20" s="139"/>
      <c r="V20" s="111"/>
    </row>
    <row r="21" spans="1:25" x14ac:dyDescent="0.2">
      <c r="B21" s="140" t="s">
        <v>26</v>
      </c>
      <c r="C21" s="141">
        <v>0.69799999999999995</v>
      </c>
      <c r="D21" s="141">
        <v>0.69399999999999995</v>
      </c>
      <c r="E21" s="141">
        <v>0.69</v>
      </c>
      <c r="F21" s="141">
        <v>0.69399999999999995</v>
      </c>
      <c r="G21" s="141">
        <v>0.69399999999999995</v>
      </c>
      <c r="H21" s="141">
        <v>0.68899999999999995</v>
      </c>
      <c r="I21" s="141">
        <v>0.68400000000000005</v>
      </c>
      <c r="J21" s="141">
        <v>0.67800000000000005</v>
      </c>
      <c r="K21" s="141">
        <v>0.67900000000000005</v>
      </c>
      <c r="L21" s="141">
        <v>0.68200000000000005</v>
      </c>
      <c r="M21" s="141">
        <f>M10/M9</f>
        <v>0.69773242694425119</v>
      </c>
      <c r="N21" s="141">
        <f>N10/N9</f>
        <v>0.68837202781296758</v>
      </c>
      <c r="O21" s="141">
        <f>O10/O9</f>
        <v>0.67968285452239652</v>
      </c>
      <c r="P21" s="141">
        <f>P10/P9</f>
        <v>0.68186215135633632</v>
      </c>
      <c r="Q21" s="141">
        <v>0.68557782375527698</v>
      </c>
      <c r="R21" s="141">
        <f>R10/R9</f>
        <v>0.87478024852564273</v>
      </c>
      <c r="S21" s="141">
        <f>S10/S9</f>
        <v>0.89285084344582011</v>
      </c>
      <c r="T21" s="141">
        <f>T10/T9</f>
        <v>0.89330645862283775</v>
      </c>
      <c r="U21" s="141">
        <f>U10/U9</f>
        <v>0.87908576575225394</v>
      </c>
      <c r="V21" s="141">
        <f>AVERAGE(R21:U21)</f>
        <v>0.88500582908663861</v>
      </c>
    </row>
    <row r="22" spans="1:25" x14ac:dyDescent="0.2">
      <c r="B22" s="140" t="s">
        <v>27</v>
      </c>
      <c r="C22" s="141">
        <v>0.39500000000000002</v>
      </c>
      <c r="D22" s="141">
        <v>0.38600000000000001</v>
      </c>
      <c r="E22" s="141">
        <v>0.38200000000000001</v>
      </c>
      <c r="F22" s="141">
        <v>0.36099999999999999</v>
      </c>
      <c r="G22" s="141">
        <v>0.38</v>
      </c>
      <c r="H22" s="141">
        <v>0.38300000000000001</v>
      </c>
      <c r="I22" s="141">
        <v>0.377</v>
      </c>
      <c r="J22" s="141">
        <v>0.378</v>
      </c>
      <c r="K22" s="141">
        <v>0.35399999999999998</v>
      </c>
      <c r="L22" s="141">
        <v>0.372</v>
      </c>
      <c r="M22" s="141">
        <f>-(M11/M9)</f>
        <v>0.48712261879462848</v>
      </c>
      <c r="N22" s="141">
        <f>-(N11/N9)</f>
        <v>0.46140428538584394</v>
      </c>
      <c r="O22" s="141">
        <f>-(O11/O9)</f>
        <v>0.43449731005407216</v>
      </c>
      <c r="P22" s="141">
        <f>-(P11/P9)</f>
        <v>0.44769265552143322</v>
      </c>
      <c r="Q22" s="141">
        <v>0.45400000000000001</v>
      </c>
      <c r="R22" s="141">
        <f>-(R11/R9)</f>
        <v>0.11567363977852851</v>
      </c>
      <c r="S22" s="141">
        <f>-(S11/S9)</f>
        <v>0.1242385514171078</v>
      </c>
      <c r="T22" s="141">
        <f>-(T11/T9)</f>
        <v>0.13886836116930615</v>
      </c>
      <c r="U22" s="141">
        <f>-(U11/U9)</f>
        <v>9.8608912524920905E-2</v>
      </c>
      <c r="V22" s="141">
        <v>0.11700000000000001</v>
      </c>
    </row>
    <row r="23" spans="1:25" x14ac:dyDescent="0.2">
      <c r="B23" s="140" t="s">
        <v>28</v>
      </c>
      <c r="C23" s="141">
        <v>0.17</v>
      </c>
      <c r="D23" s="141">
        <v>0.155</v>
      </c>
      <c r="E23" s="141">
        <v>0.157</v>
      </c>
      <c r="F23" s="141">
        <v>0.17199999999999999</v>
      </c>
      <c r="G23" s="141">
        <v>0.16400000000000001</v>
      </c>
      <c r="H23" s="141">
        <v>0.13400000000000001</v>
      </c>
      <c r="I23" s="141">
        <v>0.128</v>
      </c>
      <c r="J23" s="141">
        <v>0.12</v>
      </c>
      <c r="K23" s="141">
        <v>0.14699999999999999</v>
      </c>
      <c r="L23" s="141">
        <v>0.13300000000000001</v>
      </c>
      <c r="M23" s="141">
        <f>-(M12/M9)</f>
        <v>0.18001918169392106</v>
      </c>
      <c r="N23" s="141">
        <f>-(N12/N9)</f>
        <v>0.13828230842135986</v>
      </c>
      <c r="O23" s="141">
        <f>-(O12/O9)</f>
        <v>0.13811835021586399</v>
      </c>
      <c r="P23" s="141">
        <f>-(P12/P9)</f>
        <v>0.14888383660363944</v>
      </c>
      <c r="Q23" s="141">
        <v>0.14899999999999999</v>
      </c>
      <c r="R23" s="141">
        <f>-(R12/R9)</f>
        <v>0.74714184246399307</v>
      </c>
      <c r="S23" s="141">
        <f>-(S12/S9)</f>
        <v>0.66637625342833129</v>
      </c>
      <c r="T23" s="141">
        <f>-(T12/T9)</f>
        <v>0.68837369292221839</v>
      </c>
      <c r="U23" s="141">
        <f>-(U12/U9)</f>
        <v>0.50453869465476309</v>
      </c>
      <c r="V23" s="141">
        <v>0.62</v>
      </c>
    </row>
    <row r="24" spans="1:25" x14ac:dyDescent="0.2">
      <c r="B24" s="140" t="s">
        <v>29</v>
      </c>
      <c r="C24" s="141">
        <v>7.2999999999999995E-2</v>
      </c>
      <c r="D24" s="141">
        <v>0.06</v>
      </c>
      <c r="E24" s="141">
        <v>6.6000000000000003E-2</v>
      </c>
      <c r="F24" s="141">
        <v>6.2E-2</v>
      </c>
      <c r="G24" s="141">
        <v>6.5250000000000002E-2</v>
      </c>
      <c r="H24" s="141">
        <v>8.8999999999999996E-2</v>
      </c>
      <c r="I24" s="141">
        <v>7.0000000000000007E-2</v>
      </c>
      <c r="J24" s="141">
        <v>7.0999999999999994E-2</v>
      </c>
      <c r="K24" s="141">
        <v>0.06</v>
      </c>
      <c r="L24" s="141">
        <v>7.1999999999999995E-2</v>
      </c>
      <c r="M24" s="141">
        <f>M17/M9</f>
        <v>3.4465204194782044E-2</v>
      </c>
      <c r="N24" s="141">
        <f>N17/N9</f>
        <v>4.1693158317997948E-2</v>
      </c>
      <c r="O24" s="141">
        <f>O17/O9</f>
        <v>8.5172982633116123E-2</v>
      </c>
      <c r="P24" s="141">
        <f>P17/P9</f>
        <v>4.9280896964374821E-2</v>
      </c>
      <c r="Q24" s="141">
        <v>5.5E-2</v>
      </c>
      <c r="R24" s="141">
        <f>R17/R9</f>
        <v>4.4524062101112753E-2</v>
      </c>
      <c r="S24" s="141">
        <f>S17/S9</f>
        <v>5.2632032158387562E-2</v>
      </c>
      <c r="T24" s="141">
        <f>T17/T9</f>
        <v>-2.9808157046930621E-2</v>
      </c>
      <c r="U24" s="141">
        <f>U17/U9</f>
        <v>0.13707140124865835</v>
      </c>
      <c r="V24" s="141">
        <v>6.4000000000000001E-2</v>
      </c>
    </row>
    <row r="25" spans="1:25" x14ac:dyDescent="0.2">
      <c r="B25" s="140" t="s">
        <v>30</v>
      </c>
      <c r="C25" s="141">
        <v>0.17399999999999999</v>
      </c>
      <c r="D25" s="141">
        <v>0.185</v>
      </c>
      <c r="E25" s="141">
        <v>0.2</v>
      </c>
      <c r="F25" s="141">
        <v>0.19400000000000001</v>
      </c>
      <c r="G25" s="141">
        <v>0.18824999999999997</v>
      </c>
      <c r="H25" s="141">
        <v>0.216</v>
      </c>
      <c r="I25" s="141">
        <v>0.217</v>
      </c>
      <c r="J25" s="141">
        <v>0.24399999999999999</v>
      </c>
      <c r="K25" s="141">
        <v>0.219</v>
      </c>
      <c r="L25" s="141">
        <v>0.224</v>
      </c>
      <c r="M25" s="141">
        <f>M18/M9</f>
        <v>4.1573783451031993E-2</v>
      </c>
      <c r="N25" s="141">
        <f>N18/N9</f>
        <v>9.9047211000292734E-2</v>
      </c>
      <c r="O25" s="141">
        <f>O18/O9</f>
        <v>0.11637208546131379</v>
      </c>
      <c r="P25" s="141">
        <f>P18/P9</f>
        <v>9.1269796644015258E-2</v>
      </c>
      <c r="Q25" s="141">
        <v>9.0999999999999998E-2</v>
      </c>
      <c r="R25" s="141">
        <f>R18/R9</f>
        <v>0.12339346973423777</v>
      </c>
      <c r="S25" s="141">
        <f>S18/S9</f>
        <v>0.1570185752295552</v>
      </c>
      <c r="T25" s="141">
        <f>T18/T9</f>
        <v>0.12151340630520271</v>
      </c>
      <c r="U25" s="141">
        <f>U18/U9</f>
        <v>0.32341655049002788</v>
      </c>
      <c r="V25" s="141">
        <v>0.20899999999999999</v>
      </c>
    </row>
    <row r="26" spans="1:25" x14ac:dyDescent="0.2">
      <c r="B26" s="136"/>
      <c r="C26" s="137"/>
      <c r="D26" s="138"/>
      <c r="E26" s="138"/>
      <c r="F26" s="109"/>
      <c r="G26" s="137"/>
      <c r="H26" s="137"/>
      <c r="I26" s="138"/>
      <c r="J26" s="138"/>
      <c r="K26" s="109"/>
      <c r="L26" s="137"/>
      <c r="M26" s="137"/>
      <c r="N26" s="138"/>
      <c r="O26" s="138"/>
      <c r="P26" s="109"/>
      <c r="Q26" s="137"/>
      <c r="R26" s="137"/>
      <c r="S26" s="138"/>
      <c r="T26" s="138"/>
      <c r="U26" s="109"/>
      <c r="V26" s="137"/>
    </row>
    <row r="27" spans="1:25" x14ac:dyDescent="0.2">
      <c r="B27" s="142" t="s">
        <v>31</v>
      </c>
      <c r="C27" s="143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</row>
    <row r="28" spans="1:25" x14ac:dyDescent="0.2">
      <c r="M28" s="144"/>
      <c r="N28" s="144"/>
      <c r="O28" s="144"/>
      <c r="P28" s="144"/>
    </row>
    <row r="30" spans="1:25" x14ac:dyDescent="0.2"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D30"/>
  <sheetViews>
    <sheetView showGridLines="0" workbookViewId="0">
      <selection activeCell="B4" sqref="B4"/>
    </sheetView>
  </sheetViews>
  <sheetFormatPr defaultColWidth="9.140625" defaultRowHeight="12.75" x14ac:dyDescent="0.2"/>
  <cols>
    <col min="1" max="1" width="5.42578125" style="33" customWidth="1"/>
    <col min="2" max="2" width="45.28515625" style="33" customWidth="1"/>
    <col min="3" max="3" width="7.85546875" style="33" bestFit="1" customWidth="1"/>
    <col min="4" max="4" width="7.85546875" style="33" customWidth="1"/>
    <col min="5" max="5" width="7.85546875" style="33" bestFit="1" customWidth="1"/>
    <col min="6" max="6" width="7.85546875" style="33" customWidth="1"/>
    <col min="7" max="7" width="8.85546875" style="33" bestFit="1" customWidth="1"/>
    <col min="8" max="8" width="7.85546875" style="33" bestFit="1" customWidth="1"/>
    <col min="9" max="9" width="7.85546875" style="33" customWidth="1"/>
    <col min="10" max="10" width="7.85546875" style="33" bestFit="1" customWidth="1"/>
    <col min="11" max="11" width="7.85546875" style="33" customWidth="1"/>
    <col min="12" max="12" width="8" style="33" customWidth="1"/>
    <col min="13" max="13" width="6.42578125" style="33" bestFit="1" customWidth="1"/>
    <col min="14" max="14" width="6.42578125" style="33" customWidth="1"/>
    <col min="15" max="15" width="6.42578125" style="33" bestFit="1" customWidth="1"/>
    <col min="16" max="16" width="6.42578125" style="33" customWidth="1"/>
    <col min="17" max="17" width="8" style="33" customWidth="1"/>
    <col min="18" max="18" width="6.28515625" style="33" bestFit="1" customWidth="1"/>
    <col min="19" max="19" width="6.28515625" style="33" customWidth="1"/>
    <col min="20" max="20" width="6.28515625" style="33" bestFit="1" customWidth="1"/>
    <col min="21" max="21" width="6.28515625" style="33" customWidth="1"/>
    <col min="22" max="22" width="8" style="33" customWidth="1"/>
    <col min="23" max="16384" width="9.140625" style="33"/>
  </cols>
  <sheetData>
    <row r="2" spans="2:30" ht="21" thickBot="1" x14ac:dyDescent="0.35">
      <c r="B2" s="86">
        <v>2016</v>
      </c>
      <c r="C2" s="80"/>
      <c r="D2" s="80"/>
      <c r="E2" s="80"/>
      <c r="F2" s="80"/>
      <c r="G2" s="81"/>
      <c r="H2" s="91" t="s">
        <v>0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82"/>
      <c r="X2" s="82"/>
      <c r="Y2" s="82"/>
      <c r="Z2" s="82"/>
      <c r="AA2" s="82"/>
      <c r="AB2" s="82"/>
      <c r="AC2" s="82"/>
      <c r="AD2" s="82"/>
    </row>
    <row r="3" spans="2:30" x14ac:dyDescent="0.2">
      <c r="B3" s="87" t="s">
        <v>1</v>
      </c>
      <c r="C3" s="88" t="s">
        <v>2</v>
      </c>
      <c r="D3" s="89"/>
      <c r="E3" s="89"/>
      <c r="F3" s="89"/>
      <c r="G3" s="90"/>
      <c r="H3" s="88" t="s">
        <v>3</v>
      </c>
      <c r="I3" s="89"/>
      <c r="J3" s="89"/>
      <c r="K3" s="89"/>
      <c r="L3" s="90"/>
      <c r="M3" s="88" t="s">
        <v>4</v>
      </c>
      <c r="N3" s="89"/>
      <c r="O3" s="89"/>
      <c r="P3" s="89"/>
      <c r="Q3" s="90"/>
      <c r="R3" s="88" t="s">
        <v>5</v>
      </c>
      <c r="S3" s="89"/>
      <c r="T3" s="89"/>
      <c r="U3" s="89"/>
      <c r="V3" s="89"/>
      <c r="W3" s="82"/>
      <c r="X3" s="82"/>
      <c r="Y3" s="82"/>
      <c r="Z3" s="82"/>
      <c r="AA3" s="82"/>
      <c r="AB3" s="82"/>
      <c r="AC3" s="82"/>
      <c r="AD3" s="82"/>
    </row>
    <row r="4" spans="2:30" x14ac:dyDescent="0.2">
      <c r="B4" s="57"/>
      <c r="C4" s="58" t="s">
        <v>6</v>
      </c>
      <c r="D4" s="59" t="s">
        <v>7</v>
      </c>
      <c r="E4" s="59" t="s">
        <v>8</v>
      </c>
      <c r="F4" s="59" t="s">
        <v>9</v>
      </c>
      <c r="G4" s="57">
        <v>2016</v>
      </c>
      <c r="H4" s="58" t="s">
        <v>6</v>
      </c>
      <c r="I4" s="59" t="s">
        <v>7</v>
      </c>
      <c r="J4" s="59" t="s">
        <v>8</v>
      </c>
      <c r="K4" s="59" t="s">
        <v>9</v>
      </c>
      <c r="L4" s="57">
        <v>2016</v>
      </c>
      <c r="M4" s="58" t="s">
        <v>6</v>
      </c>
      <c r="N4" s="59" t="s">
        <v>7</v>
      </c>
      <c r="O4" s="59" t="s">
        <v>8</v>
      </c>
      <c r="P4" s="59" t="s">
        <v>9</v>
      </c>
      <c r="Q4" s="57">
        <v>2016</v>
      </c>
      <c r="R4" s="58" t="s">
        <v>6</v>
      </c>
      <c r="S4" s="59" t="s">
        <v>7</v>
      </c>
      <c r="T4" s="59" t="s">
        <v>8</v>
      </c>
      <c r="U4" s="59" t="s">
        <v>9</v>
      </c>
      <c r="V4" s="59">
        <v>2016</v>
      </c>
      <c r="W4" s="82"/>
      <c r="X4" s="82"/>
      <c r="Y4" s="82"/>
      <c r="Z4" s="82"/>
      <c r="AA4" s="82"/>
      <c r="AB4" s="82"/>
      <c r="AC4" s="82"/>
      <c r="AD4" s="82"/>
    </row>
    <row r="5" spans="2:30" x14ac:dyDescent="0.2">
      <c r="B5" s="4" t="s">
        <v>10</v>
      </c>
      <c r="C5" s="5">
        <v>1824.125</v>
      </c>
      <c r="D5" s="12">
        <v>1863.7990000000002</v>
      </c>
      <c r="E5" s="12">
        <v>1820.9</v>
      </c>
      <c r="F5" s="12">
        <v>1800.067</v>
      </c>
      <c r="G5" s="60">
        <f>F5</f>
        <v>1800.067</v>
      </c>
      <c r="H5" s="5">
        <v>1313.9570000000001</v>
      </c>
      <c r="I5" s="12">
        <v>1327.2360000000001</v>
      </c>
      <c r="J5" s="12">
        <v>1275.9000000000001</v>
      </c>
      <c r="K5" s="12">
        <v>1256.0360000000001</v>
      </c>
      <c r="L5" s="60">
        <f>K5</f>
        <v>1256.0360000000001</v>
      </c>
      <c r="M5" s="5">
        <v>509.06</v>
      </c>
      <c r="N5" s="12">
        <v>535.56200000000001</v>
      </c>
      <c r="O5" s="12">
        <v>543.9</v>
      </c>
      <c r="P5" s="12">
        <v>542.971</v>
      </c>
      <c r="Q5" s="60">
        <f>P5</f>
        <v>542.971</v>
      </c>
      <c r="R5" s="61">
        <v>0</v>
      </c>
      <c r="S5" s="12" t="s">
        <v>33</v>
      </c>
      <c r="T5" s="12" t="s">
        <v>33</v>
      </c>
      <c r="U5" s="12" t="s">
        <v>33</v>
      </c>
      <c r="V5" s="62" t="str">
        <f>T5</f>
        <v>-</v>
      </c>
      <c r="W5" s="82"/>
      <c r="X5" s="82"/>
      <c r="Y5" s="82"/>
      <c r="Z5" s="82"/>
      <c r="AA5" s="82"/>
      <c r="AB5" s="82"/>
      <c r="AC5" s="82"/>
      <c r="AD5" s="82"/>
    </row>
    <row r="6" spans="2:30" x14ac:dyDescent="0.2">
      <c r="B6" s="4" t="s">
        <v>11</v>
      </c>
      <c r="C6" s="5">
        <v>1848.0495000000001</v>
      </c>
      <c r="D6" s="12">
        <v>1855.3599166666665</v>
      </c>
      <c r="E6" s="12">
        <v>1832.6</v>
      </c>
      <c r="F6" s="12">
        <v>1812.5381499999999</v>
      </c>
      <c r="G6" s="60">
        <v>1834.5046401143766</v>
      </c>
      <c r="H6" s="5">
        <v>1340.4905000000001</v>
      </c>
      <c r="I6" s="12">
        <v>1326.5622499999999</v>
      </c>
      <c r="J6" s="12">
        <v>1292</v>
      </c>
      <c r="K6" s="12">
        <v>1265.4949999999999</v>
      </c>
      <c r="L6" s="60">
        <v>1303.0557222222199</v>
      </c>
      <c r="M6" s="5">
        <v>506.13799999999998</v>
      </c>
      <c r="N6" s="12">
        <v>527.78300000000002</v>
      </c>
      <c r="O6" s="12">
        <v>539.5</v>
      </c>
      <c r="P6" s="12">
        <v>545.97415000000001</v>
      </c>
      <c r="Q6" s="60">
        <v>530.30058455882352</v>
      </c>
      <c r="R6" s="61">
        <v>0</v>
      </c>
      <c r="S6" s="12" t="s">
        <v>33</v>
      </c>
      <c r="T6" s="12" t="s">
        <v>33</v>
      </c>
      <c r="U6" s="12" t="s">
        <v>33</v>
      </c>
      <c r="V6" s="62" t="str">
        <f>S6</f>
        <v>-</v>
      </c>
      <c r="W6" s="82"/>
      <c r="X6" s="82"/>
      <c r="Y6" s="82"/>
      <c r="Z6" s="82"/>
      <c r="AA6" s="82"/>
      <c r="AB6" s="82"/>
      <c r="AC6" s="82"/>
      <c r="AD6" s="82"/>
    </row>
    <row r="7" spans="2:30" x14ac:dyDescent="0.2">
      <c r="B7" s="7" t="s">
        <v>12</v>
      </c>
      <c r="C7" s="63">
        <v>109.18610424538134</v>
      </c>
      <c r="D7" s="8">
        <v>116.89729032795019</v>
      </c>
      <c r="E7" s="8">
        <v>112.8</v>
      </c>
      <c r="F7" s="8">
        <v>128.46676851828022</v>
      </c>
      <c r="G7" s="64">
        <f t="shared" ref="G7:G18" si="0">SUM(C7:F7)</f>
        <v>467.35016309161176</v>
      </c>
      <c r="H7" s="63">
        <v>83.453975999999997</v>
      </c>
      <c r="I7" s="8">
        <v>83.914000000000001</v>
      </c>
      <c r="J7" s="8">
        <v>79.3</v>
      </c>
      <c r="K7" s="8">
        <v>93.131291000000019</v>
      </c>
      <c r="L7" s="64">
        <f>SUM(H7:K7)</f>
        <v>339.79926700000004</v>
      </c>
      <c r="M7" s="63">
        <v>24.134785000000001</v>
      </c>
      <c r="N7" s="8">
        <v>31.633613</v>
      </c>
      <c r="O7" s="8">
        <v>31.8</v>
      </c>
      <c r="P7" s="8">
        <v>32.855927000000001</v>
      </c>
      <c r="Q7" s="64">
        <f t="shared" ref="Q7:Q18" si="1">SUM(M7:P7)</f>
        <v>120.42432500000001</v>
      </c>
      <c r="R7" s="63">
        <v>1.47881724538133</v>
      </c>
      <c r="S7" s="8">
        <v>1.20115932795019</v>
      </c>
      <c r="T7" s="8">
        <v>1.6</v>
      </c>
      <c r="U7" s="8">
        <v>2.3115475182801988</v>
      </c>
      <c r="V7" s="65">
        <f>SUM(R7:U7)</f>
        <v>6.5915240916117188</v>
      </c>
      <c r="W7" s="82"/>
      <c r="X7" s="82"/>
      <c r="Y7" s="82"/>
      <c r="Z7" s="82"/>
      <c r="AA7" s="82"/>
      <c r="AB7" s="82"/>
      <c r="AC7" s="82"/>
      <c r="AD7" s="82"/>
    </row>
    <row r="8" spans="2:30" x14ac:dyDescent="0.2">
      <c r="B8" s="9" t="s">
        <v>13</v>
      </c>
      <c r="C8" s="10">
        <v>2320.0279951656412</v>
      </c>
      <c r="D8" s="11">
        <v>2815.4641341387064</v>
      </c>
      <c r="E8" s="11">
        <v>2656.2</v>
      </c>
      <c r="F8" s="11">
        <v>3198.6641059527201</v>
      </c>
      <c r="G8" s="66">
        <v>10993.142</v>
      </c>
      <c r="H8" s="10">
        <v>1611.6867470199998</v>
      </c>
      <c r="I8" s="11">
        <v>2003.4956502100001</v>
      </c>
      <c r="J8" s="11">
        <v>1849.5</v>
      </c>
      <c r="K8" s="11">
        <v>2293.0867373699998</v>
      </c>
      <c r="L8" s="66">
        <v>7760.5230344003267</v>
      </c>
      <c r="M8" s="10">
        <v>560.75413402265815</v>
      </c>
      <c r="N8" s="11">
        <v>668.23365224544386</v>
      </c>
      <c r="O8" s="11">
        <v>658.6</v>
      </c>
      <c r="P8" s="11">
        <v>687.69407965131575</v>
      </c>
      <c r="Q8" s="66">
        <f t="shared" si="1"/>
        <v>2575.2818659194177</v>
      </c>
      <c r="R8" s="10">
        <v>143.51321065348512</v>
      </c>
      <c r="S8" s="11">
        <v>139.15890138753508</v>
      </c>
      <c r="T8" s="11">
        <v>144.9</v>
      </c>
      <c r="U8" s="11">
        <v>212.29091915035195</v>
      </c>
      <c r="V8" s="67">
        <f t="shared" ref="V8:V18" si="2">SUM(R8:U8)</f>
        <v>639.8630311913721</v>
      </c>
      <c r="W8" s="82"/>
      <c r="X8" s="82"/>
      <c r="Y8" s="82"/>
      <c r="Z8" s="82"/>
      <c r="AA8" s="82"/>
      <c r="AB8" s="82"/>
      <c r="AC8" s="82"/>
      <c r="AD8" s="82"/>
    </row>
    <row r="9" spans="2:30" x14ac:dyDescent="0.2">
      <c r="B9" s="9" t="s">
        <v>14</v>
      </c>
      <c r="C9" s="10">
        <v>1689.7008631189465</v>
      </c>
      <c r="D9" s="11">
        <v>2025.6579741914106</v>
      </c>
      <c r="E9" s="11">
        <v>1902.6</v>
      </c>
      <c r="F9" s="11">
        <v>2294.7123002658336</v>
      </c>
      <c r="G9" s="66">
        <f t="shared" si="0"/>
        <v>7912.6711375761906</v>
      </c>
      <c r="H9" s="10">
        <v>1121.7019133697272</v>
      </c>
      <c r="I9" s="11">
        <v>1376.1654004773009</v>
      </c>
      <c r="J9" s="11">
        <v>1265.5</v>
      </c>
      <c r="K9" s="11">
        <v>1571.7170079700818</v>
      </c>
      <c r="L9" s="66">
        <f t="shared" ref="L9:L17" si="3">SUM(H9:K9)</f>
        <v>5335.0843218171103</v>
      </c>
      <c r="M9" s="10">
        <v>434.58106133924622</v>
      </c>
      <c r="N9" s="11">
        <v>519.6013338105638</v>
      </c>
      <c r="O9" s="11">
        <v>503.1</v>
      </c>
      <c r="P9" s="11">
        <v>525.99216564628671</v>
      </c>
      <c r="Q9" s="66">
        <f t="shared" si="1"/>
        <v>1983.2745607960965</v>
      </c>
      <c r="R9" s="10">
        <v>130.02296885205752</v>
      </c>
      <c r="S9" s="11">
        <v>126.07796465710678</v>
      </c>
      <c r="T9" s="11">
        <v>131.30000000000001</v>
      </c>
      <c r="U9" s="11">
        <v>192.33557275021886</v>
      </c>
      <c r="V9" s="67">
        <f t="shared" si="2"/>
        <v>579.73650625938319</v>
      </c>
      <c r="W9" s="82"/>
      <c r="X9" s="82"/>
      <c r="Y9" s="82"/>
      <c r="Z9" s="82"/>
      <c r="AA9" s="82"/>
      <c r="AB9" s="82"/>
      <c r="AC9" s="82"/>
      <c r="AD9" s="82"/>
    </row>
    <row r="10" spans="2:30" x14ac:dyDescent="0.2">
      <c r="B10" s="13" t="s">
        <v>15</v>
      </c>
      <c r="C10" s="14">
        <v>1168.6288013830977</v>
      </c>
      <c r="D10" s="15">
        <v>1387.4255303964565</v>
      </c>
      <c r="E10" s="15">
        <v>1335.8</v>
      </c>
      <c r="F10" s="15">
        <v>1573.8982555593636</v>
      </c>
      <c r="G10" s="64">
        <f t="shared" si="0"/>
        <v>5465.7525873389177</v>
      </c>
      <c r="H10" s="14">
        <v>748.1</v>
      </c>
      <c r="I10" s="15">
        <v>932.2</v>
      </c>
      <c r="J10" s="15">
        <v>869.6</v>
      </c>
      <c r="K10" s="15">
        <v>1059.328285204472</v>
      </c>
      <c r="L10" s="64">
        <f t="shared" si="3"/>
        <v>3609.2282852044718</v>
      </c>
      <c r="M10" s="14">
        <v>302.78172514825383</v>
      </c>
      <c r="N10" s="15">
        <v>339.1864690505987</v>
      </c>
      <c r="O10" s="15">
        <v>337</v>
      </c>
      <c r="P10" s="15">
        <v>339.95410027672222</v>
      </c>
      <c r="Q10" s="64">
        <f t="shared" si="1"/>
        <v>1318.9222944755747</v>
      </c>
      <c r="R10" s="14">
        <v>115.21408463445711</v>
      </c>
      <c r="S10" s="15">
        <v>112.74766583130918</v>
      </c>
      <c r="T10" s="15">
        <v>127.1</v>
      </c>
      <c r="U10" s="15">
        <v>171.18240304628421</v>
      </c>
      <c r="V10" s="65">
        <f t="shared" si="2"/>
        <v>526.2441535120505</v>
      </c>
      <c r="W10" s="82"/>
      <c r="X10" s="82"/>
      <c r="Y10" s="82"/>
      <c r="Z10" s="82"/>
      <c r="AA10" s="82"/>
      <c r="AB10" s="82"/>
      <c r="AC10" s="82"/>
      <c r="AD10" s="82"/>
    </row>
    <row r="11" spans="2:30" x14ac:dyDescent="0.2">
      <c r="B11" s="4" t="s">
        <v>16</v>
      </c>
      <c r="C11" s="5">
        <v>-694.86437614061208</v>
      </c>
      <c r="D11" s="12">
        <v>-780.86445476264169</v>
      </c>
      <c r="E11" s="12">
        <v>-770.98338864337666</v>
      </c>
      <c r="F11" s="12">
        <v>-863.45686673107559</v>
      </c>
      <c r="G11" s="60">
        <f t="shared" si="0"/>
        <v>-3110.1690862777059</v>
      </c>
      <c r="H11" s="5">
        <v>-477.06</v>
      </c>
      <c r="I11" s="12">
        <v>-527.58667375941945</v>
      </c>
      <c r="J11" s="12">
        <v>-539.79999999999995</v>
      </c>
      <c r="K11" s="12">
        <v>-599.54287620022046</v>
      </c>
      <c r="L11" s="68">
        <f t="shared" si="3"/>
        <v>-2143.9895499596396</v>
      </c>
      <c r="M11" s="5">
        <v>-196.71583034673358</v>
      </c>
      <c r="N11" s="12">
        <v>-232.30702544986067</v>
      </c>
      <c r="O11" s="12">
        <v>-211.38374784978697</v>
      </c>
      <c r="P11" s="12">
        <v>-233.34649978469409</v>
      </c>
      <c r="Q11" s="60">
        <f t="shared" si="1"/>
        <v>-873.75310343107526</v>
      </c>
      <c r="R11" s="5">
        <v>-16.121886760829018</v>
      </c>
      <c r="S11" s="12">
        <v>-16.171097099620646</v>
      </c>
      <c r="T11" s="12">
        <v>-16</v>
      </c>
      <c r="U11" s="12">
        <v>-19.804984171843575</v>
      </c>
      <c r="V11" s="69">
        <f t="shared" si="2"/>
        <v>-68.097968032293238</v>
      </c>
      <c r="W11" s="82"/>
      <c r="X11" s="82"/>
      <c r="Y11" s="82"/>
      <c r="Z11" s="82"/>
      <c r="AA11" s="82"/>
      <c r="AB11" s="82"/>
      <c r="AC11" s="82"/>
      <c r="AD11" s="82"/>
    </row>
    <row r="12" spans="2:30" x14ac:dyDescent="0.2">
      <c r="B12" s="4" t="s">
        <v>17</v>
      </c>
      <c r="C12" s="5">
        <v>-327.58135152010129</v>
      </c>
      <c r="D12" s="12">
        <v>-321.79427063546893</v>
      </c>
      <c r="E12" s="12">
        <v>-320.89211520373647</v>
      </c>
      <c r="F12" s="12">
        <v>-356.8251722608623</v>
      </c>
      <c r="G12" s="60">
        <f t="shared" si="0"/>
        <v>-1327.0929096201689</v>
      </c>
      <c r="H12" s="5">
        <v>-171.6</v>
      </c>
      <c r="I12" s="12">
        <v>-179</v>
      </c>
      <c r="J12" s="12">
        <v>-168.7</v>
      </c>
      <c r="K12" s="12">
        <v>-190.67102357609451</v>
      </c>
      <c r="L12" s="60">
        <v>-709.88952474613131</v>
      </c>
      <c r="M12" s="5">
        <v>-61.356526196117585</v>
      </c>
      <c r="N12" s="12">
        <v>-53.881289365465506</v>
      </c>
      <c r="O12" s="12">
        <v>-51.397284218664559</v>
      </c>
      <c r="P12" s="12">
        <v>-57.902258343273644</v>
      </c>
      <c r="Q12" s="60">
        <f t="shared" si="1"/>
        <v>-224.5373581235213</v>
      </c>
      <c r="R12" s="5">
        <v>-91.769005696728598</v>
      </c>
      <c r="S12" s="12">
        <v>-86.090403374243465</v>
      </c>
      <c r="T12" s="12">
        <v>-99</v>
      </c>
      <c r="U12" s="12">
        <v>-105.02993571152932</v>
      </c>
      <c r="V12" s="62">
        <f t="shared" si="2"/>
        <v>-381.88934478250138</v>
      </c>
      <c r="W12" s="82"/>
      <c r="X12" s="82"/>
      <c r="Y12" s="82"/>
      <c r="Z12" s="82"/>
      <c r="AA12" s="82"/>
      <c r="AB12" s="82"/>
      <c r="AC12" s="82"/>
      <c r="AD12" s="82"/>
    </row>
    <row r="13" spans="2:30" x14ac:dyDescent="0.2">
      <c r="B13" s="4" t="s">
        <v>20</v>
      </c>
      <c r="C13" s="5">
        <v>7.7405845346991047</v>
      </c>
      <c r="D13" s="12">
        <v>-4.4156492948109216</v>
      </c>
      <c r="E13" s="12">
        <v>7.5</v>
      </c>
      <c r="F13" s="12">
        <v>43.561688238603764</v>
      </c>
      <c r="G13" s="60">
        <f t="shared" si="0"/>
        <v>54.386623478491948</v>
      </c>
      <c r="H13" s="5">
        <v>7.6578661100000032</v>
      </c>
      <c r="I13" s="12">
        <v>-4.8830233200000031</v>
      </c>
      <c r="J13" s="12">
        <v>7.1</v>
      </c>
      <c r="K13" s="12">
        <v>39.196928140000033</v>
      </c>
      <c r="L13" s="60">
        <f t="shared" si="3"/>
        <v>49.071770930000028</v>
      </c>
      <c r="M13" s="5">
        <v>5.3153154890877137E-2</v>
      </c>
      <c r="N13" s="12">
        <v>0.10404240880232066</v>
      </c>
      <c r="O13" s="12">
        <v>0.7</v>
      </c>
      <c r="P13" s="12">
        <v>4.2322822141608647</v>
      </c>
      <c r="Q13" s="60">
        <f t="shared" si="1"/>
        <v>5.0894777778540625</v>
      </c>
      <c r="R13" s="5">
        <v>2.9565269808224798E-2</v>
      </c>
      <c r="S13" s="12">
        <v>0.36333161638676043</v>
      </c>
      <c r="T13" s="12">
        <v>-0.2</v>
      </c>
      <c r="U13" s="12">
        <v>0.13247788444286226</v>
      </c>
      <c r="V13" s="62">
        <f t="shared" si="2"/>
        <v>0.32537477063784748</v>
      </c>
      <c r="W13" s="82"/>
      <c r="X13" s="82"/>
      <c r="Y13" s="82"/>
      <c r="Z13" s="82"/>
      <c r="AA13" s="82"/>
      <c r="AB13" s="82"/>
      <c r="AC13" s="82"/>
      <c r="AD13" s="82"/>
    </row>
    <row r="14" spans="2:30" x14ac:dyDescent="0.2">
      <c r="B14" s="7" t="s">
        <v>21</v>
      </c>
      <c r="C14" s="63">
        <v>-217.82517458651012</v>
      </c>
      <c r="D14" s="8">
        <v>-178.90355093040992</v>
      </c>
      <c r="E14" s="8">
        <v>-128.30000000000001</v>
      </c>
      <c r="F14" s="8">
        <v>-130.93306520866545</v>
      </c>
      <c r="G14" s="64">
        <f t="shared" si="0"/>
        <v>-655.9617907255855</v>
      </c>
      <c r="H14" s="63">
        <v>-203.28623769000012</v>
      </c>
      <c r="I14" s="8">
        <v>-164.38544226999983</v>
      </c>
      <c r="J14" s="8">
        <v>-127.2</v>
      </c>
      <c r="K14" s="8">
        <v>-119.4615802300001</v>
      </c>
      <c r="L14" s="64">
        <f t="shared" si="3"/>
        <v>-614.33326019000003</v>
      </c>
      <c r="M14" s="63">
        <v>-15.095199307250066</v>
      </c>
      <c r="N14" s="8">
        <v>-10.571088162805831</v>
      </c>
      <c r="O14" s="8">
        <v>-6.1</v>
      </c>
      <c r="P14" s="8">
        <v>-8.8165476393750755</v>
      </c>
      <c r="Q14" s="64">
        <f t="shared" si="1"/>
        <v>-40.582835109430974</v>
      </c>
      <c r="R14" s="63">
        <v>0.55626241074005056</v>
      </c>
      <c r="S14" s="8">
        <v>-3.9470204976042678</v>
      </c>
      <c r="T14" s="8">
        <v>5</v>
      </c>
      <c r="U14" s="8">
        <v>-2.6549373392902931</v>
      </c>
      <c r="V14" s="65">
        <v>-1.0791855036535911</v>
      </c>
      <c r="W14" s="82"/>
      <c r="X14" s="82"/>
      <c r="Y14" s="82"/>
      <c r="Z14" s="82"/>
      <c r="AA14" s="82"/>
      <c r="AB14" s="82"/>
      <c r="AC14" s="82"/>
      <c r="AD14" s="82"/>
    </row>
    <row r="15" spans="2:30" x14ac:dyDescent="0.2">
      <c r="B15" s="4" t="s">
        <v>22</v>
      </c>
      <c r="C15" s="5">
        <v>-4.4215040740844733</v>
      </c>
      <c r="D15" s="12">
        <v>-9.89030076704557</v>
      </c>
      <c r="E15" s="12">
        <v>-46.9</v>
      </c>
      <c r="F15" s="12">
        <v>-57.427350410087961</v>
      </c>
      <c r="G15" s="68">
        <f t="shared" si="0"/>
        <v>-118.639155251218</v>
      </c>
      <c r="H15" s="5">
        <v>3.7639141147616697</v>
      </c>
      <c r="I15" s="12">
        <v>6.975637482003731</v>
      </c>
      <c r="J15" s="12">
        <v>-18.899999999999999</v>
      </c>
      <c r="K15" s="12">
        <v>-42.959533405760972</v>
      </c>
      <c r="L15" s="68">
        <f t="shared" si="3"/>
        <v>-51.119981808995568</v>
      </c>
      <c r="M15" s="5">
        <v>-4.281976305930038</v>
      </c>
      <c r="N15" s="12">
        <v>-13.17285873982018</v>
      </c>
      <c r="O15" s="12">
        <v>-26.2</v>
      </c>
      <c r="P15" s="12">
        <v>-4.1588886838591232</v>
      </c>
      <c r="Q15" s="68">
        <f t="shared" si="1"/>
        <v>-47.813723729609343</v>
      </c>
      <c r="R15" s="5">
        <v>-3.9034418829161051</v>
      </c>
      <c r="S15" s="12">
        <v>-3.6930795092291215</v>
      </c>
      <c r="T15" s="12">
        <v>-1.8</v>
      </c>
      <c r="U15" s="12">
        <v>-10.308928320467862</v>
      </c>
      <c r="V15" s="69">
        <f t="shared" si="2"/>
        <v>-19.705449712613088</v>
      </c>
      <c r="W15" s="82"/>
      <c r="X15" s="82"/>
      <c r="Y15" s="82"/>
      <c r="Z15" s="82"/>
      <c r="AA15" s="82"/>
      <c r="AB15" s="82"/>
      <c r="AC15" s="82"/>
      <c r="AD15" s="82"/>
    </row>
    <row r="16" spans="2:30" x14ac:dyDescent="0.2">
      <c r="B16" s="4" t="s">
        <v>23</v>
      </c>
      <c r="C16" s="5">
        <v>-0.79271503648858477</v>
      </c>
      <c r="D16" s="12">
        <v>-0.61550501607971309</v>
      </c>
      <c r="E16" s="12">
        <v>-3.1</v>
      </c>
      <c r="F16" s="12">
        <v>-7.0317670689130995</v>
      </c>
      <c r="G16" s="60">
        <f t="shared" si="0"/>
        <v>-11.539987121481397</v>
      </c>
      <c r="H16" s="5">
        <v>0</v>
      </c>
      <c r="I16" s="12">
        <v>0</v>
      </c>
      <c r="J16" s="12" t="s">
        <v>33</v>
      </c>
      <c r="K16" s="12">
        <v>0</v>
      </c>
      <c r="L16" s="70">
        <f t="shared" si="3"/>
        <v>0</v>
      </c>
      <c r="M16" s="5">
        <v>0</v>
      </c>
      <c r="N16" s="12">
        <v>0</v>
      </c>
      <c r="O16" s="12" t="s">
        <v>33</v>
      </c>
      <c r="P16" s="12">
        <v>0</v>
      </c>
      <c r="Q16" s="70">
        <f t="shared" si="1"/>
        <v>0</v>
      </c>
      <c r="R16" s="5">
        <v>-0.79271503648858477</v>
      </c>
      <c r="S16" s="12">
        <v>-0.61550501607971309</v>
      </c>
      <c r="T16" s="12">
        <v>-3.1</v>
      </c>
      <c r="U16" s="12">
        <v>-7.0317670689130995</v>
      </c>
      <c r="V16" s="62">
        <f t="shared" si="2"/>
        <v>-11.539987121481397</v>
      </c>
      <c r="W16" s="82"/>
      <c r="X16" s="82"/>
      <c r="Y16" s="82"/>
      <c r="Z16" s="82"/>
      <c r="AA16" s="82"/>
      <c r="AB16" s="82"/>
      <c r="AC16" s="82"/>
      <c r="AD16" s="82"/>
    </row>
    <row r="17" spans="2:30" x14ac:dyDescent="0.2">
      <c r="B17" s="13" t="s">
        <v>24</v>
      </c>
      <c r="C17" s="14">
        <v>-69.115735439999781</v>
      </c>
      <c r="D17" s="15">
        <v>90.941810219999809</v>
      </c>
      <c r="E17" s="15">
        <v>73.099999999999994</v>
      </c>
      <c r="F17" s="15">
        <v>201.78572211836297</v>
      </c>
      <c r="G17" s="64">
        <f t="shared" si="0"/>
        <v>296.71179689836299</v>
      </c>
      <c r="H17" s="14">
        <v>-92.392858161329457</v>
      </c>
      <c r="I17" s="15">
        <v>63.315985888490943</v>
      </c>
      <c r="J17" s="15">
        <v>22.1</v>
      </c>
      <c r="K17" s="15">
        <v>145.89019993239594</v>
      </c>
      <c r="L17" s="64">
        <f t="shared" si="3"/>
        <v>138.91332765955744</v>
      </c>
      <c r="M17" s="14">
        <v>25.38534614711342</v>
      </c>
      <c r="N17" s="15">
        <v>29.358249741448837</v>
      </c>
      <c r="O17" s="15">
        <v>42.6</v>
      </c>
      <c r="P17" s="15">
        <v>39.962188039681145</v>
      </c>
      <c r="Q17" s="64">
        <f t="shared" si="1"/>
        <v>137.30578392824339</v>
      </c>
      <c r="R17" s="14">
        <v>3.2128629380430818</v>
      </c>
      <c r="S17" s="15">
        <v>2.593891950918719</v>
      </c>
      <c r="T17" s="15">
        <v>11.9</v>
      </c>
      <c r="U17" s="15">
        <v>26.484328318682913</v>
      </c>
      <c r="V17" s="65">
        <f t="shared" si="2"/>
        <v>44.191083207644709</v>
      </c>
      <c r="W17" s="82"/>
      <c r="X17" s="82"/>
      <c r="Y17" s="82"/>
      <c r="Z17" s="82"/>
      <c r="AA17" s="82"/>
      <c r="AB17" s="82"/>
      <c r="AC17" s="82"/>
      <c r="AD17" s="82"/>
    </row>
    <row r="18" spans="2:30" x14ac:dyDescent="0.2">
      <c r="B18" s="9" t="s">
        <v>25</v>
      </c>
      <c r="C18" s="10">
        <v>216.99695932270899</v>
      </c>
      <c r="D18" s="11">
        <v>344.72581200060029</v>
      </c>
      <c r="E18" s="11">
        <v>319.8</v>
      </c>
      <c r="F18" s="11">
        <v>462.12571975779451</v>
      </c>
      <c r="G18" s="71">
        <f t="shared" si="0"/>
        <v>1343.6484910811039</v>
      </c>
      <c r="H18" s="10">
        <v>156.34</v>
      </c>
      <c r="I18" s="11">
        <v>270.91534731648716</v>
      </c>
      <c r="J18" s="11">
        <v>218.3</v>
      </c>
      <c r="K18" s="11">
        <v>358.49321344815689</v>
      </c>
      <c r="L18" s="71">
        <v>1004.0736091389169</v>
      </c>
      <c r="M18" s="10">
        <v>50.244901126588502</v>
      </c>
      <c r="N18" s="11">
        <v>58.578900572210429</v>
      </c>
      <c r="O18" s="11">
        <v>80.5</v>
      </c>
      <c r="P18" s="11">
        <v>58.26478278384343</v>
      </c>
      <c r="Q18" s="71">
        <f t="shared" si="1"/>
        <v>247.58858448264237</v>
      </c>
      <c r="R18" s="10">
        <v>15.884297207454178</v>
      </c>
      <c r="S18" s="11">
        <v>19.170718139725906</v>
      </c>
      <c r="T18" s="11">
        <v>24.1</v>
      </c>
      <c r="U18" s="11">
        <v>55.799708054719936</v>
      </c>
      <c r="V18" s="72">
        <f t="shared" si="2"/>
        <v>114.95472340190003</v>
      </c>
      <c r="W18" s="82"/>
      <c r="X18" s="82"/>
      <c r="Y18" s="82"/>
      <c r="Z18" s="82"/>
      <c r="AA18" s="82"/>
      <c r="AB18" s="82"/>
      <c r="AC18" s="82"/>
      <c r="AD18" s="82"/>
    </row>
    <row r="19" spans="2:30" x14ac:dyDescent="0.2">
      <c r="B19" s="87"/>
      <c r="C19" s="93"/>
      <c r="D19" s="94"/>
      <c r="E19" s="94"/>
      <c r="F19" s="94"/>
      <c r="G19" s="94"/>
      <c r="H19" s="93"/>
      <c r="I19" s="94"/>
      <c r="J19" s="94"/>
      <c r="K19" s="94"/>
      <c r="L19" s="94"/>
      <c r="M19" s="93"/>
      <c r="N19" s="94"/>
      <c r="O19" s="94"/>
      <c r="P19" s="94"/>
      <c r="Q19" s="94"/>
      <c r="R19" s="93"/>
      <c r="S19" s="94"/>
      <c r="T19" s="94"/>
      <c r="U19" s="94"/>
      <c r="V19" s="94"/>
      <c r="W19" s="82"/>
      <c r="X19" s="82"/>
      <c r="Y19" s="82"/>
      <c r="Z19" s="82"/>
      <c r="AA19" s="82"/>
      <c r="AB19" s="82"/>
      <c r="AC19" s="82"/>
      <c r="AD19" s="82"/>
    </row>
    <row r="20" spans="2:30" x14ac:dyDescent="0.2">
      <c r="B20" s="57"/>
      <c r="C20" s="58"/>
      <c r="D20" s="59"/>
      <c r="E20" s="59"/>
      <c r="F20" s="59"/>
      <c r="G20" s="57"/>
      <c r="H20" s="58"/>
      <c r="I20" s="59"/>
      <c r="J20" s="59"/>
      <c r="K20" s="59"/>
      <c r="L20" s="57"/>
      <c r="M20" s="58"/>
      <c r="N20" s="59"/>
      <c r="O20" s="59"/>
      <c r="P20" s="59"/>
      <c r="Q20" s="57"/>
      <c r="R20" s="58"/>
      <c r="S20" s="59"/>
      <c r="T20" s="59"/>
      <c r="U20" s="59"/>
      <c r="V20" s="59"/>
      <c r="W20" s="82"/>
      <c r="X20" s="82"/>
      <c r="Y20" s="82"/>
      <c r="Z20" s="82"/>
      <c r="AA20" s="82"/>
      <c r="AB20" s="82"/>
      <c r="AC20" s="82"/>
      <c r="AD20" s="82"/>
    </row>
    <row r="21" spans="2:30" x14ac:dyDescent="0.2">
      <c r="B21" s="33" t="s">
        <v>26</v>
      </c>
      <c r="C21" s="73">
        <v>0.6916187515143809</v>
      </c>
      <c r="D21" s="74">
        <v>0.68492586017650892</v>
      </c>
      <c r="E21" s="74">
        <v>0.70199999999999996</v>
      </c>
      <c r="F21" s="74">
        <v>0.68588042839925234</v>
      </c>
      <c r="G21" s="74">
        <v>0.69075408737183841</v>
      </c>
      <c r="H21" s="73">
        <v>0.66673516618050521</v>
      </c>
      <c r="I21" s="74">
        <v>0.67700000000000005</v>
      </c>
      <c r="J21" s="74">
        <v>0.68700000000000006</v>
      </c>
      <c r="K21" s="74">
        <v>0.67399428766927016</v>
      </c>
      <c r="L21" s="74">
        <v>0.67650498816989568</v>
      </c>
      <c r="M21" s="73">
        <v>0.69672093904684418</v>
      </c>
      <c r="N21" s="74">
        <v>0.65278213695706033</v>
      </c>
      <c r="O21" s="74">
        <v>0.67</v>
      </c>
      <c r="P21" s="74">
        <v>0.64631019714717719</v>
      </c>
      <c r="Q21" s="74">
        <v>0.66501049497345421</v>
      </c>
      <c r="R21" s="73">
        <v>0.88610562927193104</v>
      </c>
      <c r="S21" s="74">
        <v>0.89426940019176304</v>
      </c>
      <c r="T21" s="74">
        <v>0.96799999999999997</v>
      </c>
      <c r="U21" s="74">
        <v>0.89001946233104934</v>
      </c>
      <c r="V21" s="74">
        <v>0.90771190596672291</v>
      </c>
      <c r="W21" s="82"/>
      <c r="X21" s="82"/>
      <c r="Y21" s="82"/>
      <c r="Z21" s="82"/>
      <c r="AA21" s="82"/>
      <c r="AB21" s="82"/>
      <c r="AC21" s="82"/>
      <c r="AD21" s="82"/>
    </row>
    <row r="22" spans="2:30" x14ac:dyDescent="0.2">
      <c r="B22" s="33" t="s">
        <v>27</v>
      </c>
      <c r="C22" s="73">
        <v>0.40921423699030068</v>
      </c>
      <c r="D22" s="74">
        <v>0.380408827400188</v>
      </c>
      <c r="E22" s="74">
        <v>0.40300000000000002</v>
      </c>
      <c r="F22" s="74">
        <v>0.37628109921712077</v>
      </c>
      <c r="G22" s="74">
        <v>0.39306219577599982</v>
      </c>
      <c r="H22" s="73">
        <v>0.42531696322524565</v>
      </c>
      <c r="I22" s="74">
        <v>0.38337446470928166</v>
      </c>
      <c r="J22" s="74">
        <v>0.42699999999999999</v>
      </c>
      <c r="K22" s="74">
        <v>0.38145726817230763</v>
      </c>
      <c r="L22" s="74">
        <v>0.40187196086181054</v>
      </c>
      <c r="M22" s="73">
        <v>0.44479872881137233</v>
      </c>
      <c r="N22" s="74">
        <v>0.42729056089020384</v>
      </c>
      <c r="O22" s="74">
        <v>0.41299999999999998</v>
      </c>
      <c r="P22" s="74">
        <v>0.44363113184011244</v>
      </c>
      <c r="Q22" s="74">
        <v>0.44055589286525659</v>
      </c>
      <c r="R22" s="73">
        <v>0.12399260610002523</v>
      </c>
      <c r="S22" s="74">
        <v>0.1282626757467179</v>
      </c>
      <c r="T22" s="74">
        <v>0.122</v>
      </c>
      <c r="U22" s="74">
        <v>0.10297098913451536</v>
      </c>
      <c r="V22" s="74">
        <v>0.11739556619661498</v>
      </c>
      <c r="W22" s="82"/>
      <c r="X22" s="82"/>
      <c r="Y22" s="82"/>
      <c r="Z22" s="82"/>
      <c r="AA22" s="82"/>
      <c r="AB22" s="82"/>
      <c r="AC22" s="82"/>
      <c r="AD22" s="82"/>
    </row>
    <row r="23" spans="2:30" x14ac:dyDescent="0.2">
      <c r="B23" s="83" t="s">
        <v>28</v>
      </c>
      <c r="C23" s="73">
        <v>0.19589034097234803</v>
      </c>
      <c r="D23" s="74">
        <v>0.163937122516783</v>
      </c>
      <c r="E23" s="74">
        <v>0.17100000000000001</v>
      </c>
      <c r="F23" s="74">
        <v>0.15549887113060992</v>
      </c>
      <c r="G23" s="74">
        <v>0.16771758659538294</v>
      </c>
      <c r="H23" s="73">
        <v>0.15273902881969595</v>
      </c>
      <c r="I23" s="74">
        <v>0.1302276017394717</v>
      </c>
      <c r="J23" s="74">
        <v>0.13300000000000001</v>
      </c>
      <c r="K23" s="74">
        <v>0.12131383869310651</v>
      </c>
      <c r="L23" s="74">
        <v>0.13306126777505917</v>
      </c>
      <c r="M23" s="73">
        <v>0.14904297185443885</v>
      </c>
      <c r="N23" s="74">
        <v>0.12349385052869502</v>
      </c>
      <c r="O23" s="74">
        <v>0.11</v>
      </c>
      <c r="P23" s="74">
        <v>0.11008197863960412</v>
      </c>
      <c r="Q23" s="74">
        <v>0.1132141973530822</v>
      </c>
      <c r="R23" s="73">
        <v>0.70579072687645694</v>
      </c>
      <c r="S23" s="74">
        <v>0.68283465400462995</v>
      </c>
      <c r="T23" s="74">
        <v>0.754</v>
      </c>
      <c r="U23" s="74">
        <v>0.54607649645720469</v>
      </c>
      <c r="V23" s="74">
        <v>0.65880826031661366</v>
      </c>
      <c r="W23" s="82"/>
      <c r="X23" s="82"/>
      <c r="Y23" s="82"/>
      <c r="Z23" s="82"/>
      <c r="AA23" s="82"/>
      <c r="AB23" s="82"/>
      <c r="AC23" s="82"/>
      <c r="AD23" s="82"/>
    </row>
    <row r="24" spans="2:30" x14ac:dyDescent="0.2">
      <c r="B24" s="33" t="s">
        <v>29</v>
      </c>
      <c r="C24" s="73">
        <v>-4.0904125072423768E-2</v>
      </c>
      <c r="D24" s="74">
        <v>4.4894948396360636E-2</v>
      </c>
      <c r="E24" s="74">
        <v>3.7999999999999999E-2</v>
      </c>
      <c r="F24" s="74">
        <v>8.7935085411355002E-2</v>
      </c>
      <c r="G24" s="74">
        <v>3.7496695552643192E-2</v>
      </c>
      <c r="H24" s="73">
        <v>-8.2368459088894855E-2</v>
      </c>
      <c r="I24" s="74">
        <v>4.6008994170708556E-2</v>
      </c>
      <c r="J24" s="74">
        <v>1.7000000000000001E-2</v>
      </c>
      <c r="K24" s="74">
        <v>9.2822180578689142E-2</v>
      </c>
      <c r="L24" s="74">
        <v>2.6029938991969256E-2</v>
      </c>
      <c r="M24" s="73">
        <v>5.8413374178993283E-2</v>
      </c>
      <c r="N24" s="74">
        <v>5.6501490337113464E-2</v>
      </c>
      <c r="O24" s="74">
        <v>8.5000000000000006E-2</v>
      </c>
      <c r="P24" s="74">
        <v>7.5974873105913263E-2</v>
      </c>
      <c r="Q24" s="74">
        <v>6.923548698502778E-2</v>
      </c>
      <c r="R24" s="73">
        <v>2.4709964450194452E-2</v>
      </c>
      <c r="S24" s="74">
        <v>2.0573713717328052E-2</v>
      </c>
      <c r="T24" s="74">
        <v>9.0999999999999998E-2</v>
      </c>
      <c r="U24" s="74">
        <v>0.1376985439561792</v>
      </c>
      <c r="V24" s="74">
        <v>7.6285930205502367E-2</v>
      </c>
      <c r="W24" s="82"/>
      <c r="X24" s="82"/>
      <c r="Y24" s="82"/>
      <c r="Z24" s="82"/>
      <c r="AA24" s="82"/>
      <c r="AB24" s="82"/>
      <c r="AC24" s="82"/>
      <c r="AD24" s="82"/>
    </row>
    <row r="25" spans="2:30" x14ac:dyDescent="0.2">
      <c r="B25" s="33" t="s">
        <v>30</v>
      </c>
      <c r="C25" s="73">
        <v>0.12842329909340497</v>
      </c>
      <c r="D25" s="74">
        <v>0.17017967316926036</v>
      </c>
      <c r="E25" s="74">
        <v>0.16800000000000001</v>
      </c>
      <c r="F25" s="74">
        <v>0.20138721516604022</v>
      </c>
      <c r="G25" s="74">
        <v>0.1698096737385115</v>
      </c>
      <c r="H25" s="73">
        <v>0.1393614748291718</v>
      </c>
      <c r="I25" s="74">
        <v>0.19686248994672045</v>
      </c>
      <c r="J25" s="74">
        <v>0.17299999999999999</v>
      </c>
      <c r="K25" s="74">
        <v>0.22809017884915639</v>
      </c>
      <c r="L25" s="74">
        <v>0.18820295653648694</v>
      </c>
      <c r="M25" s="73">
        <v>0.11561686782150389</v>
      </c>
      <c r="N25" s="74">
        <v>0.112738164358845</v>
      </c>
      <c r="O25" s="74">
        <v>0.16</v>
      </c>
      <c r="P25" s="74">
        <v>0.11077119886805439</v>
      </c>
      <c r="Q25" s="74">
        <v>0.12484095421216074</v>
      </c>
      <c r="R25" s="73">
        <v>0.12216531700277986</v>
      </c>
      <c r="S25" s="74">
        <v>0.15205447035780087</v>
      </c>
      <c r="T25" s="74">
        <v>0.184</v>
      </c>
      <c r="U25" s="74">
        <v>0.29011642129865156</v>
      </c>
      <c r="V25" s="74">
        <v>0.19829323745602959</v>
      </c>
      <c r="W25" s="82"/>
      <c r="X25" s="82"/>
      <c r="Y25" s="82"/>
      <c r="Z25" s="82"/>
      <c r="AA25" s="82"/>
      <c r="AB25" s="82"/>
      <c r="AC25" s="82"/>
      <c r="AD25" s="82"/>
    </row>
    <row r="26" spans="2:30" x14ac:dyDescent="0.2">
      <c r="B26" s="87"/>
      <c r="C26" s="95"/>
      <c r="D26" s="96"/>
      <c r="E26" s="97"/>
      <c r="F26" s="97"/>
      <c r="G26" s="98"/>
      <c r="H26" s="93"/>
      <c r="I26" s="94"/>
      <c r="J26" s="99"/>
      <c r="K26" s="99"/>
      <c r="L26" s="98"/>
      <c r="M26" s="93"/>
      <c r="N26" s="94"/>
      <c r="O26" s="99"/>
      <c r="P26" s="99"/>
      <c r="Q26" s="98"/>
      <c r="R26" s="93"/>
      <c r="S26" s="94"/>
      <c r="T26" s="99"/>
      <c r="U26" s="99"/>
      <c r="V26" s="100"/>
      <c r="W26" s="82"/>
      <c r="X26" s="82"/>
      <c r="Y26" s="82"/>
      <c r="Z26" s="82"/>
      <c r="AA26" s="82"/>
      <c r="AB26" s="82"/>
      <c r="AC26" s="82"/>
      <c r="AD26" s="82"/>
    </row>
    <row r="27" spans="2:30" x14ac:dyDescent="0.2">
      <c r="B27" s="84" t="s">
        <v>31</v>
      </c>
      <c r="C27" s="85"/>
      <c r="D27" s="85"/>
      <c r="W27" s="82"/>
      <c r="X27" s="82"/>
      <c r="Y27" s="82"/>
      <c r="Z27" s="82"/>
      <c r="AA27" s="82"/>
      <c r="AB27" s="82"/>
      <c r="AC27" s="82"/>
      <c r="AD27" s="82"/>
    </row>
    <row r="28" spans="2:30" x14ac:dyDescent="0.2">
      <c r="B28" s="76"/>
      <c r="C28" s="77"/>
      <c r="D28" s="78"/>
      <c r="E28" s="78"/>
      <c r="F28" s="78"/>
      <c r="G28" s="79"/>
      <c r="W28" s="82"/>
      <c r="X28" s="82"/>
      <c r="Y28" s="82"/>
      <c r="Z28" s="82"/>
      <c r="AA28" s="82"/>
      <c r="AB28" s="82"/>
      <c r="AC28" s="82"/>
      <c r="AD28" s="82"/>
    </row>
    <row r="29" spans="2:30" x14ac:dyDescent="0.2">
      <c r="W29" s="82"/>
      <c r="X29" s="82"/>
      <c r="Y29" s="82"/>
      <c r="Z29" s="82"/>
      <c r="AA29" s="82"/>
      <c r="AB29" s="82"/>
      <c r="AC29" s="82"/>
      <c r="AD29" s="82"/>
    </row>
    <row r="30" spans="2:30" x14ac:dyDescent="0.2">
      <c r="W30" s="82"/>
      <c r="X30" s="82"/>
      <c r="Y30" s="82"/>
      <c r="Z30" s="82"/>
      <c r="AA30" s="82"/>
      <c r="AB30" s="82"/>
      <c r="AC30" s="82"/>
      <c r="AD30" s="8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E42"/>
  <sheetViews>
    <sheetView showGridLines="0" topLeftCell="A16" workbookViewId="0">
      <selection activeCell="B41" sqref="B41"/>
    </sheetView>
  </sheetViews>
  <sheetFormatPr defaultColWidth="8.85546875" defaultRowHeight="15" outlineLevelCol="1" x14ac:dyDescent="0.25"/>
  <cols>
    <col min="2" max="2" width="55.140625" customWidth="1"/>
    <col min="13" max="22" width="9.140625" outlineLevel="1"/>
  </cols>
  <sheetData>
    <row r="2" spans="2:30" ht="21" thickBot="1" x14ac:dyDescent="0.35">
      <c r="B2" s="43">
        <v>2017</v>
      </c>
      <c r="C2" s="33"/>
      <c r="D2" s="33"/>
      <c r="E2" s="33"/>
      <c r="F2" s="33"/>
      <c r="G2" s="33"/>
      <c r="H2" s="309" t="s">
        <v>0</v>
      </c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2:30" ht="12.75" customHeight="1" x14ac:dyDescent="0.25">
      <c r="B3" s="1" t="s">
        <v>34</v>
      </c>
      <c r="C3" s="306" t="s">
        <v>35</v>
      </c>
      <c r="D3" s="307"/>
      <c r="E3" s="307"/>
      <c r="F3" s="307"/>
      <c r="G3" s="308"/>
      <c r="H3" s="306" t="s">
        <v>36</v>
      </c>
      <c r="I3" s="307"/>
      <c r="J3" s="307"/>
      <c r="K3" s="307"/>
      <c r="L3" s="308"/>
      <c r="M3" s="306" t="s">
        <v>3</v>
      </c>
      <c r="N3" s="307"/>
      <c r="O3" s="307"/>
      <c r="P3" s="307"/>
      <c r="Q3" s="308"/>
      <c r="R3" s="306" t="s">
        <v>4</v>
      </c>
      <c r="S3" s="307"/>
      <c r="T3" s="307"/>
      <c r="U3" s="307"/>
      <c r="V3" s="308"/>
      <c r="W3" s="306" t="s">
        <v>5</v>
      </c>
      <c r="X3" s="307"/>
      <c r="Y3" s="307"/>
      <c r="Z3" s="307"/>
      <c r="AA3" s="308"/>
      <c r="AB3" s="306" t="s">
        <v>37</v>
      </c>
      <c r="AC3" s="307"/>
      <c r="AD3" s="307"/>
    </row>
    <row r="4" spans="2:30" x14ac:dyDescent="0.25">
      <c r="B4" s="2"/>
      <c r="C4" s="3" t="s">
        <v>38</v>
      </c>
      <c r="D4" s="3" t="s">
        <v>39</v>
      </c>
      <c r="E4" s="3" t="s">
        <v>40</v>
      </c>
      <c r="F4" s="3" t="s">
        <v>41</v>
      </c>
      <c r="G4" s="34">
        <v>2017</v>
      </c>
      <c r="H4" s="3" t="s">
        <v>38</v>
      </c>
      <c r="I4" s="3" t="s">
        <v>39</v>
      </c>
      <c r="J4" s="3" t="s">
        <v>42</v>
      </c>
      <c r="K4" s="3" t="s">
        <v>43</v>
      </c>
      <c r="L4" s="34">
        <v>2017</v>
      </c>
      <c r="M4" s="3" t="s">
        <v>38</v>
      </c>
      <c r="N4" s="3" t="s">
        <v>39</v>
      </c>
      <c r="O4" s="3" t="s">
        <v>44</v>
      </c>
      <c r="P4" s="3" t="s">
        <v>45</v>
      </c>
      <c r="Q4" s="34">
        <v>2017</v>
      </c>
      <c r="R4" s="3" t="s">
        <v>38</v>
      </c>
      <c r="S4" s="3" t="s">
        <v>39</v>
      </c>
      <c r="T4" s="3" t="s">
        <v>44</v>
      </c>
      <c r="U4" s="3" t="s">
        <v>45</v>
      </c>
      <c r="V4" s="34">
        <v>2017</v>
      </c>
      <c r="W4" s="3" t="s">
        <v>38</v>
      </c>
      <c r="X4" s="3" t="s">
        <v>39</v>
      </c>
      <c r="Y4" s="3" t="s">
        <v>44</v>
      </c>
      <c r="Z4" s="3" t="s">
        <v>45</v>
      </c>
      <c r="AA4" s="34">
        <v>2017</v>
      </c>
      <c r="AB4" s="54" t="s">
        <v>46</v>
      </c>
      <c r="AC4" s="3" t="s">
        <v>45</v>
      </c>
      <c r="AD4" s="187" t="s">
        <v>47</v>
      </c>
    </row>
    <row r="5" spans="2:30" ht="13.5" customHeight="1" x14ac:dyDescent="0.25">
      <c r="B5" s="4" t="s">
        <v>48</v>
      </c>
      <c r="C5" s="5">
        <v>1838.3200000000002</v>
      </c>
      <c r="D5" s="5">
        <v>1775.3720000000001</v>
      </c>
      <c r="E5" s="5">
        <v>1745.2090000000001</v>
      </c>
      <c r="F5" s="5">
        <v>1718.7560000000001</v>
      </c>
      <c r="G5" s="45">
        <v>1718.7560000000001</v>
      </c>
      <c r="H5" s="5">
        <v>1837.9480000000001</v>
      </c>
      <c r="I5" s="5">
        <v>1775.0740000000001</v>
      </c>
      <c r="J5" s="5">
        <v>1745.2090000000001</v>
      </c>
      <c r="K5" s="5">
        <v>1718.7560000000001</v>
      </c>
      <c r="L5" s="45">
        <v>1718.7560000000001</v>
      </c>
      <c r="M5" s="5">
        <v>1297.3240000000001</v>
      </c>
      <c r="N5" s="5">
        <v>1206.8689999999999</v>
      </c>
      <c r="O5" s="5">
        <v>1160.873</v>
      </c>
      <c r="P5" s="5">
        <v>1129.777</v>
      </c>
      <c r="Q5" s="45">
        <v>1129.777</v>
      </c>
      <c r="R5" s="5">
        <v>540.62400000000002</v>
      </c>
      <c r="S5" s="5">
        <v>568.20500000000004</v>
      </c>
      <c r="T5" s="5">
        <v>584.33600000000001</v>
      </c>
      <c r="U5" s="5">
        <v>588.97900000000004</v>
      </c>
      <c r="V5" s="45">
        <v>588.97900000000004</v>
      </c>
      <c r="W5" s="5" t="s">
        <v>33</v>
      </c>
      <c r="X5" s="5" t="s">
        <v>33</v>
      </c>
      <c r="Y5" s="6" t="s">
        <v>33</v>
      </c>
      <c r="Z5" s="6" t="s">
        <v>33</v>
      </c>
      <c r="AA5" s="194" t="s">
        <v>33</v>
      </c>
      <c r="AB5" s="6" t="s">
        <v>33</v>
      </c>
      <c r="AC5" s="6" t="s">
        <v>33</v>
      </c>
      <c r="AD5" s="188" t="s">
        <v>33</v>
      </c>
    </row>
    <row r="6" spans="2:30" ht="13.5" customHeight="1" x14ac:dyDescent="0.25">
      <c r="B6" s="4" t="s">
        <v>11</v>
      </c>
      <c r="C6" s="5">
        <v>1822.9274166666667</v>
      </c>
      <c r="D6" s="5">
        <v>1794.3739333333333</v>
      </c>
      <c r="E6" s="5">
        <v>1747.69625</v>
      </c>
      <c r="F6" s="5">
        <v>1734.5326</v>
      </c>
      <c r="G6" s="45">
        <v>1774.0153823529411</v>
      </c>
      <c r="H6" s="5">
        <v>1822.4834166666667</v>
      </c>
      <c r="I6" s="5">
        <v>1794.0436</v>
      </c>
      <c r="J6" s="5">
        <v>1747.69625</v>
      </c>
      <c r="K6" s="5">
        <v>1734.5326</v>
      </c>
      <c r="L6" s="45">
        <v>1774.0153823529411</v>
      </c>
      <c r="M6" s="5">
        <v>1281.4639999999999</v>
      </c>
      <c r="N6" s="5">
        <v>1234.7546</v>
      </c>
      <c r="O6" s="5">
        <v>1169.67725</v>
      </c>
      <c r="P6" s="5">
        <v>1144.617</v>
      </c>
      <c r="Q6" s="45">
        <v>1205.6344999999999</v>
      </c>
      <c r="R6" s="5">
        <v>541.01941666666676</v>
      </c>
      <c r="S6" s="5">
        <v>559.28899999999999</v>
      </c>
      <c r="T6" s="5">
        <v>578.01900000000001</v>
      </c>
      <c r="U6" s="5">
        <v>589.91559999999993</v>
      </c>
      <c r="V6" s="45">
        <v>568.38088235294117</v>
      </c>
      <c r="W6" s="6" t="s">
        <v>33</v>
      </c>
      <c r="X6" s="6" t="s">
        <v>33</v>
      </c>
      <c r="Y6" s="6" t="s">
        <v>33</v>
      </c>
      <c r="Z6" s="6" t="s">
        <v>33</v>
      </c>
      <c r="AA6" s="194" t="s">
        <v>33</v>
      </c>
      <c r="AB6" s="6" t="s">
        <v>33</v>
      </c>
      <c r="AC6" s="6" t="s">
        <v>33</v>
      </c>
      <c r="AD6" s="188" t="s">
        <v>33</v>
      </c>
    </row>
    <row r="7" spans="2:30" ht="13.5" customHeight="1" x14ac:dyDescent="0.25">
      <c r="B7" s="7" t="s">
        <v>12</v>
      </c>
      <c r="C7" s="8">
        <v>101.83593982667506</v>
      </c>
      <c r="D7" s="8">
        <v>107.58112244723198</v>
      </c>
      <c r="E7" s="8">
        <v>116.21644267197655</v>
      </c>
      <c r="F7" s="8">
        <v>134.05380944546189</v>
      </c>
      <c r="G7" s="46">
        <v>459.68731439134547</v>
      </c>
      <c r="H7" s="8">
        <v>99.992264999999989</v>
      </c>
      <c r="I7" s="8">
        <v>105.696516</v>
      </c>
      <c r="J7" s="8">
        <v>114.270859</v>
      </c>
      <c r="K7" s="8">
        <v>131.287307</v>
      </c>
      <c r="L7" s="46">
        <v>451.24694700000003</v>
      </c>
      <c r="M7" s="8">
        <v>73.700906999999987</v>
      </c>
      <c r="N7" s="8">
        <v>73.359346000000002</v>
      </c>
      <c r="O7" s="8">
        <v>82.262999999999991</v>
      </c>
      <c r="P7" s="8">
        <v>95.081023000000002</v>
      </c>
      <c r="Q7" s="46">
        <v>324.40427599999998</v>
      </c>
      <c r="R7" s="8">
        <v>26.291357999999999</v>
      </c>
      <c r="S7" s="8">
        <v>32.33717</v>
      </c>
      <c r="T7" s="8">
        <v>32.007859000000003</v>
      </c>
      <c r="U7" s="8">
        <v>36.156016999999999</v>
      </c>
      <c r="V7" s="46">
        <v>126.792404</v>
      </c>
      <c r="W7" s="8">
        <v>1.7679398266750761</v>
      </c>
      <c r="X7" s="8">
        <v>1.821650447231967</v>
      </c>
      <c r="Y7" s="8">
        <v>1.9140686719765567</v>
      </c>
      <c r="Z7" s="8">
        <v>2.7665024454619092</v>
      </c>
      <c r="AA7" s="189">
        <v>8.2701613913455088</v>
      </c>
      <c r="AB7" s="197" t="s">
        <v>33</v>
      </c>
      <c r="AC7" s="8" t="s">
        <v>33</v>
      </c>
      <c r="AD7" s="189" t="s">
        <v>33</v>
      </c>
    </row>
    <row r="8" spans="2:30" ht="13.5" customHeight="1" x14ac:dyDescent="0.25">
      <c r="B8" s="9" t="s">
        <v>13</v>
      </c>
      <c r="C8" s="11">
        <v>2395.9488136445721</v>
      </c>
      <c r="D8" s="11">
        <v>2801.6005717910075</v>
      </c>
      <c r="E8" s="11">
        <v>3203.2068470318013</v>
      </c>
      <c r="F8" s="11">
        <v>5350.1</v>
      </c>
      <c r="G8" s="47">
        <v>13750.85623246738</v>
      </c>
      <c r="H8" s="11">
        <v>2236.5142748767726</v>
      </c>
      <c r="I8" s="11">
        <v>2634.1488731981863</v>
      </c>
      <c r="J8" s="11">
        <v>2671.6418500133232</v>
      </c>
      <c r="K8" s="11">
        <v>3173.8959636208624</v>
      </c>
      <c r="L8" s="47">
        <v>10716.200961709144</v>
      </c>
      <c r="M8" s="11">
        <v>1682.7651381199994</v>
      </c>
      <c r="N8" s="11">
        <v>1943.7478135600006</v>
      </c>
      <c r="O8" s="11">
        <v>1931.4178995000011</v>
      </c>
      <c r="P8" s="11">
        <v>2389.5056353099985</v>
      </c>
      <c r="Q8" s="47">
        <v>7947.4364864900008</v>
      </c>
      <c r="R8" s="11">
        <v>551.79425926833073</v>
      </c>
      <c r="S8" s="11">
        <v>688.29958319859179</v>
      </c>
      <c r="T8" s="11">
        <v>738.92013744630879</v>
      </c>
      <c r="U8" s="11">
        <v>782.04328223708376</v>
      </c>
      <c r="V8" s="47">
        <v>2761.0572621503152</v>
      </c>
      <c r="W8" s="11">
        <v>159.43453876779927</v>
      </c>
      <c r="X8" s="11">
        <v>167.45169859282123</v>
      </c>
      <c r="Y8" s="11">
        <v>176.69237617170734</v>
      </c>
      <c r="Z8" s="11">
        <v>276.16211663584869</v>
      </c>
      <c r="AA8" s="190">
        <v>779.74073016817647</v>
      </c>
      <c r="AB8" s="11">
        <v>354.87262084677081</v>
      </c>
      <c r="AC8" s="11">
        <v>1900.0621026089452</v>
      </c>
      <c r="AD8" s="190">
        <v>2254.9347234557158</v>
      </c>
    </row>
    <row r="9" spans="2:30" ht="13.5" customHeight="1" x14ac:dyDescent="0.25">
      <c r="B9" s="9" t="s">
        <v>14</v>
      </c>
      <c r="C9" s="11">
        <v>1728.607016668896</v>
      </c>
      <c r="D9" s="11">
        <v>2025.8188577560172</v>
      </c>
      <c r="E9" s="11">
        <v>2365.4217411074928</v>
      </c>
      <c r="F9" s="11">
        <v>3732.9</v>
      </c>
      <c r="G9" s="47">
        <v>9852.7476155324057</v>
      </c>
      <c r="H9" s="10">
        <v>1584.1593245452696</v>
      </c>
      <c r="I9" s="10">
        <v>1874.1076188309214</v>
      </c>
      <c r="J9" s="10">
        <v>1959.8222302951654</v>
      </c>
      <c r="K9" s="10">
        <v>2271.6164979393511</v>
      </c>
      <c r="L9" s="47">
        <v>7689.7056716107072</v>
      </c>
      <c r="M9" s="11">
        <v>1158.9574823999592</v>
      </c>
      <c r="N9" s="11">
        <v>1344.7744843457233</v>
      </c>
      <c r="O9" s="11">
        <v>1397.5706214624718</v>
      </c>
      <c r="P9" s="11">
        <v>1673.5683171033495</v>
      </c>
      <c r="Q9" s="47">
        <v>5574.8709053115035</v>
      </c>
      <c r="R9" s="11">
        <v>423.56922945331746</v>
      </c>
      <c r="S9" s="11">
        <v>527.56223823299797</v>
      </c>
      <c r="T9" s="11">
        <v>561.1177527618197</v>
      </c>
      <c r="U9" s="11">
        <v>595.97820497808709</v>
      </c>
      <c r="V9" s="47">
        <v>2108.227425426222</v>
      </c>
      <c r="W9" s="11">
        <v>144.44769212362613</v>
      </c>
      <c r="X9" s="11">
        <v>151.71123892509604</v>
      </c>
      <c r="Y9" s="11">
        <v>160.08329281156685</v>
      </c>
      <c r="Z9" s="11">
        <v>250.2028776720789</v>
      </c>
      <c r="AA9" s="190">
        <v>706.44510153236786</v>
      </c>
      <c r="AB9" s="11">
        <v>245.51621800076026</v>
      </c>
      <c r="AC9" s="10">
        <v>1211.0411840025886</v>
      </c>
      <c r="AD9" s="191">
        <v>1456.5574020033489</v>
      </c>
    </row>
    <row r="10" spans="2:30" ht="13.5" customHeight="1" x14ac:dyDescent="0.25">
      <c r="B10" s="4" t="s">
        <v>49</v>
      </c>
      <c r="C10" s="12">
        <v>-519.93802402434926</v>
      </c>
      <c r="D10" s="12">
        <v>-605.30319065521053</v>
      </c>
      <c r="E10" s="12">
        <v>-689.31916849370543</v>
      </c>
      <c r="F10" s="12">
        <v>-1096.5170106884261</v>
      </c>
      <c r="G10" s="45">
        <v>-2911.0773938616912</v>
      </c>
      <c r="H10" s="5">
        <v>-504.21963018293513</v>
      </c>
      <c r="I10" s="5">
        <v>-589.93705713579709</v>
      </c>
      <c r="J10" s="5">
        <v>-613.09384309650295</v>
      </c>
      <c r="K10" s="5">
        <v>-753.21107112641255</v>
      </c>
      <c r="L10" s="45">
        <v>-2460.4616015416477</v>
      </c>
      <c r="M10" s="12">
        <v>-358.25488906508963</v>
      </c>
      <c r="N10" s="12">
        <v>-415.93690059557343</v>
      </c>
      <c r="O10" s="12">
        <v>-429.15422036940311</v>
      </c>
      <c r="P10" s="12">
        <v>-546.71770911681972</v>
      </c>
      <c r="Q10" s="45">
        <v>-1750.0637191468861</v>
      </c>
      <c r="R10" s="12">
        <v>-145.62371861554436</v>
      </c>
      <c r="S10" s="12">
        <v>-172.60779783286011</v>
      </c>
      <c r="T10" s="12">
        <v>-183.64541683000056</v>
      </c>
      <c r="U10" s="12">
        <v>-205.84456783102209</v>
      </c>
      <c r="V10" s="45">
        <v>-707.72150110942709</v>
      </c>
      <c r="W10" s="12">
        <v>-15.718393841414098</v>
      </c>
      <c r="X10" s="12">
        <v>-15.36613351941358</v>
      </c>
      <c r="Y10" s="12">
        <v>-16.615826253702863</v>
      </c>
      <c r="Z10" s="12">
        <v>-32.387489890211008</v>
      </c>
      <c r="AA10" s="194">
        <v>-80.087843504741571</v>
      </c>
      <c r="AB10" s="12">
        <v>-59.609499143499654</v>
      </c>
      <c r="AC10" s="5">
        <v>-310.91844967180259</v>
      </c>
      <c r="AD10" s="192">
        <v>-370.52794881530224</v>
      </c>
    </row>
    <row r="11" spans="2:30" ht="13.5" customHeight="1" x14ac:dyDescent="0.25">
      <c r="B11" s="13" t="s">
        <v>15</v>
      </c>
      <c r="C11" s="15">
        <v>1208.6689926445467</v>
      </c>
      <c r="D11" s="15">
        <v>1420.5156671008067</v>
      </c>
      <c r="E11" s="15">
        <v>1676.1025726137873</v>
      </c>
      <c r="F11" s="15">
        <v>2636.3435489255926</v>
      </c>
      <c r="G11" s="177">
        <v>6941.6307812847326</v>
      </c>
      <c r="H11" s="15">
        <v>1079.9396943623344</v>
      </c>
      <c r="I11" s="15">
        <v>1284.1705616951242</v>
      </c>
      <c r="J11" s="15">
        <v>1346.7283871986624</v>
      </c>
      <c r="K11" s="15">
        <v>1518.4054268129385</v>
      </c>
      <c r="L11" s="177">
        <v>5229.2440700690595</v>
      </c>
      <c r="M11" s="15">
        <v>800.70259333486956</v>
      </c>
      <c r="N11" s="15">
        <v>928.83758375014986</v>
      </c>
      <c r="O11" s="15">
        <v>968.41640109306866</v>
      </c>
      <c r="P11" s="15">
        <v>1126.8506079865297</v>
      </c>
      <c r="Q11" s="48">
        <v>3824.8071861646176</v>
      </c>
      <c r="R11" s="15">
        <v>277.9455108377731</v>
      </c>
      <c r="S11" s="15">
        <v>354.95444040013786</v>
      </c>
      <c r="T11" s="15">
        <v>377.47233593181915</v>
      </c>
      <c r="U11" s="15">
        <v>390.13363714706497</v>
      </c>
      <c r="V11" s="48">
        <v>1400.505924316795</v>
      </c>
      <c r="W11" s="15">
        <v>128.72929828221203</v>
      </c>
      <c r="X11" s="15">
        <v>136.34510540568246</v>
      </c>
      <c r="Y11" s="15">
        <v>143.46746655786399</v>
      </c>
      <c r="Z11" s="15">
        <v>217.81538778186788</v>
      </c>
      <c r="AA11" s="193">
        <v>626.35725802762624</v>
      </c>
      <c r="AB11" s="15">
        <v>185.90671885726061</v>
      </c>
      <c r="AC11" s="15">
        <v>900.12273433078599</v>
      </c>
      <c r="AD11" s="193">
        <v>1086.0294531880468</v>
      </c>
    </row>
    <row r="12" spans="2:30" ht="13.5" customHeight="1" x14ac:dyDescent="0.25">
      <c r="B12" s="4" t="s">
        <v>16</v>
      </c>
      <c r="C12" s="12">
        <v>-736.02438187830364</v>
      </c>
      <c r="D12" s="12">
        <v>-809.6534824381713</v>
      </c>
      <c r="E12" s="12">
        <v>-985.065297830899</v>
      </c>
      <c r="F12" s="12">
        <v>-1534.6059976337401</v>
      </c>
      <c r="G12" s="45">
        <v>-4198.7</v>
      </c>
      <c r="H12" s="12">
        <v>-716.94308653731389</v>
      </c>
      <c r="I12" s="12">
        <v>-792.13269851295684</v>
      </c>
      <c r="J12" s="12">
        <v>-758.98127032108334</v>
      </c>
      <c r="K12" s="12">
        <v>-870.25850858361059</v>
      </c>
      <c r="L12" s="45">
        <v>-3138.315563954965</v>
      </c>
      <c r="M12" s="12">
        <v>-521.85807751674611</v>
      </c>
      <c r="N12" s="12">
        <v>-566.49628768008279</v>
      </c>
      <c r="O12" s="12">
        <v>-538.07976829995766</v>
      </c>
      <c r="P12" s="12">
        <v>-610.73996199905832</v>
      </c>
      <c r="Q12" s="45">
        <v>-2237.1740954958445</v>
      </c>
      <c r="R12" s="12">
        <v>-191.55214775942568</v>
      </c>
      <c r="S12" s="12">
        <v>-220.95914130325889</v>
      </c>
      <c r="T12" s="12">
        <v>-216.42508037114879</v>
      </c>
      <c r="U12" s="12">
        <v>-253.37013495083454</v>
      </c>
      <c r="V12" s="45">
        <v>-882.30650438466785</v>
      </c>
      <c r="W12" s="12">
        <v>-19.081295340989701</v>
      </c>
      <c r="X12" s="12">
        <v>-17.520783925214445</v>
      </c>
      <c r="Y12" s="12">
        <v>-84.169215628154717</v>
      </c>
      <c r="Z12" s="12">
        <v>-105.99770626154358</v>
      </c>
      <c r="AA12" s="194">
        <v>-360.15300126237565</v>
      </c>
      <c r="AB12" s="12">
        <v>-141.91481188166097</v>
      </c>
      <c r="AC12" s="12">
        <v>-558.34978278858603</v>
      </c>
      <c r="AD12" s="194">
        <v>-700.26459467024699</v>
      </c>
    </row>
    <row r="13" spans="2:30" ht="13.5" customHeight="1" x14ac:dyDescent="0.25">
      <c r="B13" s="4" t="s">
        <v>17</v>
      </c>
      <c r="C13" s="12">
        <v>-355.47475595700053</v>
      </c>
      <c r="D13" s="12">
        <v>-356.20540185957947</v>
      </c>
      <c r="E13" s="12">
        <v>-384.02427837637407</v>
      </c>
      <c r="F13" s="12">
        <v>-562.12459856902831</v>
      </c>
      <c r="G13" s="45">
        <v>-1501.7</v>
      </c>
      <c r="H13" s="5">
        <v>-247.28861001041776</v>
      </c>
      <c r="I13" s="5">
        <v>-241.75020993365689</v>
      </c>
      <c r="J13" s="5">
        <v>-280.77575078800032</v>
      </c>
      <c r="K13" s="5">
        <v>-348.79925225221081</v>
      </c>
      <c r="L13" s="45">
        <v>-1095.3</v>
      </c>
      <c r="M13" s="12">
        <v>-188.35692764098951</v>
      </c>
      <c r="N13" s="12">
        <v>-177.10682542674402</v>
      </c>
      <c r="O13" s="12">
        <v>-214.73831397189844</v>
      </c>
      <c r="P13" s="12">
        <v>-272.04088770270539</v>
      </c>
      <c r="Q13" s="45">
        <v>-829.48947374233728</v>
      </c>
      <c r="R13" s="12">
        <v>-56.585314128786933</v>
      </c>
      <c r="S13" s="12">
        <v>-61.770860162844592</v>
      </c>
      <c r="T13" s="12">
        <v>-63.152249155199087</v>
      </c>
      <c r="U13" s="12">
        <v>-73.918610971160973</v>
      </c>
      <c r="V13" s="45">
        <v>-255.42703441799159</v>
      </c>
      <c r="W13" s="12">
        <v>-108.18614594658274</v>
      </c>
      <c r="X13" s="12">
        <v>-114.45519192592258</v>
      </c>
      <c r="Y13" s="12">
        <v>-57.880501490235964</v>
      </c>
      <c r="Z13" s="12">
        <v>-57.746402947376481</v>
      </c>
      <c r="AA13" s="194">
        <v>-204.8842422036445</v>
      </c>
      <c r="AB13" s="12">
        <v>-45.368026098137754</v>
      </c>
      <c r="AC13" s="5">
        <v>-155.57894336944102</v>
      </c>
      <c r="AD13" s="192">
        <v>-201.52013932968345</v>
      </c>
    </row>
    <row r="14" spans="2:30" ht="13.5" customHeight="1" x14ac:dyDescent="0.25">
      <c r="B14" s="4" t="s">
        <v>50</v>
      </c>
      <c r="C14" s="12">
        <v>180.06242820148304</v>
      </c>
      <c r="D14" s="12">
        <v>-22.649430813208348</v>
      </c>
      <c r="E14" s="12">
        <v>89.449308694357256</v>
      </c>
      <c r="F14" s="12">
        <v>-42.423780762646551</v>
      </c>
      <c r="G14" s="45">
        <v>239.4</v>
      </c>
      <c r="H14" s="5">
        <v>180.03364958074161</v>
      </c>
      <c r="I14" s="5">
        <v>-22.500933506531112</v>
      </c>
      <c r="J14" s="5">
        <v>89.087006160921803</v>
      </c>
      <c r="K14" s="5">
        <v>-22.157626988670572</v>
      </c>
      <c r="L14" s="45">
        <v>259.39999999999998</v>
      </c>
      <c r="M14" s="12">
        <v>179.39388248999998</v>
      </c>
      <c r="N14" s="12">
        <v>12.476904112312763</v>
      </c>
      <c r="O14" s="12">
        <v>88.953854510000028</v>
      </c>
      <c r="P14" s="12">
        <v>-24.291099310000032</v>
      </c>
      <c r="Q14" s="45">
        <v>255.81992186000002</v>
      </c>
      <c r="R14" s="5">
        <v>0.63976709074163329</v>
      </c>
      <c r="S14" s="12">
        <v>0.66991995346880895</v>
      </c>
      <c r="T14" s="12">
        <v>0.13315165092176906</v>
      </c>
      <c r="U14" s="12">
        <v>2.1334723213294615</v>
      </c>
      <c r="V14" s="45">
        <v>3.5763110164616729</v>
      </c>
      <c r="W14" s="5">
        <v>2.8778620741423344E-2</v>
      </c>
      <c r="X14" s="12">
        <v>-0.14849730667723682</v>
      </c>
      <c r="Y14" s="12">
        <v>0.37169331387754778</v>
      </c>
      <c r="Z14" s="12">
        <v>1.0891324925761348</v>
      </c>
      <c r="AA14" s="194">
        <v>1.3411071205178695</v>
      </c>
      <c r="AB14" s="12">
        <v>-9.3907804420923589E-3</v>
      </c>
      <c r="AC14" s="5">
        <v>-21.355286266552113</v>
      </c>
      <c r="AD14" s="192">
        <v>-21.364677046994203</v>
      </c>
    </row>
    <row r="15" spans="2:30" ht="13.5" customHeight="1" x14ac:dyDescent="0.25">
      <c r="B15" s="4" t="s">
        <v>51</v>
      </c>
      <c r="C15" s="12" t="s">
        <v>33</v>
      </c>
      <c r="D15" s="12" t="s">
        <v>33</v>
      </c>
      <c r="E15" s="12">
        <v>-29.146999999999998</v>
      </c>
      <c r="F15" s="12">
        <v>-22.485057518729995</v>
      </c>
      <c r="G15" s="45">
        <v>-87.3</v>
      </c>
      <c r="H15" s="12" t="s">
        <v>33</v>
      </c>
      <c r="I15" s="12" t="s">
        <v>33</v>
      </c>
      <c r="J15" s="12" t="s">
        <v>33</v>
      </c>
      <c r="K15" s="12" t="s">
        <v>33</v>
      </c>
      <c r="L15" s="45" t="s">
        <v>33</v>
      </c>
      <c r="M15" s="12" t="s">
        <v>33</v>
      </c>
      <c r="N15" s="12" t="s">
        <v>33</v>
      </c>
      <c r="O15" s="12" t="s">
        <v>33</v>
      </c>
      <c r="P15" s="12" t="s">
        <v>33</v>
      </c>
      <c r="Q15" s="45" t="s">
        <v>33</v>
      </c>
      <c r="R15" s="12" t="s">
        <v>33</v>
      </c>
      <c r="S15" s="12" t="s">
        <v>33</v>
      </c>
      <c r="T15" s="12" t="s">
        <v>33</v>
      </c>
      <c r="U15" s="12" t="s">
        <v>33</v>
      </c>
      <c r="V15" s="45" t="s">
        <v>33</v>
      </c>
      <c r="W15" s="12" t="s">
        <v>33</v>
      </c>
      <c r="X15" s="12" t="s">
        <v>33</v>
      </c>
      <c r="Y15" s="12" t="s">
        <v>33</v>
      </c>
      <c r="Z15" s="12" t="s">
        <v>33</v>
      </c>
      <c r="AA15" s="194" t="s">
        <v>33</v>
      </c>
      <c r="AB15" s="12" t="s">
        <v>33</v>
      </c>
      <c r="AC15" s="12" t="s">
        <v>33</v>
      </c>
      <c r="AD15" s="195" t="s">
        <v>33</v>
      </c>
    </row>
    <row r="16" spans="2:30" ht="13.5" customHeight="1" x14ac:dyDescent="0.25">
      <c r="B16" s="4" t="s">
        <v>52</v>
      </c>
      <c r="C16" s="12" t="s">
        <v>33</v>
      </c>
      <c r="D16" s="12" t="s">
        <v>33</v>
      </c>
      <c r="E16" s="12" t="s">
        <v>33</v>
      </c>
      <c r="F16" s="12">
        <v>-12.6</v>
      </c>
      <c r="G16" s="45">
        <v>-34.700000000000003</v>
      </c>
      <c r="H16" s="12" t="s">
        <v>33</v>
      </c>
      <c r="I16" s="12" t="s">
        <v>33</v>
      </c>
      <c r="J16" s="12" t="s">
        <v>33</v>
      </c>
      <c r="K16" s="12" t="s">
        <v>33</v>
      </c>
      <c r="L16" s="45" t="s">
        <v>33</v>
      </c>
      <c r="M16" s="12" t="s">
        <v>33</v>
      </c>
      <c r="N16" s="12" t="s">
        <v>33</v>
      </c>
      <c r="O16" s="12" t="s">
        <v>33</v>
      </c>
      <c r="P16" s="12" t="s">
        <v>33</v>
      </c>
      <c r="Q16" s="45" t="s">
        <v>33</v>
      </c>
      <c r="R16" s="12" t="s">
        <v>33</v>
      </c>
      <c r="S16" s="12" t="s">
        <v>33</v>
      </c>
      <c r="T16" s="12" t="s">
        <v>33</v>
      </c>
      <c r="U16" s="12" t="s">
        <v>33</v>
      </c>
      <c r="V16" s="45" t="s">
        <v>33</v>
      </c>
      <c r="W16" s="12" t="s">
        <v>33</v>
      </c>
      <c r="X16" s="12" t="s">
        <v>33</v>
      </c>
      <c r="Y16" s="12" t="s">
        <v>33</v>
      </c>
      <c r="Z16" s="12" t="s">
        <v>33</v>
      </c>
      <c r="AA16" s="194" t="s">
        <v>33</v>
      </c>
      <c r="AB16" s="12" t="s">
        <v>33</v>
      </c>
      <c r="AC16" s="12" t="s">
        <v>33</v>
      </c>
      <c r="AD16" s="195" t="s">
        <v>33</v>
      </c>
    </row>
    <row r="17" spans="2:31" ht="13.5" customHeight="1" x14ac:dyDescent="0.25">
      <c r="B17" s="4" t="s">
        <v>53</v>
      </c>
      <c r="C17" s="12">
        <v>67.332450558351127</v>
      </c>
      <c r="D17" s="12">
        <v>66.620919847934289</v>
      </c>
      <c r="E17" s="12">
        <v>83.058378100304409</v>
      </c>
      <c r="F17" s="12">
        <v>166.29376986785368</v>
      </c>
      <c r="G17" s="179">
        <v>383.30551837444352</v>
      </c>
      <c r="H17" s="178">
        <v>56.624043071329723</v>
      </c>
      <c r="I17" s="175">
        <v>56.485797041092752</v>
      </c>
      <c r="J17" s="175">
        <v>56.480345512207982</v>
      </c>
      <c r="K17" s="175">
        <v>100.04679378456608</v>
      </c>
      <c r="L17" s="179">
        <v>269.63697940919656</v>
      </c>
      <c r="M17" s="12">
        <v>49.021532159999936</v>
      </c>
      <c r="N17" s="12">
        <v>50.843608549999999</v>
      </c>
      <c r="O17" s="12">
        <v>50.307718819999998</v>
      </c>
      <c r="P17" s="12">
        <v>93.103618089999983</v>
      </c>
      <c r="Q17" s="45">
        <v>243.27647761999998</v>
      </c>
      <c r="R17" s="12">
        <v>7.4006843302968228</v>
      </c>
      <c r="S17" s="12">
        <v>5.4887890279360079</v>
      </c>
      <c r="T17" s="12">
        <v>6.0128318012245243</v>
      </c>
      <c r="U17" s="12">
        <v>6.7256016280985742</v>
      </c>
      <c r="V17" s="45">
        <v>25.627906787555929</v>
      </c>
      <c r="W17" s="12">
        <v>10.708407487021438</v>
      </c>
      <c r="X17" s="12">
        <v>10.135122806841583</v>
      </c>
      <c r="Y17" s="12">
        <v>13.565508976242162</v>
      </c>
      <c r="Z17" s="12">
        <v>13.556724946580633</v>
      </c>
      <c r="AA17" s="194">
        <v>47.96576421668582</v>
      </c>
      <c r="AB17" s="12">
        <v>13.012523611854263</v>
      </c>
      <c r="AC17" s="12">
        <v>52.690251136706969</v>
      </c>
      <c r="AD17" s="194">
        <v>65.702774748561225</v>
      </c>
    </row>
    <row r="18" spans="2:31" ht="13.5" customHeight="1" x14ac:dyDescent="0.25">
      <c r="B18" s="16" t="s">
        <v>54</v>
      </c>
      <c r="C18" s="18">
        <v>364.56473356907674</v>
      </c>
      <c r="D18" s="18">
        <v>298.62827183778188</v>
      </c>
      <c r="E18" s="18">
        <v>450.37368320117594</v>
      </c>
      <c r="F18" s="18">
        <v>628.39788430930128</v>
      </c>
      <c r="G18" s="47">
        <v>1741.9362996591763</v>
      </c>
      <c r="H18" s="18">
        <v>352.3656904666741</v>
      </c>
      <c r="I18" s="18">
        <v>284.27251678307209</v>
      </c>
      <c r="J18" s="18">
        <v>452.53871776270853</v>
      </c>
      <c r="K18" s="18">
        <v>377.23683277301257</v>
      </c>
      <c r="L18" s="47">
        <v>1524.665485523291</v>
      </c>
      <c r="M18" s="18">
        <v>318.90300282713389</v>
      </c>
      <c r="N18" s="18">
        <v>248.5549833056358</v>
      </c>
      <c r="O18" s="18">
        <v>354.85989215121259</v>
      </c>
      <c r="P18" s="18">
        <v>312.8822770647659</v>
      </c>
      <c r="Q18" s="49">
        <v>1257.2400164064359</v>
      </c>
      <c r="R18" s="18">
        <v>37.848500370598941</v>
      </c>
      <c r="S18" s="18">
        <v>78.383147915439181</v>
      </c>
      <c r="T18" s="18">
        <v>104.04098985761756</v>
      </c>
      <c r="U18" s="18">
        <v>71.703965174497498</v>
      </c>
      <c r="V18" s="49">
        <v>291.9766033181532</v>
      </c>
      <c r="W18" s="18">
        <v>12.199043102402451</v>
      </c>
      <c r="X18" s="18">
        <v>14.355755054709784</v>
      </c>
      <c r="Y18" s="18">
        <v>15.354951729593015</v>
      </c>
      <c r="Z18" s="18">
        <v>68.717136012104589</v>
      </c>
      <c r="AA18" s="196">
        <v>110.62688589880977</v>
      </c>
      <c r="AB18" s="18">
        <v>11.627013708874063</v>
      </c>
      <c r="AC18" s="17">
        <v>217.5289730429138</v>
      </c>
      <c r="AD18" s="196">
        <v>228.58281688968339</v>
      </c>
    </row>
    <row r="19" spans="2:31" ht="2.25" customHeight="1" x14ac:dyDescent="0.25">
      <c r="B19" s="50"/>
      <c r="C19" s="52"/>
      <c r="D19" s="52"/>
      <c r="E19" s="52"/>
      <c r="F19" s="53"/>
      <c r="G19" s="52">
        <v>0</v>
      </c>
      <c r="H19" s="52"/>
      <c r="I19" s="180"/>
      <c r="J19" s="52"/>
      <c r="K19" s="53"/>
      <c r="L19" s="53"/>
      <c r="M19" s="52"/>
      <c r="N19" s="53"/>
      <c r="O19" s="52"/>
      <c r="P19" s="53"/>
      <c r="Q19" s="53"/>
      <c r="R19" s="52"/>
      <c r="S19" s="53"/>
      <c r="T19" s="52"/>
      <c r="U19" s="53"/>
      <c r="V19" s="53"/>
      <c r="W19" s="52"/>
      <c r="X19" s="53"/>
      <c r="Y19" s="52"/>
      <c r="Z19" s="53"/>
      <c r="AA19" s="53"/>
      <c r="AB19" s="51"/>
      <c r="AC19" s="53"/>
      <c r="AD19" s="53"/>
    </row>
    <row r="20" spans="2:31" ht="13.5" customHeight="1" x14ac:dyDescent="0.25">
      <c r="B20" s="4" t="s">
        <v>53</v>
      </c>
      <c r="C20" s="12">
        <v>-67.332450558351127</v>
      </c>
      <c r="D20" s="12">
        <v>-66.620919847934289</v>
      </c>
      <c r="E20" s="12">
        <v>-83.058378100304409</v>
      </c>
      <c r="F20" s="12">
        <v>-166.29376986785368</v>
      </c>
      <c r="G20" s="45">
        <v>-383.30551837444352</v>
      </c>
      <c r="H20" s="12"/>
      <c r="I20" s="12"/>
      <c r="J20" s="12"/>
      <c r="K20" s="12"/>
      <c r="L20" s="184"/>
      <c r="M20" s="12"/>
      <c r="N20" s="12"/>
      <c r="O20" s="12"/>
      <c r="P20" s="12"/>
      <c r="Q20" s="184"/>
      <c r="R20" s="12"/>
      <c r="S20" s="12"/>
      <c r="T20" s="12"/>
      <c r="U20" s="12"/>
      <c r="V20" s="184"/>
      <c r="W20" s="12"/>
      <c r="X20" s="12"/>
      <c r="Y20" s="12"/>
      <c r="Z20" s="12"/>
      <c r="AA20" s="184"/>
      <c r="AB20" s="12"/>
      <c r="AC20" s="12"/>
      <c r="AD20" s="184"/>
      <c r="AE20" s="185"/>
    </row>
    <row r="21" spans="2:31" ht="13.5" customHeight="1" x14ac:dyDescent="0.25">
      <c r="B21" s="4" t="s">
        <v>21</v>
      </c>
      <c r="C21" s="12">
        <v>-12.633727307978726</v>
      </c>
      <c r="D21" s="12">
        <v>14.1402089110953</v>
      </c>
      <c r="E21" s="12">
        <v>-77.899923736009356</v>
      </c>
      <c r="F21" s="12">
        <v>-12.46585561172428</v>
      </c>
      <c r="G21" s="45">
        <v>-161.5</v>
      </c>
      <c r="H21" s="21"/>
      <c r="I21" s="21"/>
      <c r="J21" s="21">
        <v>-73.519572460529616</v>
      </c>
      <c r="K21" s="21"/>
      <c r="L21" s="21"/>
      <c r="M21" s="21"/>
      <c r="N21" s="21"/>
      <c r="O21" s="21">
        <v>-94.281263306733621</v>
      </c>
      <c r="P21" s="21"/>
      <c r="Q21" s="21"/>
      <c r="R21" s="21"/>
      <c r="S21" s="21"/>
      <c r="T21" s="21">
        <v>-0.59402933702869898</v>
      </c>
      <c r="U21" s="21"/>
      <c r="V21" s="21"/>
      <c r="W21" s="21"/>
      <c r="X21" s="21"/>
      <c r="Y21" s="21">
        <v>-6.4780260628717468</v>
      </c>
      <c r="Z21" s="21"/>
      <c r="AA21" s="21"/>
      <c r="AB21" s="21">
        <v>2.0976747873920325</v>
      </c>
      <c r="AC21" s="21"/>
      <c r="AD21" s="21"/>
      <c r="AE21" s="185"/>
    </row>
    <row r="22" spans="2:31" ht="13.5" customHeight="1" x14ac:dyDescent="0.25">
      <c r="B22" s="7" t="s">
        <v>55</v>
      </c>
      <c r="C22" s="8" t="s">
        <v>33</v>
      </c>
      <c r="D22" s="8" t="s">
        <v>33</v>
      </c>
      <c r="E22" s="8">
        <v>-197.52307966326643</v>
      </c>
      <c r="F22" s="8">
        <v>-101.0662413810127</v>
      </c>
      <c r="G22" s="45">
        <v>-225.9</v>
      </c>
      <c r="H22" s="21"/>
      <c r="I22" s="21"/>
      <c r="J22" s="21">
        <v>0</v>
      </c>
      <c r="K22" s="21"/>
      <c r="L22" s="184"/>
      <c r="M22" s="21"/>
      <c r="N22" s="21"/>
      <c r="O22" s="21">
        <v>0</v>
      </c>
      <c r="P22" s="21"/>
      <c r="Q22" s="21"/>
      <c r="R22" s="21"/>
      <c r="S22" s="21"/>
      <c r="T22" s="21">
        <v>0</v>
      </c>
      <c r="U22" s="21"/>
      <c r="V22" s="21"/>
      <c r="W22" s="21"/>
      <c r="X22" s="21"/>
      <c r="Y22" s="21">
        <v>0</v>
      </c>
      <c r="Z22" s="21"/>
      <c r="AA22" s="21"/>
      <c r="AB22" s="21">
        <v>0</v>
      </c>
      <c r="AC22" s="21"/>
      <c r="AD22" s="21"/>
      <c r="AE22" s="185"/>
    </row>
    <row r="23" spans="2:31" ht="13.5" customHeight="1" x14ac:dyDescent="0.25">
      <c r="B23" s="13" t="s">
        <v>56</v>
      </c>
      <c r="C23" s="14">
        <v>284.59855570274686</v>
      </c>
      <c r="D23" s="14">
        <v>246.14756090094289</v>
      </c>
      <c r="E23" s="14">
        <v>91.892301701595699</v>
      </c>
      <c r="F23" s="14">
        <v>348.55301288871055</v>
      </c>
      <c r="G23" s="47">
        <v>971.19143119399598</v>
      </c>
      <c r="H23" s="22"/>
      <c r="I23" s="22"/>
      <c r="J23" s="22">
        <v>322.53879978997094</v>
      </c>
      <c r="K23" s="22"/>
      <c r="L23" s="22"/>
      <c r="M23" s="22"/>
      <c r="N23" s="22"/>
      <c r="O23" s="22">
        <v>210.27091002447898</v>
      </c>
      <c r="P23" s="22"/>
      <c r="Q23" s="22"/>
      <c r="R23" s="22"/>
      <c r="S23" s="22"/>
      <c r="T23" s="22">
        <v>97.434128719364338</v>
      </c>
      <c r="U23" s="22"/>
      <c r="V23" s="22"/>
      <c r="W23" s="22"/>
      <c r="X23" s="22"/>
      <c r="Y23" s="22">
        <v>10.66636842007212</v>
      </c>
      <c r="Z23" s="22"/>
      <c r="AA23" s="22"/>
      <c r="AB23" s="22">
        <v>12.339178593285896</v>
      </c>
      <c r="AC23" s="22"/>
      <c r="AD23" s="22"/>
      <c r="AE23" s="185"/>
    </row>
    <row r="24" spans="2:31" ht="13.5" customHeight="1" x14ac:dyDescent="0.25">
      <c r="B24" s="4" t="s">
        <v>22</v>
      </c>
      <c r="C24" s="12">
        <v>-95.625114562443613</v>
      </c>
      <c r="D24" s="12">
        <v>-82.640317600942581</v>
      </c>
      <c r="E24" s="12">
        <v>-30.941808721918218</v>
      </c>
      <c r="F24" s="12">
        <v>-91.733438047118597</v>
      </c>
      <c r="G24" s="45">
        <v>-300.940678932423</v>
      </c>
      <c r="H24" s="12"/>
      <c r="I24" s="21"/>
      <c r="J24" s="21">
        <v>-81.69365672055352</v>
      </c>
      <c r="K24" s="21"/>
      <c r="L24" s="21"/>
      <c r="M24" s="21"/>
      <c r="N24" s="21"/>
      <c r="O24" s="21">
        <v>-45.090855775880065</v>
      </c>
      <c r="P24" s="21"/>
      <c r="Q24" s="186"/>
      <c r="R24" s="21"/>
      <c r="S24" s="21"/>
      <c r="T24" s="21">
        <v>-36.602800944673447</v>
      </c>
      <c r="U24" s="21"/>
      <c r="V24" s="186"/>
      <c r="W24" s="21"/>
      <c r="X24" s="21"/>
      <c r="Y24" s="21">
        <v>-26.64123847135232</v>
      </c>
      <c r="Z24" s="21"/>
      <c r="AA24" s="184"/>
      <c r="AB24" s="21">
        <v>0.3252638452770148</v>
      </c>
      <c r="AC24" s="21"/>
      <c r="AD24" s="21"/>
      <c r="AE24" s="185"/>
    </row>
    <row r="25" spans="2:31" ht="13.5" customHeight="1" x14ac:dyDescent="0.25">
      <c r="B25" s="4" t="s">
        <v>23</v>
      </c>
      <c r="C25" s="12">
        <v>0</v>
      </c>
      <c r="D25" s="12">
        <v>0</v>
      </c>
      <c r="E25" s="12">
        <v>0</v>
      </c>
      <c r="F25" s="175">
        <v>0</v>
      </c>
      <c r="G25" s="45">
        <v>0</v>
      </c>
      <c r="H25" s="21"/>
      <c r="I25" s="21"/>
      <c r="J25" s="21">
        <v>0</v>
      </c>
      <c r="K25" s="21"/>
      <c r="L25" s="21"/>
      <c r="M25" s="23"/>
      <c r="N25" s="23"/>
      <c r="O25" s="23">
        <v>0</v>
      </c>
      <c r="P25" s="23"/>
      <c r="Q25" s="23"/>
      <c r="R25" s="23"/>
      <c r="S25" s="23"/>
      <c r="T25" s="23">
        <v>0</v>
      </c>
      <c r="U25" s="23"/>
      <c r="V25" s="23"/>
      <c r="W25" s="21"/>
      <c r="X25" s="21"/>
      <c r="Y25" s="21">
        <v>0</v>
      </c>
      <c r="Z25" s="21"/>
      <c r="AA25" s="21"/>
      <c r="AB25" s="21">
        <v>0</v>
      </c>
      <c r="AC25" s="21"/>
      <c r="AD25" s="21"/>
      <c r="AE25" s="185"/>
    </row>
    <row r="26" spans="2:31" ht="13.5" customHeight="1" x14ac:dyDescent="0.25">
      <c r="B26" s="16" t="s">
        <v>57</v>
      </c>
      <c r="C26" s="17">
        <v>188.97344114030324</v>
      </c>
      <c r="D26" s="17">
        <v>163.50724330000031</v>
      </c>
      <c r="E26" s="17">
        <v>60.950492979677477</v>
      </c>
      <c r="F26" s="176">
        <v>256.81957484159193</v>
      </c>
      <c r="G26" s="47">
        <v>670.25075226157298</v>
      </c>
      <c r="H26" s="22"/>
      <c r="I26" s="22"/>
      <c r="J26" s="22">
        <v>240.84514306941742</v>
      </c>
      <c r="K26" s="22"/>
      <c r="L26" s="22"/>
      <c r="M26" s="22"/>
      <c r="N26" s="22"/>
      <c r="O26" s="22">
        <v>165.18005424859891</v>
      </c>
      <c r="P26" s="22"/>
      <c r="Q26" s="22"/>
      <c r="R26" s="22"/>
      <c r="S26" s="22"/>
      <c r="T26" s="22">
        <v>60.831327774690891</v>
      </c>
      <c r="U26" s="22"/>
      <c r="V26" s="22"/>
      <c r="W26" s="22"/>
      <c r="X26" s="22"/>
      <c r="Y26" s="22">
        <v>-15.974870051280201</v>
      </c>
      <c r="Z26" s="22"/>
      <c r="AA26" s="22"/>
      <c r="AB26" s="22">
        <v>12.66444243856291</v>
      </c>
      <c r="AC26" s="22"/>
      <c r="AD26" s="22"/>
      <c r="AE26" s="185"/>
    </row>
    <row r="27" spans="2:31" ht="2.25" customHeight="1" x14ac:dyDescent="0.25">
      <c r="B27" s="1"/>
      <c r="C27" s="20"/>
      <c r="D27" s="20"/>
      <c r="E27" s="20"/>
      <c r="F27" s="19"/>
      <c r="G27" s="19">
        <v>0</v>
      </c>
      <c r="H27" s="24"/>
      <c r="I27" s="24"/>
      <c r="J27" s="24"/>
      <c r="K27" s="24"/>
      <c r="L27" s="25"/>
      <c r="M27" s="29"/>
      <c r="N27" s="27"/>
      <c r="O27" s="29"/>
      <c r="P27" s="27"/>
      <c r="Q27" s="25"/>
      <c r="R27" s="29"/>
      <c r="S27" s="27"/>
      <c r="T27" s="29"/>
      <c r="U27" s="27"/>
      <c r="V27" s="25"/>
      <c r="W27" s="29"/>
      <c r="X27" s="27"/>
      <c r="Y27" s="29"/>
      <c r="Z27" s="27"/>
      <c r="AA27" s="25"/>
      <c r="AB27" s="26"/>
      <c r="AC27" s="26"/>
      <c r="AD27" s="26"/>
      <c r="AE27" s="185"/>
    </row>
    <row r="28" spans="2:31" ht="3.75" customHeight="1" x14ac:dyDescent="0.25">
      <c r="B28" s="28"/>
      <c r="C28" s="29"/>
      <c r="D28" s="29"/>
      <c r="E28" s="29"/>
      <c r="F28" s="27"/>
      <c r="G28" s="24"/>
      <c r="H28" s="24"/>
      <c r="I28" s="24"/>
      <c r="J28" s="24"/>
      <c r="K28" s="24"/>
      <c r="L28" s="24"/>
      <c r="M28" s="29"/>
      <c r="N28" s="27"/>
      <c r="O28" s="29"/>
      <c r="P28" s="27"/>
      <c r="Q28" s="24"/>
      <c r="R28" s="29"/>
      <c r="S28" s="27"/>
      <c r="T28" s="29"/>
      <c r="U28" s="27"/>
      <c r="V28" s="24"/>
      <c r="W28" s="29"/>
      <c r="X28" s="27"/>
      <c r="Y28" s="29"/>
      <c r="Z28" s="27"/>
      <c r="AA28" s="24"/>
      <c r="AB28" s="29"/>
      <c r="AC28" s="29"/>
      <c r="AD28" s="29"/>
    </row>
    <row r="29" spans="2:31" ht="13.5" customHeight="1" x14ac:dyDescent="0.25">
      <c r="B29" s="35" t="s">
        <v>26</v>
      </c>
      <c r="C29" s="36">
        <v>0.69921560018523277</v>
      </c>
      <c r="D29" s="36">
        <v>0.70120566883966129</v>
      </c>
      <c r="E29" s="36">
        <v>0.70858508801438269</v>
      </c>
      <c r="F29" s="36">
        <v>0.7062454255205316</v>
      </c>
      <c r="G29" s="181">
        <v>0.70453756171949122</v>
      </c>
      <c r="H29" s="36">
        <v>0.68171154102339382</v>
      </c>
      <c r="I29" s="36">
        <v>0.68521708614374921</v>
      </c>
      <c r="J29" s="36">
        <v>0.68716864539077815</v>
      </c>
      <c r="K29" s="36">
        <v>0.66842507447464294</v>
      </c>
      <c r="L29" s="181">
        <v>0.6800317584813006</v>
      </c>
      <c r="M29" s="36">
        <v>0.6908817670142493</v>
      </c>
      <c r="N29" s="36">
        <v>0.69070137377127561</v>
      </c>
      <c r="O29" s="36">
        <v>0.69292841894435386</v>
      </c>
      <c r="P29" s="36">
        <v>0.67332214434897319</v>
      </c>
      <c r="Q29" s="181">
        <v>0.68607995613324457</v>
      </c>
      <c r="R29" s="36">
        <v>0.65619854208131545</v>
      </c>
      <c r="S29" s="36">
        <v>0.67282002894864545</v>
      </c>
      <c r="T29" s="36">
        <v>0.67271501226596664</v>
      </c>
      <c r="U29" s="36">
        <v>0.6546105778505934</v>
      </c>
      <c r="V29" s="181">
        <v>0.66430495468659112</v>
      </c>
      <c r="W29" s="36">
        <v>0.8911827969673517</v>
      </c>
      <c r="X29" s="36">
        <v>0.89871459999743153</v>
      </c>
      <c r="Y29" s="36">
        <v>0.89620511946077186</v>
      </c>
      <c r="Z29" s="36">
        <v>0.87055508637011469</v>
      </c>
      <c r="AA29" s="181">
        <v>0.88663260127217092</v>
      </c>
      <c r="AB29" s="36">
        <v>0.7572074886583865</v>
      </c>
      <c r="AC29" s="36">
        <v>0.743263520862113</v>
      </c>
      <c r="AD29" s="181">
        <v>0.74561390556549434</v>
      </c>
    </row>
    <row r="30" spans="2:31" ht="13.5" customHeight="1" x14ac:dyDescent="0.25">
      <c r="B30" s="37" t="s">
        <v>27</v>
      </c>
      <c r="C30" s="38">
        <v>-0.42579046294550854</v>
      </c>
      <c r="D30" s="38">
        <v>-0.39966726508559497</v>
      </c>
      <c r="E30" s="38">
        <v>-0.41644383355066755</v>
      </c>
      <c r="F30" s="38">
        <v>-0.41110289523794907</v>
      </c>
      <c r="G30" s="182">
        <v>-0.42614508803421913</v>
      </c>
      <c r="H30" s="38">
        <v>-0.45257006377380082</v>
      </c>
      <c r="I30" s="38">
        <v>-0.42267193759507449</v>
      </c>
      <c r="J30" s="38">
        <v>-0.38727046697841289</v>
      </c>
      <c r="K30" s="38">
        <v>-0.38310098089754463</v>
      </c>
      <c r="L30" s="182">
        <v>-0.40811907477046577</v>
      </c>
      <c r="M30" s="38">
        <v>-0.45028233170045795</v>
      </c>
      <c r="N30" s="38">
        <v>-0.42125746307248069</v>
      </c>
      <c r="O30" s="38">
        <v>-0.38501078946328327</v>
      </c>
      <c r="P30" s="38">
        <v>-0.36493279405297363</v>
      </c>
      <c r="Q30" s="182">
        <v>-0.40129612568505557</v>
      </c>
      <c r="R30" s="38">
        <v>-0.45223338816810127</v>
      </c>
      <c r="S30" s="38">
        <v>-0.41883047210379043</v>
      </c>
      <c r="T30" s="38">
        <v>-0.38570349860774367</v>
      </c>
      <c r="U30" s="38">
        <v>-0.42513322271600595</v>
      </c>
      <c r="V30" s="182">
        <v>-0.41850632135016991</v>
      </c>
      <c r="W30" s="38">
        <v>-0.13209830534820105</v>
      </c>
      <c r="X30" s="38">
        <v>-0.11548771237617361</v>
      </c>
      <c r="Y30" s="38">
        <v>-0.5257838850630705</v>
      </c>
      <c r="Z30" s="38">
        <v>-0.42364703095248324</v>
      </c>
      <c r="AA30" s="182">
        <v>-0.50981031715155034</v>
      </c>
      <c r="AB30" s="38">
        <v>-0.57802622180022956</v>
      </c>
      <c r="AC30" s="38">
        <v>-0.46104937649039734</v>
      </c>
      <c r="AD30" s="182">
        <v>-0.48076690538052474</v>
      </c>
    </row>
    <row r="31" spans="2:31" ht="13.5" customHeight="1" x14ac:dyDescent="0.25">
      <c r="B31" s="39" t="s">
        <v>28</v>
      </c>
      <c r="C31" s="38">
        <v>-0.20564231923691742</v>
      </c>
      <c r="D31" s="38">
        <v>-0.17583279990499509</v>
      </c>
      <c r="E31" s="38">
        <v>-0.16234917930388748</v>
      </c>
      <c r="F31" s="38">
        <v>-0.15058656770045495</v>
      </c>
      <c r="G31" s="182">
        <v>-0.15241433746183031</v>
      </c>
      <c r="H31" s="38">
        <v>-0.15610084552663386</v>
      </c>
      <c r="I31" s="38">
        <v>-0.12899483866591502</v>
      </c>
      <c r="J31" s="38">
        <v>-0.14326592812742672</v>
      </c>
      <c r="K31" s="38">
        <v>-0.15354671555195021</v>
      </c>
      <c r="L31" s="182">
        <v>-0.14243718118414997</v>
      </c>
      <c r="M31" s="38">
        <v>-0.1625227245187128</v>
      </c>
      <c r="N31" s="38">
        <v>-0.13170001921393704</v>
      </c>
      <c r="O31" s="38">
        <v>-0.1536511362461154</v>
      </c>
      <c r="P31" s="38">
        <v>-0.16255140882062108</v>
      </c>
      <c r="Q31" s="182">
        <v>-0.14879079494953587</v>
      </c>
      <c r="R31" s="38">
        <v>-0.13359165443112844</v>
      </c>
      <c r="S31" s="38">
        <v>-0.11708734190251782</v>
      </c>
      <c r="T31" s="38">
        <v>-0.1125472306737114</v>
      </c>
      <c r="U31" s="38">
        <v>-0.12402905064939214</v>
      </c>
      <c r="V31" s="182">
        <v>-0.12115724866180019</v>
      </c>
      <c r="W31" s="38">
        <v>-0.7489641707393373</v>
      </c>
      <c r="X31" s="38">
        <v>-0.75442790354136002</v>
      </c>
      <c r="Y31" s="38">
        <v>-0.36156491082655817</v>
      </c>
      <c r="Z31" s="38">
        <v>-0.23079831648882998</v>
      </c>
      <c r="AA31" s="182">
        <v>-0.29002146346435831</v>
      </c>
      <c r="AB31" s="38">
        <v>-0.18478626979337581</v>
      </c>
      <c r="AC31" s="38">
        <v>-0.12846709544198992</v>
      </c>
      <c r="AD31" s="182">
        <v>-0.13835372299952797</v>
      </c>
    </row>
    <row r="32" spans="2:31" ht="13.5" customHeight="1" x14ac:dyDescent="0.25">
      <c r="B32" s="37" t="s">
        <v>30</v>
      </c>
      <c r="C32" s="38">
        <v>0.21090087570719773</v>
      </c>
      <c r="D32" s="38">
        <v>0.14741114226203322</v>
      </c>
      <c r="E32" s="38">
        <v>0.19039889393690554</v>
      </c>
      <c r="F32" s="38">
        <v>0.16834040137943723</v>
      </c>
      <c r="G32" s="182">
        <v>0.17679700806636856</v>
      </c>
      <c r="H32" s="38">
        <v>0.22243071451655919</v>
      </c>
      <c r="I32" s="38">
        <v>0.15168420101744362</v>
      </c>
      <c r="J32" s="38">
        <v>0.2309080439885369</v>
      </c>
      <c r="K32" s="38">
        <v>0.16606536935931526</v>
      </c>
      <c r="L32" s="182">
        <v>0.19827358167324111</v>
      </c>
      <c r="M32" s="38">
        <v>0.27516367741701125</v>
      </c>
      <c r="N32" s="38">
        <v>0.18483023451070751</v>
      </c>
      <c r="O32" s="38">
        <v>0.25391195743645034</v>
      </c>
      <c r="P32" s="38">
        <v>0.18695518663158595</v>
      </c>
      <c r="Q32" s="182">
        <v>0.22551912640857572</v>
      </c>
      <c r="R32" s="38">
        <v>8.9356114039370535E-2</v>
      </c>
      <c r="S32" s="38">
        <v>0.14857611526172435</v>
      </c>
      <c r="T32" s="38">
        <v>0.18541739117240216</v>
      </c>
      <c r="U32" s="38">
        <v>0.12031306610807002</v>
      </c>
      <c r="V32" s="182">
        <v>0.13849388343817987</v>
      </c>
      <c r="W32" s="38">
        <v>8.4453014949950542E-2</v>
      </c>
      <c r="X32" s="38">
        <v>9.4625521196868012E-2</v>
      </c>
      <c r="Y32" s="38">
        <v>9.5918515042461322E-2</v>
      </c>
      <c r="Z32" s="38">
        <v>0.27464566615483416</v>
      </c>
      <c r="AA32" s="182">
        <v>0.15659657864262377</v>
      </c>
      <c r="AB32" s="38">
        <v>4.7357416155856799E-2</v>
      </c>
      <c r="AC32" s="38">
        <v>0.17962144963886614</v>
      </c>
      <c r="AD32" s="182">
        <v>0.15693361385915214</v>
      </c>
    </row>
    <row r="33" spans="2:30" ht="13.5" customHeight="1" thickBot="1" x14ac:dyDescent="0.3">
      <c r="B33" s="40" t="s">
        <v>29</v>
      </c>
      <c r="C33" s="41">
        <v>0.10932122762318969</v>
      </c>
      <c r="D33" s="41">
        <v>8.0711679957958304E-2</v>
      </c>
      <c r="E33" s="41">
        <v>2.5767283660435281E-2</v>
      </c>
      <c r="F33" s="41">
        <v>6.8798943138469265E-2</v>
      </c>
      <c r="G33" s="183">
        <v>6.8026785868842657E-2</v>
      </c>
      <c r="H33" s="42">
        <v>0</v>
      </c>
      <c r="I33" s="42">
        <v>0</v>
      </c>
      <c r="J33" s="42">
        <v>0.12289132113433786</v>
      </c>
      <c r="K33" s="42">
        <v>0</v>
      </c>
      <c r="L33" s="183">
        <v>0</v>
      </c>
      <c r="M33" s="42">
        <v>0</v>
      </c>
      <c r="N33" s="42">
        <v>0</v>
      </c>
      <c r="O33" s="42">
        <v>0.11819084610962137</v>
      </c>
      <c r="P33" s="42">
        <v>0</v>
      </c>
      <c r="Q33" s="183">
        <v>0</v>
      </c>
      <c r="R33" s="42">
        <v>0</v>
      </c>
      <c r="S33" s="42">
        <v>0</v>
      </c>
      <c r="T33" s="42">
        <v>0.10841098410321059</v>
      </c>
      <c r="U33" s="42">
        <v>0</v>
      </c>
      <c r="V33" s="183">
        <v>0</v>
      </c>
      <c r="W33" s="42">
        <v>0</v>
      </c>
      <c r="X33" s="42">
        <v>0</v>
      </c>
      <c r="Y33" s="42">
        <v>-9.9790988620431065E-2</v>
      </c>
      <c r="Z33" s="42">
        <v>0</v>
      </c>
      <c r="AA33" s="183">
        <v>0</v>
      </c>
      <c r="AB33" s="42">
        <v>5.1582915954349266E-2</v>
      </c>
      <c r="AC33" s="42">
        <v>0</v>
      </c>
      <c r="AD33" s="183">
        <v>0</v>
      </c>
    </row>
    <row r="34" spans="2:30" ht="2.25" customHeight="1" thickTop="1" x14ac:dyDescent="0.25">
      <c r="B34" s="30"/>
      <c r="C34" s="44"/>
      <c r="D34" s="31"/>
      <c r="E34" s="44"/>
      <c r="F34" s="31"/>
      <c r="G34" s="25"/>
      <c r="H34" s="24"/>
      <c r="I34" s="24"/>
      <c r="J34" s="24"/>
      <c r="K34" s="24"/>
      <c r="L34" s="24"/>
      <c r="M34" s="29"/>
      <c r="N34" s="27"/>
      <c r="O34" s="29"/>
      <c r="P34" s="27"/>
      <c r="Q34" s="25"/>
      <c r="R34" s="29"/>
      <c r="S34" s="27"/>
      <c r="T34" s="29"/>
      <c r="U34" s="27"/>
      <c r="V34" s="25"/>
      <c r="W34" s="29"/>
      <c r="X34" s="27"/>
      <c r="Y34" s="29"/>
      <c r="Z34" s="27"/>
      <c r="AA34" s="25"/>
      <c r="AB34" s="26"/>
      <c r="AC34" s="26"/>
      <c r="AD34" s="26"/>
    </row>
    <row r="35" spans="2:30" ht="9.75" customHeight="1" x14ac:dyDescent="0.25">
      <c r="B35" s="32" t="s">
        <v>58</v>
      </c>
      <c r="C35" s="44"/>
      <c r="D35" s="31"/>
      <c r="E35" s="44"/>
      <c r="F35" s="31"/>
      <c r="G35" s="24"/>
      <c r="H35" s="24"/>
      <c r="I35" s="24"/>
      <c r="J35" s="24"/>
      <c r="K35" s="24"/>
      <c r="L35" s="24"/>
      <c r="M35" s="29"/>
      <c r="N35" s="27"/>
      <c r="O35" s="29"/>
      <c r="P35" s="27"/>
      <c r="Q35" s="24"/>
      <c r="R35" s="29"/>
      <c r="S35" s="27"/>
      <c r="T35" s="29"/>
      <c r="U35" s="27"/>
      <c r="V35" s="24"/>
      <c r="W35" s="29"/>
      <c r="X35" s="27"/>
      <c r="Y35" s="29"/>
      <c r="Z35" s="27"/>
      <c r="AA35" s="24"/>
      <c r="AB35" s="29"/>
      <c r="AC35" s="29"/>
      <c r="AD35" s="29"/>
    </row>
    <row r="36" spans="2:30" ht="9.75" customHeight="1" x14ac:dyDescent="0.25">
      <c r="B36" s="32" t="s">
        <v>59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2:30" ht="9.75" customHeight="1" x14ac:dyDescent="0.25">
      <c r="B37" s="32" t="s">
        <v>60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2:30" ht="9.75" customHeight="1" x14ac:dyDescent="0.25">
      <c r="B38" s="32" t="s">
        <v>61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2:30" ht="9.75" customHeight="1" x14ac:dyDescent="0.25">
      <c r="B39" s="32" t="s">
        <v>62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2:30" ht="9.75" customHeight="1" x14ac:dyDescent="0.25">
      <c r="B40" s="32" t="s">
        <v>63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2" spans="2:30" x14ac:dyDescent="0.25">
      <c r="B42" s="32"/>
    </row>
  </sheetData>
  <mergeCells count="7">
    <mergeCell ref="R3:V3"/>
    <mergeCell ref="W3:AA3"/>
    <mergeCell ref="H2:AD2"/>
    <mergeCell ref="C3:G3"/>
    <mergeCell ref="H3:L3"/>
    <mergeCell ref="M3:Q3"/>
    <mergeCell ref="AB3:AD3"/>
  </mergeCells>
  <conditionalFormatting sqref="AA5:AA6 AA21:AA23 AA26 AA9:AA10 AA13:AA14">
    <cfRule type="containsText" dxfId="29" priority="23" operator="containsText" text="OK">
      <formula>NOT(ISERROR(SEARCH("OK",AA5)))</formula>
    </cfRule>
    <cfRule type="containsText" dxfId="28" priority="24" operator="containsText" text="PENDENTE">
      <formula>NOT(ISERROR(SEARCH("PENDENTE",AA5)))</formula>
    </cfRule>
  </conditionalFormatting>
  <conditionalFormatting sqref="AA34:AA35">
    <cfRule type="containsText" dxfId="27" priority="17" operator="containsText" text="OK">
      <formula>NOT(ISERROR(SEARCH("OK",AA34)))</formula>
    </cfRule>
    <cfRule type="containsText" dxfId="26" priority="18" operator="containsText" text="PENDENTE">
      <formula>NOT(ISERROR(SEARCH("PENDENTE",AA34)))</formula>
    </cfRule>
  </conditionalFormatting>
  <conditionalFormatting sqref="AA27:AA28">
    <cfRule type="containsText" dxfId="25" priority="15" operator="containsText" text="OK">
      <formula>NOT(ISERROR(SEARCH("OK",AA27)))</formula>
    </cfRule>
    <cfRule type="containsText" dxfId="24" priority="16" operator="containsText" text="PENDENTE">
      <formula>NOT(ISERROR(SEARCH("PENDENTE",AA27)))</formula>
    </cfRule>
  </conditionalFormatting>
  <conditionalFormatting sqref="AA15:AA16">
    <cfRule type="containsText" dxfId="23" priority="7" operator="containsText" text="OK">
      <formula>NOT(ISERROR(SEARCH("OK",AA15)))</formula>
    </cfRule>
    <cfRule type="containsText" dxfId="22" priority="8" operator="containsText" text="PENDENTE">
      <formula>NOT(ISERROR(SEARCH("PENDENTE",AA15)))</formula>
    </cfRule>
  </conditionalFormatting>
  <conditionalFormatting sqref="AA24">
    <cfRule type="containsText" dxfId="21" priority="5" operator="containsText" text="OK">
      <formula>NOT(ISERROR(SEARCH("OK",AA24)))</formula>
    </cfRule>
    <cfRule type="containsText" dxfId="20" priority="6" operator="containsText" text="PENDENTE">
      <formula>NOT(ISERROR(SEARCH("PENDENTE",AA24)))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G41"/>
  <sheetViews>
    <sheetView showGridLines="0" workbookViewId="0">
      <selection activeCell="B8" sqref="B8"/>
    </sheetView>
  </sheetViews>
  <sheetFormatPr defaultColWidth="8.85546875" defaultRowHeight="15" outlineLevelCol="1" x14ac:dyDescent="0.25"/>
  <cols>
    <col min="1" max="1" width="3.140625" customWidth="1"/>
    <col min="2" max="2" width="55.140625" customWidth="1"/>
    <col min="3" max="3" width="10.42578125" bestFit="1" customWidth="1"/>
    <col min="13" max="17" width="9.140625" outlineLevel="1"/>
    <col min="18" max="18" width="12.42578125" bestFit="1" customWidth="1" outlineLevel="1"/>
    <col min="19" max="22" width="9.140625" outlineLevel="1"/>
  </cols>
  <sheetData>
    <row r="2" spans="2:32" ht="21" thickBot="1" x14ac:dyDescent="0.35">
      <c r="B2" s="237">
        <v>2018</v>
      </c>
      <c r="C2" s="33"/>
      <c r="D2" s="33"/>
      <c r="E2" s="33"/>
      <c r="F2" s="33"/>
      <c r="G2" s="33"/>
      <c r="H2" s="310" t="s">
        <v>0</v>
      </c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</row>
    <row r="3" spans="2:32" ht="12.75" customHeight="1" x14ac:dyDescent="0.25">
      <c r="B3" s="201" t="s">
        <v>34</v>
      </c>
      <c r="C3" s="311" t="s">
        <v>35</v>
      </c>
      <c r="D3" s="312"/>
      <c r="E3" s="312"/>
      <c r="F3" s="312"/>
      <c r="G3" s="313"/>
      <c r="H3" s="311" t="s">
        <v>36</v>
      </c>
      <c r="I3" s="312"/>
      <c r="J3" s="312"/>
      <c r="K3" s="312"/>
      <c r="L3" s="313"/>
      <c r="M3" s="311" t="s">
        <v>3</v>
      </c>
      <c r="N3" s="312"/>
      <c r="O3" s="312"/>
      <c r="P3" s="312"/>
      <c r="Q3" s="313"/>
      <c r="R3" s="311" t="s">
        <v>4</v>
      </c>
      <c r="S3" s="312"/>
      <c r="T3" s="312"/>
      <c r="U3" s="312"/>
      <c r="V3" s="313"/>
      <c r="W3" s="311" t="s">
        <v>5</v>
      </c>
      <c r="X3" s="312"/>
      <c r="Y3" s="312"/>
      <c r="Z3" s="312"/>
      <c r="AA3" s="313"/>
      <c r="AB3" s="312" t="s">
        <v>37</v>
      </c>
      <c r="AC3" s="312"/>
      <c r="AD3" s="312"/>
      <c r="AE3" s="312"/>
      <c r="AF3" s="312"/>
    </row>
    <row r="4" spans="2:32" x14ac:dyDescent="0.25">
      <c r="B4" s="206"/>
      <c r="C4" s="207" t="s">
        <v>64</v>
      </c>
      <c r="D4" s="207" t="s">
        <v>65</v>
      </c>
      <c r="E4" s="207" t="s">
        <v>66</v>
      </c>
      <c r="F4" s="207" t="s">
        <v>67</v>
      </c>
      <c r="G4" s="205">
        <v>2018</v>
      </c>
      <c r="H4" s="207" t="s">
        <v>68</v>
      </c>
      <c r="I4" s="207" t="s">
        <v>65</v>
      </c>
      <c r="J4" s="207" t="s">
        <v>66</v>
      </c>
      <c r="K4" s="207" t="s">
        <v>67</v>
      </c>
      <c r="L4" s="205">
        <v>2018</v>
      </c>
      <c r="M4" s="207" t="s">
        <v>69</v>
      </c>
      <c r="N4" s="207" t="s">
        <v>65</v>
      </c>
      <c r="O4" s="207" t="s">
        <v>66</v>
      </c>
      <c r="P4" s="207" t="s">
        <v>67</v>
      </c>
      <c r="Q4" s="205">
        <v>2018</v>
      </c>
      <c r="R4" s="207" t="s">
        <v>69</v>
      </c>
      <c r="S4" s="207" t="s">
        <v>65</v>
      </c>
      <c r="T4" s="207" t="s">
        <v>66</v>
      </c>
      <c r="U4" s="207" t="s">
        <v>67</v>
      </c>
      <c r="V4" s="205">
        <v>2018</v>
      </c>
      <c r="W4" s="207" t="s">
        <v>69</v>
      </c>
      <c r="X4" s="207" t="s">
        <v>65</v>
      </c>
      <c r="Y4" s="207" t="s">
        <v>66</v>
      </c>
      <c r="Z4" s="207" t="s">
        <v>67</v>
      </c>
      <c r="AA4" s="205">
        <v>2018</v>
      </c>
      <c r="AB4" s="207" t="s">
        <v>69</v>
      </c>
      <c r="AC4" s="207" t="s">
        <v>65</v>
      </c>
      <c r="AD4" s="207" t="s">
        <v>66</v>
      </c>
      <c r="AE4" s="207" t="s">
        <v>67</v>
      </c>
      <c r="AF4" s="208" t="s">
        <v>70</v>
      </c>
    </row>
    <row r="5" spans="2:32" ht="13.5" hidden="1" customHeight="1" x14ac:dyDescent="0.25">
      <c r="B5" s="4" t="s">
        <v>48</v>
      </c>
      <c r="C5" s="5">
        <v>1643.3420000000001</v>
      </c>
      <c r="D5" s="5">
        <v>1684.5230000000001</v>
      </c>
      <c r="E5" s="5" t="s">
        <v>33</v>
      </c>
      <c r="F5" s="5" t="s">
        <v>33</v>
      </c>
      <c r="G5" s="204" t="s">
        <v>33</v>
      </c>
      <c r="H5" s="5">
        <v>1643.3420000000001</v>
      </c>
      <c r="I5" s="5">
        <v>1684.5230000000001</v>
      </c>
      <c r="J5" s="5" t="s">
        <v>33</v>
      </c>
      <c r="K5" s="5" t="s">
        <v>33</v>
      </c>
      <c r="L5" s="204" t="s">
        <v>33</v>
      </c>
      <c r="M5" s="5">
        <v>1046.527</v>
      </c>
      <c r="N5" s="5">
        <v>1056.434</v>
      </c>
      <c r="O5" s="5" t="s">
        <v>33</v>
      </c>
      <c r="P5" s="5" t="s">
        <v>33</v>
      </c>
      <c r="Q5" s="204" t="s">
        <v>33</v>
      </c>
      <c r="R5" s="5">
        <v>596.83000000000004</v>
      </c>
      <c r="S5" s="5">
        <v>628.08900000000006</v>
      </c>
      <c r="T5" s="5" t="s">
        <v>33</v>
      </c>
      <c r="U5" s="5" t="s">
        <v>33</v>
      </c>
      <c r="V5" s="204" t="s">
        <v>33</v>
      </c>
      <c r="W5" s="5" t="s">
        <v>33</v>
      </c>
      <c r="X5" s="5" t="s">
        <v>33</v>
      </c>
      <c r="Y5" s="6" t="s">
        <v>33</v>
      </c>
      <c r="Z5" s="6" t="s">
        <v>33</v>
      </c>
      <c r="AA5" s="204" t="s">
        <v>33</v>
      </c>
      <c r="AB5" s="6" t="s">
        <v>33</v>
      </c>
      <c r="AC5" s="6" t="s">
        <v>33</v>
      </c>
      <c r="AD5" s="6" t="s">
        <v>33</v>
      </c>
      <c r="AE5" s="6" t="s">
        <v>33</v>
      </c>
      <c r="AF5" s="204" t="s">
        <v>33</v>
      </c>
    </row>
    <row r="6" spans="2:32" ht="13.5" hidden="1" customHeight="1" x14ac:dyDescent="0.25">
      <c r="B6" s="4" t="s">
        <v>11</v>
      </c>
      <c r="C6" s="5">
        <v>1633.1827499999999</v>
      </c>
      <c r="D6" s="5">
        <v>1666.20075</v>
      </c>
      <c r="E6" s="5" t="s">
        <v>33</v>
      </c>
      <c r="F6" s="5" t="s">
        <v>33</v>
      </c>
      <c r="G6" s="204" t="s">
        <v>33</v>
      </c>
      <c r="H6" s="5">
        <v>1633.1827499999999</v>
      </c>
      <c r="I6" s="5">
        <v>1666.20075</v>
      </c>
      <c r="J6" s="5" t="s">
        <v>33</v>
      </c>
      <c r="K6" s="5" t="s">
        <v>33</v>
      </c>
      <c r="L6" s="204" t="s">
        <v>33</v>
      </c>
      <c r="M6" s="5">
        <v>1040.5587499999999</v>
      </c>
      <c r="N6" s="5">
        <v>1047.1020000000001</v>
      </c>
      <c r="O6" s="5" t="s">
        <v>33</v>
      </c>
      <c r="P6" s="5" t="s">
        <v>33</v>
      </c>
      <c r="Q6" s="204" t="s">
        <v>33</v>
      </c>
      <c r="R6" s="5">
        <v>592.62950000000001</v>
      </c>
      <c r="S6" s="5">
        <v>619.09875</v>
      </c>
      <c r="T6" s="5" t="s">
        <v>33</v>
      </c>
      <c r="U6" s="5" t="s">
        <v>33</v>
      </c>
      <c r="V6" s="204" t="s">
        <v>33</v>
      </c>
      <c r="W6" s="6" t="s">
        <v>33</v>
      </c>
      <c r="X6" s="6" t="s">
        <v>33</v>
      </c>
      <c r="Y6" s="6" t="s">
        <v>33</v>
      </c>
      <c r="Z6" s="6" t="s">
        <v>33</v>
      </c>
      <c r="AA6" s="204" t="s">
        <v>33</v>
      </c>
      <c r="AB6" s="6" t="s">
        <v>33</v>
      </c>
      <c r="AC6" s="6" t="s">
        <v>33</v>
      </c>
      <c r="AD6" s="6" t="s">
        <v>33</v>
      </c>
      <c r="AE6" s="6" t="s">
        <v>33</v>
      </c>
      <c r="AF6" s="204" t="s">
        <v>33</v>
      </c>
    </row>
    <row r="7" spans="2:32" ht="13.5" hidden="1" customHeight="1" x14ac:dyDescent="0.25">
      <c r="B7" s="4" t="s">
        <v>12</v>
      </c>
      <c r="C7" s="12">
        <v>104.67395</v>
      </c>
      <c r="D7" s="225">
        <v>122.16680869617574</v>
      </c>
      <c r="E7" s="225" t="s">
        <v>33</v>
      </c>
      <c r="F7" s="225" t="s">
        <v>33</v>
      </c>
      <c r="G7" s="226" t="s">
        <v>33</v>
      </c>
      <c r="H7" s="225">
        <v>102.57395000000001</v>
      </c>
      <c r="I7" s="225">
        <v>119.842916</v>
      </c>
      <c r="J7" s="225" t="s">
        <v>33</v>
      </c>
      <c r="K7" s="225" t="s">
        <v>33</v>
      </c>
      <c r="L7" s="226" t="s">
        <v>33</v>
      </c>
      <c r="M7" s="225">
        <v>72.824388999999996</v>
      </c>
      <c r="N7" s="225">
        <v>84.127423000000007</v>
      </c>
      <c r="O7" s="225" t="s">
        <v>33</v>
      </c>
      <c r="P7" s="225" t="s">
        <v>33</v>
      </c>
      <c r="Q7" s="226" t="s">
        <v>33</v>
      </c>
      <c r="R7" s="225">
        <v>29.704910999999999</v>
      </c>
      <c r="S7" s="225">
        <v>35.625534999999999</v>
      </c>
      <c r="T7" s="225" t="s">
        <v>33</v>
      </c>
      <c r="U7" s="225" t="s">
        <v>33</v>
      </c>
      <c r="V7" s="226" t="s">
        <v>33</v>
      </c>
      <c r="W7" s="225">
        <v>2.1</v>
      </c>
      <c r="X7" s="225">
        <v>2.323892696175732</v>
      </c>
      <c r="Y7" s="225" t="s">
        <v>33</v>
      </c>
      <c r="Z7" s="225" t="s">
        <v>33</v>
      </c>
      <c r="AA7" s="226" t="s">
        <v>33</v>
      </c>
      <c r="AB7" s="225" t="s">
        <v>33</v>
      </c>
      <c r="AC7" s="225" t="s">
        <v>33</v>
      </c>
      <c r="AD7" s="225" t="s">
        <v>33</v>
      </c>
      <c r="AE7" s="225" t="s">
        <v>33</v>
      </c>
      <c r="AF7" s="226" t="s">
        <v>33</v>
      </c>
    </row>
    <row r="8" spans="2:32" s="303" customFormat="1" ht="13.5" customHeight="1" x14ac:dyDescent="0.25">
      <c r="B8" s="223" t="s">
        <v>13</v>
      </c>
      <c r="C8" s="224">
        <v>3708.4433950359853</v>
      </c>
      <c r="D8" s="11">
        <v>4301.12092691623</v>
      </c>
      <c r="E8" s="11">
        <v>4392.9386057147294</v>
      </c>
      <c r="F8" s="11">
        <v>6111.9652618866303</v>
      </c>
      <c r="G8" s="238">
        <f>SUM(C8:F8)</f>
        <v>18514.468189553576</v>
      </c>
      <c r="H8" s="11">
        <v>2327.5730761864038</v>
      </c>
      <c r="I8" s="11">
        <v>2850.4880338483322</v>
      </c>
      <c r="J8" s="11">
        <v>2790.084421704857</v>
      </c>
      <c r="K8" s="11">
        <v>3631.6412434139738</v>
      </c>
      <c r="L8" s="238">
        <f>SUM(H8:K8)</f>
        <v>11599.786775153567</v>
      </c>
      <c r="M8" s="11">
        <v>1663.65435118</v>
      </c>
      <c r="N8" s="11">
        <v>2045.3235021399998</v>
      </c>
      <c r="O8" s="11">
        <v>2158.08589398</v>
      </c>
      <c r="P8" s="11">
        <v>2673.6993344899997</v>
      </c>
      <c r="Q8" s="238">
        <v>8540.7630817900008</v>
      </c>
      <c r="R8" s="11">
        <v>661.76526766766324</v>
      </c>
      <c r="S8" s="11">
        <v>802.82207746580991</v>
      </c>
      <c r="T8" s="11">
        <v>629.62563804014621</v>
      </c>
      <c r="U8" s="11">
        <v>953.98308528554855</v>
      </c>
      <c r="V8" s="238">
        <v>3095.7969097817327</v>
      </c>
      <c r="W8" s="11">
        <v>221.99707653545636</v>
      </c>
      <c r="X8" s="11">
        <v>259.95248870902844</v>
      </c>
      <c r="Y8" s="11">
        <v>295.12287751354609</v>
      </c>
      <c r="Z8" s="11">
        <v>397.36756034472182</v>
      </c>
      <c r="AA8" s="238">
        <f t="shared" ref="AA8:AA17" si="0">SUM(W8:Z8)</f>
        <v>1174.4400031027526</v>
      </c>
      <c r="AB8" s="11">
        <v>1158.8732423141253</v>
      </c>
      <c r="AC8" s="11">
        <v>1190.6804043588693</v>
      </c>
      <c r="AD8" s="11">
        <v>1307.7313064963259</v>
      </c>
      <c r="AE8" s="11">
        <v>2082.9564581279346</v>
      </c>
      <c r="AF8" s="238">
        <f>SUM(AB8:AE8)</f>
        <v>5740.2414112972547</v>
      </c>
    </row>
    <row r="9" spans="2:32" ht="13.5" customHeight="1" x14ac:dyDescent="0.25">
      <c r="B9" s="299" t="s">
        <v>14</v>
      </c>
      <c r="C9" s="300">
        <v>2687.6263130073621</v>
      </c>
      <c r="D9" s="300">
        <v>3100.0424789587187</v>
      </c>
      <c r="E9" s="300">
        <v>3241.9012598055992</v>
      </c>
      <c r="F9" s="300">
        <v>4335.5604333828269</v>
      </c>
      <c r="G9" s="301">
        <f t="shared" ref="G9:G25" si="1">SUM(C9:F9)</f>
        <v>13365.130485154506</v>
      </c>
      <c r="H9" s="302">
        <v>1679.2408072584776</v>
      </c>
      <c r="I9" s="302">
        <v>2057.8347715613272</v>
      </c>
      <c r="J9" s="302">
        <v>2048.6727898682047</v>
      </c>
      <c r="K9" s="302">
        <v>2629.3371917905888</v>
      </c>
      <c r="L9" s="301">
        <f t="shared" ref="L9:L20" si="2">SUM(H9:K9)</f>
        <v>8415.0855604785975</v>
      </c>
      <c r="M9" s="300">
        <v>1168.3766536527069</v>
      </c>
      <c r="N9" s="300">
        <v>1434.6911131110121</v>
      </c>
      <c r="O9" s="300">
        <v>1529.0242337290229</v>
      </c>
      <c r="P9" s="300">
        <v>1890.1148817897765</v>
      </c>
      <c r="Q9" s="301">
        <v>6022.2068822825204</v>
      </c>
      <c r="R9" s="300">
        <v>509.01988554510478</v>
      </c>
      <c r="S9" s="300">
        <v>621.05869201712403</v>
      </c>
      <c r="T9" s="300">
        <v>517.60136214660156</v>
      </c>
      <c r="U9" s="300">
        <v>735.64118744837344</v>
      </c>
      <c r="V9" s="301">
        <v>2415.7169067142959</v>
      </c>
      <c r="W9" s="300">
        <v>201.12935134112345</v>
      </c>
      <c r="X9" s="300">
        <v>235.51695477037978</v>
      </c>
      <c r="Y9" s="300">
        <v>267.38132702727273</v>
      </c>
      <c r="Z9" s="300">
        <v>360.015009672318</v>
      </c>
      <c r="AA9" s="301">
        <f t="shared" si="0"/>
        <v>1064.0426428110941</v>
      </c>
      <c r="AB9" s="302">
        <v>807.25615440776153</v>
      </c>
      <c r="AC9" s="302">
        <v>806.69075262701165</v>
      </c>
      <c r="AD9" s="302">
        <v>925.84714291012131</v>
      </c>
      <c r="AE9" s="302">
        <v>1346.2082319199196</v>
      </c>
      <c r="AF9" s="301">
        <f t="shared" ref="AF9:AF19" si="3">SUM(AB9:AE9)</f>
        <v>3886.002281864814</v>
      </c>
    </row>
    <row r="10" spans="2:32" ht="13.5" customHeight="1" x14ac:dyDescent="0.25">
      <c r="B10" s="4" t="s">
        <v>49</v>
      </c>
      <c r="C10" s="12">
        <v>-735.94613339881198</v>
      </c>
      <c r="D10" s="12">
        <v>-894.88898997543606</v>
      </c>
      <c r="E10" s="12">
        <v>-867.08676563742006</v>
      </c>
      <c r="F10" s="12">
        <v>-1263.9752958858362</v>
      </c>
      <c r="G10" s="238">
        <f t="shared" si="1"/>
        <v>-3761.8971848975043</v>
      </c>
      <c r="H10" s="5">
        <v>-519.58248627496653</v>
      </c>
      <c r="I10" s="5">
        <v>-682.63777396447074</v>
      </c>
      <c r="J10" s="5">
        <v>-614.97653327126329</v>
      </c>
      <c r="K10" s="5">
        <v>-885.19385469027031</v>
      </c>
      <c r="L10" s="238">
        <f t="shared" si="2"/>
        <v>-2702.3906482009706</v>
      </c>
      <c r="M10" s="12">
        <v>-354.47243956077375</v>
      </c>
      <c r="N10" s="12">
        <v>-474.37289215423209</v>
      </c>
      <c r="O10" s="12">
        <v>-454.66756429729429</v>
      </c>
      <c r="P10" s="12">
        <v>-612.35558263952589</v>
      </c>
      <c r="Q10" s="238">
        <v>-1895.8684786518261</v>
      </c>
      <c r="R10" s="12">
        <v>-164.62137533246442</v>
      </c>
      <c r="S10" s="12">
        <v>-207.69834878645091</v>
      </c>
      <c r="T10" s="12">
        <v>-159.67293330088688</v>
      </c>
      <c r="U10" s="12">
        <v>-271.88709585260801</v>
      </c>
      <c r="V10" s="238">
        <v>-824.8255241866791</v>
      </c>
      <c r="W10" s="12">
        <v>-22.736695469090808</v>
      </c>
      <c r="X10" s="12">
        <v>-23.378267833885051</v>
      </c>
      <c r="Y10" s="12">
        <v>-28.37597063666751</v>
      </c>
      <c r="Z10" s="12">
        <v>-41.562782223060978</v>
      </c>
      <c r="AA10" s="238">
        <f t="shared" si="0"/>
        <v>-116.05371616270435</v>
      </c>
      <c r="AB10" s="5">
        <v>-193.62695165475469</v>
      </c>
      <c r="AC10" s="5">
        <v>-188.87294817708027</v>
      </c>
      <c r="AD10" s="5">
        <v>-223.73426172948928</v>
      </c>
      <c r="AE10" s="5">
        <v>-337.21865897250495</v>
      </c>
      <c r="AF10" s="238">
        <f t="shared" si="3"/>
        <v>-943.45282053382925</v>
      </c>
    </row>
    <row r="11" spans="2:32" ht="13.5" customHeight="1" x14ac:dyDescent="0.25">
      <c r="B11" s="227" t="s">
        <v>15</v>
      </c>
      <c r="C11" s="228">
        <f t="shared" ref="C11:V11" si="4">SUM(C9:C10)</f>
        <v>1951.6801796085501</v>
      </c>
      <c r="D11" s="228">
        <f t="shared" si="4"/>
        <v>2205.1534889832828</v>
      </c>
      <c r="E11" s="228">
        <f t="shared" si="4"/>
        <v>2374.8144941681794</v>
      </c>
      <c r="F11" s="228">
        <f t="shared" si="4"/>
        <v>3071.5851374969907</v>
      </c>
      <c r="G11" s="239">
        <f>SUM(G9:G10)</f>
        <v>9603.2333002570012</v>
      </c>
      <c r="H11" s="228">
        <f t="shared" si="4"/>
        <v>1159.6583209835112</v>
      </c>
      <c r="I11" s="228">
        <f t="shared" si="4"/>
        <v>1375.1969975968564</v>
      </c>
      <c r="J11" s="228">
        <f t="shared" si="4"/>
        <v>1433.6962565969416</v>
      </c>
      <c r="K11" s="228">
        <f t="shared" si="4"/>
        <v>1744.1433371003186</v>
      </c>
      <c r="L11" s="239">
        <f t="shared" si="2"/>
        <v>5712.6949122776277</v>
      </c>
      <c r="M11" s="228">
        <f t="shared" si="4"/>
        <v>813.90421409193311</v>
      </c>
      <c r="N11" s="228">
        <f t="shared" si="4"/>
        <v>960.31822095678001</v>
      </c>
      <c r="O11" s="228">
        <f t="shared" si="4"/>
        <v>1074.3566694317285</v>
      </c>
      <c r="P11" s="228">
        <f t="shared" si="4"/>
        <v>1277.7592991502506</v>
      </c>
      <c r="Q11" s="239">
        <f t="shared" si="4"/>
        <v>4126.3384036306943</v>
      </c>
      <c r="R11" s="228">
        <f t="shared" si="4"/>
        <v>344.39851021264036</v>
      </c>
      <c r="S11" s="228">
        <f t="shared" si="4"/>
        <v>413.36034323067315</v>
      </c>
      <c r="T11" s="228">
        <f t="shared" si="4"/>
        <v>357.92842884571468</v>
      </c>
      <c r="U11" s="228">
        <f t="shared" si="4"/>
        <v>463.75409159576543</v>
      </c>
      <c r="V11" s="239">
        <f t="shared" si="4"/>
        <v>1590.8913825276168</v>
      </c>
      <c r="W11" s="228">
        <f>SUM(W9:W10)</f>
        <v>178.39265587203263</v>
      </c>
      <c r="X11" s="228">
        <f t="shared" ref="X11:AE11" si="5">SUM(X9:X10)</f>
        <v>212.13868693649474</v>
      </c>
      <c r="Y11" s="228">
        <f t="shared" si="5"/>
        <v>239.00535639060521</v>
      </c>
      <c r="Z11" s="228">
        <f t="shared" si="5"/>
        <v>318.45222744925701</v>
      </c>
      <c r="AA11" s="239">
        <f t="shared" si="5"/>
        <v>947.98892664838968</v>
      </c>
      <c r="AB11" s="228">
        <f t="shared" si="5"/>
        <v>613.62920275300689</v>
      </c>
      <c r="AC11" s="228">
        <f t="shared" si="5"/>
        <v>617.81780444993137</v>
      </c>
      <c r="AD11" s="228">
        <f t="shared" si="5"/>
        <v>702.11288118063203</v>
      </c>
      <c r="AE11" s="228">
        <f t="shared" si="5"/>
        <v>1008.9895729474147</v>
      </c>
      <c r="AF11" s="239">
        <f t="shared" si="3"/>
        <v>2942.5494613309847</v>
      </c>
    </row>
    <row r="12" spans="2:32" ht="13.5" customHeight="1" x14ac:dyDescent="0.25">
      <c r="B12" s="229" t="s">
        <v>16</v>
      </c>
      <c r="C12" s="12">
        <v>-1282.9864687119498</v>
      </c>
      <c r="D12" s="12">
        <v>-1449.6160440882677</v>
      </c>
      <c r="E12" s="12">
        <v>-1534.3646750588937</v>
      </c>
      <c r="F12" s="12">
        <v>-1785.8738696003638</v>
      </c>
      <c r="G12" s="238">
        <f t="shared" si="1"/>
        <v>-6052.8410574594745</v>
      </c>
      <c r="H12" s="12">
        <v>-716.69718930450438</v>
      </c>
      <c r="I12" s="12">
        <v>-833.9945869335171</v>
      </c>
      <c r="J12" s="12">
        <v>-886.03335241135107</v>
      </c>
      <c r="K12" s="12">
        <v>-1042.0171316054398</v>
      </c>
      <c r="L12" s="238">
        <f t="shared" si="2"/>
        <v>-3478.7422602548122</v>
      </c>
      <c r="M12" s="12">
        <v>-494.75270264001296</v>
      </c>
      <c r="N12" s="12">
        <v>-569.85176332186757</v>
      </c>
      <c r="O12" s="12">
        <v>-656.64955294570802</v>
      </c>
      <c r="P12" s="12">
        <v>-734.38596277337138</v>
      </c>
      <c r="Q12" s="238">
        <v>-2455.6399816809599</v>
      </c>
      <c r="R12" s="12">
        <v>-216.30211613782438</v>
      </c>
      <c r="S12" s="12">
        <v>-257.12932464729442</v>
      </c>
      <c r="T12" s="12">
        <v>-222.48833301046318</v>
      </c>
      <c r="U12" s="12">
        <v>-298.7698027856556</v>
      </c>
      <c r="V12" s="238">
        <v>-1008.4455120786886</v>
      </c>
      <c r="W12" s="12">
        <v>-102.33472131993496</v>
      </c>
      <c r="X12" s="12">
        <v>-119.46955561545373</v>
      </c>
      <c r="Y12" s="12">
        <v>-138.09142462013739</v>
      </c>
      <c r="Z12" s="12">
        <v>-116.42123268088625</v>
      </c>
      <c r="AA12" s="238">
        <f t="shared" si="0"/>
        <v>-476.31693423641235</v>
      </c>
      <c r="AB12" s="12">
        <v>-463.95455808751024</v>
      </c>
      <c r="AC12" s="12">
        <v>-496.15190153929689</v>
      </c>
      <c r="AD12" s="12">
        <v>-510.23989802740516</v>
      </c>
      <c r="AE12" s="12">
        <v>-627.43550531403775</v>
      </c>
      <c r="AF12" s="238">
        <f t="shared" si="3"/>
        <v>-2097.7818629682497</v>
      </c>
    </row>
    <row r="13" spans="2:32" ht="13.5" customHeight="1" x14ac:dyDescent="0.25">
      <c r="B13" s="4" t="s">
        <v>17</v>
      </c>
      <c r="C13" s="12">
        <v>-448.80932792248024</v>
      </c>
      <c r="D13" s="12">
        <v>-503.51076776960696</v>
      </c>
      <c r="E13" s="12">
        <v>-488.96383474395276</v>
      </c>
      <c r="F13" s="12">
        <v>-703.59362907435457</v>
      </c>
      <c r="G13" s="238">
        <f t="shared" si="1"/>
        <v>-2144.8775595103943</v>
      </c>
      <c r="H13" s="5">
        <v>-250.07279423511318</v>
      </c>
      <c r="I13" s="5">
        <v>-283.38872059802054</v>
      </c>
      <c r="J13" s="5">
        <v>-206.87566656094566</v>
      </c>
      <c r="K13" s="5">
        <v>-365.94484066431312</v>
      </c>
      <c r="L13" s="238">
        <f t="shared" si="2"/>
        <v>-1106.2820220583926</v>
      </c>
      <c r="M13" s="12">
        <v>-184.4305860217512</v>
      </c>
      <c r="N13" s="12">
        <v>-212.75821088706229</v>
      </c>
      <c r="O13" s="12">
        <v>-154.06086143783432</v>
      </c>
      <c r="P13" s="12">
        <v>-267.27792692452044</v>
      </c>
      <c r="Q13" s="238">
        <v>-818.52759287116828</v>
      </c>
      <c r="R13" s="12">
        <v>-63.726385882106214</v>
      </c>
      <c r="S13" s="12">
        <v>-68.263425961074674</v>
      </c>
      <c r="T13" s="12">
        <v>-50.796191352990121</v>
      </c>
      <c r="U13" s="12">
        <v>-94.180159048134442</v>
      </c>
      <c r="V13" s="238">
        <v>-281.61535417706727</v>
      </c>
      <c r="W13" s="12">
        <v>-57.65876062149502</v>
      </c>
      <c r="X13" s="12">
        <v>-72.53032882599345</v>
      </c>
      <c r="Y13" s="12">
        <v>-110.52035603404778</v>
      </c>
      <c r="Z13" s="12">
        <v>-137.60636061039963</v>
      </c>
      <c r="AA13" s="238">
        <f t="shared" si="0"/>
        <v>-378.31580609193588</v>
      </c>
      <c r="AB13" s="5">
        <v>-141.07777306587218</v>
      </c>
      <c r="AC13" s="5">
        <v>-147.59171834559294</v>
      </c>
      <c r="AD13" s="5">
        <v>-171.56781214895923</v>
      </c>
      <c r="AE13" s="5">
        <v>-200.04242779964184</v>
      </c>
      <c r="AF13" s="238">
        <f t="shared" si="3"/>
        <v>-660.27973136006619</v>
      </c>
    </row>
    <row r="14" spans="2:32" ht="13.5" customHeight="1" x14ac:dyDescent="0.25">
      <c r="B14" s="4" t="s">
        <v>50</v>
      </c>
      <c r="C14" s="12">
        <v>-13.162212719757402</v>
      </c>
      <c r="D14" s="12">
        <v>-3.2399166778859785</v>
      </c>
      <c r="E14" s="12">
        <v>38.003935366262731</v>
      </c>
      <c r="F14" s="12">
        <v>37.266905210130247</v>
      </c>
      <c r="G14" s="238">
        <f t="shared" si="1"/>
        <v>58.868711178749592</v>
      </c>
      <c r="H14" s="5">
        <v>-9.679925891616227</v>
      </c>
      <c r="I14" s="5">
        <v>10.477045899086864</v>
      </c>
      <c r="J14" s="5">
        <v>20.973162031557845</v>
      </c>
      <c r="K14" s="5">
        <v>32.91339389055134</v>
      </c>
      <c r="L14" s="238">
        <f t="shared" si="2"/>
        <v>54.68367592957982</v>
      </c>
      <c r="M14" s="12">
        <v>-7.8678071699999927</v>
      </c>
      <c r="N14" s="12">
        <v>9.2499572000000061</v>
      </c>
      <c r="O14" s="12">
        <v>23.309076939999969</v>
      </c>
      <c r="P14" s="12">
        <v>34.05680842000006</v>
      </c>
      <c r="Q14" s="238">
        <v>58.748035390000034</v>
      </c>
      <c r="R14" s="5">
        <v>-1.8121187216162347</v>
      </c>
      <c r="S14" s="12">
        <v>1.2270886990868572</v>
      </c>
      <c r="T14" s="12">
        <v>-2.335914908442124</v>
      </c>
      <c r="U14" s="12">
        <v>-1.1434145294487226</v>
      </c>
      <c r="V14" s="238">
        <v>-4.1867425465227202</v>
      </c>
      <c r="W14" s="5">
        <v>-4.0058903269996726</v>
      </c>
      <c r="X14" s="12">
        <v>-12.851232114644045</v>
      </c>
      <c r="Y14" s="12">
        <v>16.525073291139336</v>
      </c>
      <c r="Z14" s="12">
        <v>2.2584974664567365</v>
      </c>
      <c r="AA14" s="238">
        <f t="shared" si="0"/>
        <v>1.9264483159523547</v>
      </c>
      <c r="AB14" s="5">
        <v>0.52360349885849899</v>
      </c>
      <c r="AC14" s="5">
        <v>-0.86573046232879847</v>
      </c>
      <c r="AD14" s="5">
        <v>0.50570004356554676</v>
      </c>
      <c r="AE14" s="5">
        <v>2.0950138531221683</v>
      </c>
      <c r="AF14" s="238">
        <f t="shared" si="3"/>
        <v>2.2585869332174155</v>
      </c>
    </row>
    <row r="15" spans="2:32" ht="13.5" customHeight="1" x14ac:dyDescent="0.25">
      <c r="B15" s="4" t="s">
        <v>51</v>
      </c>
      <c r="C15" s="12">
        <v>-0.1</v>
      </c>
      <c r="D15" s="12" t="s">
        <v>33</v>
      </c>
      <c r="E15" s="12" t="s">
        <v>33</v>
      </c>
      <c r="F15" s="12" t="s">
        <v>33</v>
      </c>
      <c r="G15" s="238">
        <f t="shared" si="1"/>
        <v>-0.1</v>
      </c>
      <c r="H15" s="12" t="s">
        <v>33</v>
      </c>
      <c r="I15" s="12" t="s">
        <v>33</v>
      </c>
      <c r="J15" s="12" t="s">
        <v>33</v>
      </c>
      <c r="K15" s="12" t="s">
        <v>33</v>
      </c>
      <c r="L15" s="238">
        <f t="shared" si="2"/>
        <v>0</v>
      </c>
      <c r="M15" s="12" t="s">
        <v>33</v>
      </c>
      <c r="N15" s="12" t="s">
        <v>33</v>
      </c>
      <c r="O15" s="12" t="s">
        <v>33</v>
      </c>
      <c r="P15" s="12" t="s">
        <v>33</v>
      </c>
      <c r="Q15" s="238" t="s">
        <v>33</v>
      </c>
      <c r="R15" s="12" t="s">
        <v>33</v>
      </c>
      <c r="S15" s="12" t="s">
        <v>33</v>
      </c>
      <c r="T15" s="12" t="s">
        <v>33</v>
      </c>
      <c r="U15" s="12" t="s">
        <v>33</v>
      </c>
      <c r="V15" s="238" t="s">
        <v>33</v>
      </c>
      <c r="W15" s="12" t="s">
        <v>33</v>
      </c>
      <c r="X15" s="12" t="s">
        <v>33</v>
      </c>
      <c r="Y15" s="12" t="s">
        <v>33</v>
      </c>
      <c r="Z15" s="12" t="s">
        <v>33</v>
      </c>
      <c r="AA15" s="238">
        <f t="shared" si="0"/>
        <v>0</v>
      </c>
      <c r="AB15" s="12" t="s">
        <v>33</v>
      </c>
      <c r="AC15" s="12" t="s">
        <v>33</v>
      </c>
      <c r="AD15" s="12" t="s">
        <v>33</v>
      </c>
      <c r="AE15" s="12" t="s">
        <v>33</v>
      </c>
      <c r="AF15" s="238">
        <f t="shared" si="3"/>
        <v>0</v>
      </c>
    </row>
    <row r="16" spans="2:32" ht="13.5" customHeight="1" x14ac:dyDescent="0.25">
      <c r="B16" s="4" t="s">
        <v>52</v>
      </c>
      <c r="C16" s="12">
        <v>-15.811330683815903</v>
      </c>
      <c r="D16" s="12">
        <v>-21.55661644581042</v>
      </c>
      <c r="E16" s="12">
        <v>-24.87184795125297</v>
      </c>
      <c r="F16" s="12">
        <v>-39.69938179138574</v>
      </c>
      <c r="G16" s="238">
        <f t="shared" si="1"/>
        <v>-101.93917687226502</v>
      </c>
      <c r="H16" s="12" t="s">
        <v>33</v>
      </c>
      <c r="I16" s="12" t="s">
        <v>33</v>
      </c>
      <c r="J16" s="12" t="s">
        <v>33</v>
      </c>
      <c r="K16" s="12" t="s">
        <v>33</v>
      </c>
      <c r="L16" s="238">
        <f t="shared" si="2"/>
        <v>0</v>
      </c>
      <c r="M16" s="12" t="s">
        <v>33</v>
      </c>
      <c r="N16" s="12" t="s">
        <v>33</v>
      </c>
      <c r="O16" s="12" t="s">
        <v>33</v>
      </c>
      <c r="P16" s="12" t="s">
        <v>33</v>
      </c>
      <c r="Q16" s="238" t="s">
        <v>33</v>
      </c>
      <c r="R16" s="12" t="s">
        <v>33</v>
      </c>
      <c r="S16" s="12" t="s">
        <v>33</v>
      </c>
      <c r="T16" s="12" t="s">
        <v>33</v>
      </c>
      <c r="U16" s="12" t="s">
        <v>33</v>
      </c>
      <c r="V16" s="238" t="s">
        <v>33</v>
      </c>
      <c r="W16" s="12" t="s">
        <v>33</v>
      </c>
      <c r="X16" s="12" t="s">
        <v>33</v>
      </c>
      <c r="Y16" s="12" t="s">
        <v>33</v>
      </c>
      <c r="Z16" s="12" t="s">
        <v>33</v>
      </c>
      <c r="AA16" s="238">
        <f t="shared" si="0"/>
        <v>0</v>
      </c>
      <c r="AB16" s="12" t="s">
        <v>33</v>
      </c>
      <c r="AC16" s="12" t="s">
        <v>33</v>
      </c>
      <c r="AD16" s="12" t="s">
        <v>33</v>
      </c>
      <c r="AE16" s="12" t="s">
        <v>33</v>
      </c>
      <c r="AF16" s="238">
        <f t="shared" si="3"/>
        <v>0</v>
      </c>
    </row>
    <row r="17" spans="2:33" ht="13.5" customHeight="1" x14ac:dyDescent="0.25">
      <c r="B17" s="4" t="s">
        <v>71</v>
      </c>
      <c r="C17" s="12">
        <v>-0.21562830280549861</v>
      </c>
      <c r="D17" s="12">
        <v>-37.452318826820829</v>
      </c>
      <c r="E17" s="12">
        <v>-24.693321175976283</v>
      </c>
      <c r="F17" s="12">
        <v>-36.104530214635375</v>
      </c>
      <c r="G17" s="238">
        <f t="shared" si="1"/>
        <v>-98.465798520237982</v>
      </c>
      <c r="H17" s="12" t="s">
        <v>33</v>
      </c>
      <c r="I17" s="12" t="s">
        <v>33</v>
      </c>
      <c r="J17" s="12" t="s">
        <v>33</v>
      </c>
      <c r="K17" s="12" t="s">
        <v>33</v>
      </c>
      <c r="L17" s="238">
        <f t="shared" si="2"/>
        <v>0</v>
      </c>
      <c r="M17" s="12" t="s">
        <v>33</v>
      </c>
      <c r="N17" s="12" t="s">
        <v>33</v>
      </c>
      <c r="O17" s="12" t="s">
        <v>33</v>
      </c>
      <c r="P17" s="12" t="s">
        <v>33</v>
      </c>
      <c r="Q17" s="238" t="s">
        <v>33</v>
      </c>
      <c r="R17" s="12" t="s">
        <v>33</v>
      </c>
      <c r="S17" s="12" t="s">
        <v>33</v>
      </c>
      <c r="T17" s="12" t="s">
        <v>33</v>
      </c>
      <c r="U17" s="12" t="s">
        <v>33</v>
      </c>
      <c r="V17" s="238" t="s">
        <v>33</v>
      </c>
      <c r="W17" s="12" t="s">
        <v>33</v>
      </c>
      <c r="X17" s="12" t="s">
        <v>33</v>
      </c>
      <c r="Y17" s="12" t="s">
        <v>33</v>
      </c>
      <c r="Z17" s="12" t="s">
        <v>33</v>
      </c>
      <c r="AA17" s="238">
        <f t="shared" si="0"/>
        <v>0</v>
      </c>
      <c r="AB17" s="12">
        <v>-0.21498387610332514</v>
      </c>
      <c r="AC17" s="12">
        <v>-37.452318826820829</v>
      </c>
      <c r="AD17" s="12">
        <v>-24.693321175976283</v>
      </c>
      <c r="AE17" s="12">
        <v>-36.104530214635375</v>
      </c>
      <c r="AF17" s="238">
        <f t="shared" si="3"/>
        <v>-98.465154093535816</v>
      </c>
    </row>
    <row r="18" spans="2:33" ht="13.5" customHeight="1" x14ac:dyDescent="0.25">
      <c r="B18" s="230" t="s">
        <v>53</v>
      </c>
      <c r="C18" s="225">
        <v>128.26159004370683</v>
      </c>
      <c r="D18" s="225">
        <v>144.66389866871302</v>
      </c>
      <c r="E18" s="225">
        <v>143.08423980051893</v>
      </c>
      <c r="F18" s="225">
        <v>171.02724354056721</v>
      </c>
      <c r="G18" s="239">
        <f t="shared" si="1"/>
        <v>587.03697205350591</v>
      </c>
      <c r="H18" s="231">
        <v>67.41430473370076</v>
      </c>
      <c r="I18" s="225">
        <v>75.231494825702157</v>
      </c>
      <c r="J18" s="225">
        <v>69.24773040122075</v>
      </c>
      <c r="K18" s="225">
        <v>90.558328775017529</v>
      </c>
      <c r="L18" s="239">
        <f t="shared" si="2"/>
        <v>302.45185873564117</v>
      </c>
      <c r="M18" s="225">
        <v>60.546761868282282</v>
      </c>
      <c r="N18" s="225">
        <v>67.759587905635144</v>
      </c>
      <c r="O18" s="225">
        <v>63.934935973827685</v>
      </c>
      <c r="P18" s="225">
        <v>81.771521117549824</v>
      </c>
      <c r="Q18" s="239">
        <v>274.01280686529486</v>
      </c>
      <c r="R18" s="225">
        <v>6.8107262008609286</v>
      </c>
      <c r="S18" s="225">
        <v>7.3309210048774993</v>
      </c>
      <c r="T18" s="225">
        <v>5.1616001612933307</v>
      </c>
      <c r="U18" s="225">
        <v>8.6724974958980425</v>
      </c>
      <c r="V18" s="239">
        <v>30.849785780437344</v>
      </c>
      <c r="W18" s="225">
        <v>12.609340525092641</v>
      </c>
      <c r="X18" s="225">
        <v>17.98245726231989</v>
      </c>
      <c r="Y18" s="225">
        <v>17.219027032640913</v>
      </c>
      <c r="Z18" s="225">
        <v>19.207764568698046</v>
      </c>
      <c r="AA18" s="239">
        <f>SUM(W18:Z18)</f>
        <v>67.018589388751479</v>
      </c>
      <c r="AB18" s="225">
        <v>48.237944784913431</v>
      </c>
      <c r="AC18" s="225">
        <v>51.44994658069097</v>
      </c>
      <c r="AD18" s="225">
        <v>56.617482366657235</v>
      </c>
      <c r="AE18" s="225">
        <v>61.261150196851652</v>
      </c>
      <c r="AF18" s="239">
        <f t="shared" si="3"/>
        <v>217.56652392911329</v>
      </c>
    </row>
    <row r="19" spans="2:33" ht="13.5" customHeight="1" x14ac:dyDescent="0.25">
      <c r="B19" s="9" t="s">
        <v>54</v>
      </c>
      <c r="C19" s="11">
        <v>318.85680131144829</v>
      </c>
      <c r="D19" s="11">
        <v>334.441723843604</v>
      </c>
      <c r="E19" s="11">
        <v>483.00899040488548</v>
      </c>
      <c r="F19" s="11">
        <v>714.60787556694811</v>
      </c>
      <c r="G19" s="238">
        <f t="shared" si="1"/>
        <v>1850.9153911268859</v>
      </c>
      <c r="H19" s="11">
        <v>250.62271628597807</v>
      </c>
      <c r="I19" s="11">
        <v>343.52223079010776</v>
      </c>
      <c r="J19" s="11">
        <v>431.0081300574235</v>
      </c>
      <c r="K19" s="11">
        <v>459.65308749613456</v>
      </c>
      <c r="L19" s="238">
        <f t="shared" si="2"/>
        <v>1484.8061646296437</v>
      </c>
      <c r="M19" s="11">
        <v>187.39988012845126</v>
      </c>
      <c r="N19" s="11">
        <v>254.71779185348532</v>
      </c>
      <c r="O19" s="11">
        <v>350.89026796201381</v>
      </c>
      <c r="P19" s="11">
        <v>391.92373898990866</v>
      </c>
      <c r="Q19" s="238">
        <v>1184.931671333861</v>
      </c>
      <c r="R19" s="11">
        <v>69.368615671954458</v>
      </c>
      <c r="S19" s="11">
        <v>96.525602326268412</v>
      </c>
      <c r="T19" s="11">
        <v>87.46958973511255</v>
      </c>
      <c r="U19" s="11">
        <v>78.333212728424712</v>
      </c>
      <c r="V19" s="238">
        <v>327.49355950577552</v>
      </c>
      <c r="W19" s="11">
        <v>27.002624128695629</v>
      </c>
      <c r="X19" s="11">
        <v>25.27002764272342</v>
      </c>
      <c r="Y19" s="11">
        <v>24.137676060200295</v>
      </c>
      <c r="Z19" s="11">
        <v>85.890896193125911</v>
      </c>
      <c r="AA19" s="238">
        <f>SUM(AA11:AA18)</f>
        <v>162.3012240247453</v>
      </c>
      <c r="AB19" s="10">
        <v>57.143436007293076</v>
      </c>
      <c r="AC19" s="11">
        <v>-12.793918143417159</v>
      </c>
      <c r="AD19" s="11">
        <v>52.735032238514137</v>
      </c>
      <c r="AE19" s="11">
        <v>208.76327366907356</v>
      </c>
      <c r="AF19" s="238">
        <f t="shared" si="3"/>
        <v>305.8478237714636</v>
      </c>
    </row>
    <row r="20" spans="2:33" ht="2.25" customHeight="1" x14ac:dyDescent="0.25">
      <c r="B20" s="217"/>
      <c r="C20" s="219"/>
      <c r="D20" s="220"/>
      <c r="E20" s="220"/>
      <c r="F20" s="221"/>
      <c r="G20" s="220">
        <f t="shared" si="1"/>
        <v>0</v>
      </c>
      <c r="H20" s="220"/>
      <c r="I20" s="220"/>
      <c r="J20" s="220"/>
      <c r="K20" s="221"/>
      <c r="L20" s="221">
        <f t="shared" si="2"/>
        <v>0</v>
      </c>
      <c r="M20" s="220"/>
      <c r="N20" s="221"/>
      <c r="O20" s="220"/>
      <c r="P20" s="221"/>
      <c r="Q20" s="221"/>
      <c r="R20" s="220"/>
      <c r="S20" s="221"/>
      <c r="T20" s="220"/>
      <c r="U20" s="221"/>
      <c r="V20" s="221"/>
      <c r="W20" s="220"/>
      <c r="X20" s="221"/>
      <c r="Y20" s="220"/>
      <c r="Z20" s="221"/>
      <c r="AA20" s="221"/>
      <c r="AB20" s="221"/>
      <c r="AC20" s="221"/>
      <c r="AD20" s="221"/>
      <c r="AE20" s="221"/>
      <c r="AF20" s="222"/>
    </row>
    <row r="21" spans="2:33" ht="13.5" customHeight="1" x14ac:dyDescent="0.25">
      <c r="B21" s="218" t="s">
        <v>53</v>
      </c>
      <c r="C21" s="12">
        <v>-128.26159999999999</v>
      </c>
      <c r="D21" s="12">
        <v>-144.66389866871302</v>
      </c>
      <c r="E21" s="12">
        <v>-143.08423980051893</v>
      </c>
      <c r="F21" s="12">
        <v>-171.02724354056721</v>
      </c>
      <c r="G21" s="238">
        <f t="shared" si="1"/>
        <v>-587.0369820097992</v>
      </c>
      <c r="H21" s="12"/>
      <c r="I21" s="12"/>
      <c r="J21" s="12"/>
      <c r="K21" s="12"/>
      <c r="L21" s="11"/>
      <c r="M21" s="12"/>
      <c r="N21" s="12"/>
      <c r="O21" s="12"/>
      <c r="P21" s="12"/>
      <c r="Q21" s="11"/>
      <c r="R21" s="12"/>
      <c r="S21" s="12"/>
      <c r="T21" s="12"/>
      <c r="U21" s="12"/>
      <c r="V21" s="11"/>
      <c r="W21" s="12"/>
      <c r="X21" s="12"/>
      <c r="Y21" s="12"/>
      <c r="Z21" s="12"/>
      <c r="AA21" s="11"/>
      <c r="AB21" s="12"/>
      <c r="AC21" s="12"/>
      <c r="AD21" s="12"/>
      <c r="AE21" s="12"/>
      <c r="AF21" s="246"/>
      <c r="AG21" s="185"/>
    </row>
    <row r="22" spans="2:33" ht="13.5" customHeight="1" x14ac:dyDescent="0.25">
      <c r="B22" s="4" t="s">
        <v>21</v>
      </c>
      <c r="C22" s="12">
        <v>-156.24706909210292</v>
      </c>
      <c r="D22" s="12">
        <v>-144.98572882888121</v>
      </c>
      <c r="E22" s="12">
        <v>-163.94613389685642</v>
      </c>
      <c r="F22" s="12">
        <v>-107.60159692149659</v>
      </c>
      <c r="G22" s="238">
        <f t="shared" si="1"/>
        <v>-572.78052873933711</v>
      </c>
      <c r="H22" s="21"/>
      <c r="I22" s="21"/>
      <c r="J22" s="21"/>
      <c r="K22" s="21"/>
      <c r="L22" s="11"/>
      <c r="M22" s="21"/>
      <c r="N22" s="21"/>
      <c r="O22" s="21"/>
      <c r="P22" s="21"/>
      <c r="Q22" s="11"/>
      <c r="R22" s="21"/>
      <c r="S22" s="21"/>
      <c r="T22" s="21"/>
      <c r="U22" s="21"/>
      <c r="V22" s="11"/>
      <c r="W22" s="21"/>
      <c r="X22" s="21"/>
      <c r="Y22" s="21"/>
      <c r="Z22" s="21"/>
      <c r="AA22" s="11"/>
      <c r="AB22" s="21"/>
      <c r="AC22" s="21"/>
      <c r="AD22" s="21"/>
      <c r="AE22" s="21"/>
      <c r="AF22" s="11"/>
      <c r="AG22" s="185"/>
    </row>
    <row r="23" spans="2:33" ht="13.5" customHeight="1" x14ac:dyDescent="0.25">
      <c r="B23" s="232" t="s">
        <v>56</v>
      </c>
      <c r="C23" s="233">
        <v>34.348799999999997</v>
      </c>
      <c r="D23" s="233">
        <v>44.792096346009771</v>
      </c>
      <c r="E23" s="233">
        <v>175.97861670751021</v>
      </c>
      <c r="F23" s="233">
        <v>435.9790351048843</v>
      </c>
      <c r="G23" s="238">
        <f t="shared" si="1"/>
        <v>691.09854815840436</v>
      </c>
      <c r="H23" s="22"/>
      <c r="I23" s="22"/>
      <c r="J23" s="22"/>
      <c r="K23" s="22"/>
      <c r="L23" s="11"/>
      <c r="M23" s="22"/>
      <c r="N23" s="22"/>
      <c r="O23" s="22"/>
      <c r="P23" s="22"/>
      <c r="Q23" s="11"/>
      <c r="R23" s="22"/>
      <c r="S23" s="22"/>
      <c r="T23" s="22"/>
      <c r="U23" s="22"/>
      <c r="V23" s="11"/>
      <c r="W23" s="22"/>
      <c r="X23" s="22"/>
      <c r="Y23" s="22"/>
      <c r="Z23" s="22"/>
      <c r="AA23" s="11"/>
      <c r="AB23" s="22"/>
      <c r="AC23" s="22"/>
      <c r="AD23" s="22"/>
      <c r="AE23" s="22"/>
      <c r="AF23" s="11"/>
      <c r="AG23" s="185"/>
    </row>
    <row r="24" spans="2:33" ht="13.5" customHeight="1" x14ac:dyDescent="0.25">
      <c r="B24" s="234" t="s">
        <v>22</v>
      </c>
      <c r="C24" s="235">
        <v>-9.9611000000000001</v>
      </c>
      <c r="D24" s="235">
        <v>-12.989722515241134</v>
      </c>
      <c r="E24" s="235">
        <v>-43.137021478143787</v>
      </c>
      <c r="F24" s="235">
        <v>-54.24106592343891</v>
      </c>
      <c r="G24" s="238">
        <f t="shared" si="1"/>
        <v>-120.32890991682383</v>
      </c>
      <c r="H24" s="12"/>
      <c r="I24" s="21"/>
      <c r="J24" s="21"/>
      <c r="K24" s="21"/>
      <c r="L24" s="11"/>
      <c r="M24" s="21"/>
      <c r="N24" s="21"/>
      <c r="O24" s="21"/>
      <c r="P24" s="21"/>
      <c r="Q24" s="245"/>
      <c r="R24" s="21"/>
      <c r="S24" s="21"/>
      <c r="T24" s="21"/>
      <c r="U24" s="21"/>
      <c r="V24" s="245"/>
      <c r="W24" s="21"/>
      <c r="X24" s="21"/>
      <c r="Y24" s="21"/>
      <c r="Z24" s="21"/>
      <c r="AA24" s="11"/>
      <c r="AB24" s="21"/>
      <c r="AC24" s="21"/>
      <c r="AD24" s="21"/>
      <c r="AE24" s="21"/>
      <c r="AF24" s="11"/>
      <c r="AG24" s="185"/>
    </row>
    <row r="25" spans="2:33" ht="13.5" customHeight="1" x14ac:dyDescent="0.25">
      <c r="B25" s="13" t="s">
        <v>57</v>
      </c>
      <c r="C25" s="14">
        <v>24.387599999999999</v>
      </c>
      <c r="D25" s="14">
        <v>31.802373830768637</v>
      </c>
      <c r="E25" s="14">
        <v>132.84159522936642</v>
      </c>
      <c r="F25" s="236">
        <v>381.73796918144541</v>
      </c>
      <c r="G25" s="238">
        <f t="shared" si="1"/>
        <v>570.76953824158045</v>
      </c>
      <c r="H25" s="22"/>
      <c r="I25" s="22"/>
      <c r="J25" s="22"/>
      <c r="K25" s="22"/>
      <c r="L25" s="11"/>
      <c r="M25" s="22"/>
      <c r="N25" s="22"/>
      <c r="O25" s="22"/>
      <c r="P25" s="22"/>
      <c r="Q25" s="11"/>
      <c r="R25" s="22"/>
      <c r="S25" s="22"/>
      <c r="T25" s="22"/>
      <c r="U25" s="22"/>
      <c r="V25" s="11"/>
      <c r="W25" s="22"/>
      <c r="X25" s="22"/>
      <c r="Y25" s="22"/>
      <c r="Z25" s="22"/>
      <c r="AA25" s="11"/>
      <c r="AB25" s="22"/>
      <c r="AC25" s="22"/>
      <c r="AD25" s="22"/>
      <c r="AE25" s="22"/>
      <c r="AF25" s="11"/>
      <c r="AG25" s="185"/>
    </row>
    <row r="26" spans="2:33" ht="2.25" customHeight="1" x14ac:dyDescent="0.25">
      <c r="B26" s="201"/>
      <c r="C26" s="202"/>
      <c r="D26" s="202"/>
      <c r="E26" s="202"/>
      <c r="F26" s="203"/>
      <c r="G26" s="203"/>
      <c r="H26" s="24"/>
      <c r="I26" s="24"/>
      <c r="J26" s="24"/>
      <c r="K26" s="24"/>
      <c r="L26" s="242"/>
      <c r="M26" s="29"/>
      <c r="N26" s="27"/>
      <c r="O26" s="29"/>
      <c r="P26" s="27"/>
      <c r="Q26" s="242"/>
      <c r="R26" s="29"/>
      <c r="S26" s="27"/>
      <c r="T26" s="29"/>
      <c r="U26" s="27"/>
      <c r="V26" s="242"/>
      <c r="W26" s="29"/>
      <c r="X26" s="27"/>
      <c r="Y26" s="29"/>
      <c r="Z26" s="27"/>
      <c r="AA26" s="242"/>
      <c r="AB26" s="26"/>
      <c r="AC26" s="26"/>
      <c r="AD26" s="26"/>
      <c r="AE26" s="26"/>
      <c r="AF26" s="26"/>
      <c r="AG26" s="185"/>
    </row>
    <row r="27" spans="2:33" ht="3.75" customHeight="1" x14ac:dyDescent="0.25">
      <c r="B27" s="28"/>
      <c r="C27" s="29"/>
      <c r="D27" s="29"/>
      <c r="E27" s="29"/>
      <c r="F27" s="214"/>
      <c r="G27" s="214"/>
      <c r="H27" s="215"/>
      <c r="I27" s="215"/>
      <c r="J27" s="215"/>
      <c r="K27" s="215"/>
      <c r="L27" s="214"/>
      <c r="M27" s="216"/>
      <c r="N27" s="214"/>
      <c r="O27" s="216"/>
      <c r="P27" s="214"/>
      <c r="Q27" s="214"/>
      <c r="R27" s="216"/>
      <c r="S27" s="214"/>
      <c r="T27" s="216"/>
      <c r="U27" s="214"/>
      <c r="V27" s="214"/>
      <c r="W27" s="216"/>
      <c r="X27" s="214"/>
      <c r="Y27" s="216"/>
      <c r="Z27" s="214"/>
      <c r="AA27" s="214"/>
      <c r="AB27" s="216"/>
      <c r="AC27" s="216"/>
      <c r="AD27" s="216"/>
      <c r="AE27" s="216"/>
      <c r="AF27" s="216"/>
    </row>
    <row r="28" spans="2:33" ht="13.5" customHeight="1" x14ac:dyDescent="0.25">
      <c r="B28" s="212" t="s">
        <v>26</v>
      </c>
      <c r="C28" s="213">
        <v>0.72617244821683813</v>
      </c>
      <c r="D28" s="213">
        <v>0.71133008787801433</v>
      </c>
      <c r="E28" s="213">
        <v>0.73253757713477841</v>
      </c>
      <c r="F28" s="38">
        <v>0.70846322746339441</v>
      </c>
      <c r="G28" s="243">
        <v>0.71764388453151085</v>
      </c>
      <c r="H28" s="38">
        <v>0.69058488572390353</v>
      </c>
      <c r="I28" s="38">
        <v>0.66827376842965014</v>
      </c>
      <c r="J28" s="38">
        <v>0.69981710290064136</v>
      </c>
      <c r="K28" s="38">
        <v>0.66333954524583061</v>
      </c>
      <c r="L28" s="243">
        <v>0.67761144968601794</v>
      </c>
      <c r="M28" s="38">
        <v>0.69661115835156129</v>
      </c>
      <c r="N28" s="38">
        <v>0.66935538401322314</v>
      </c>
      <c r="O28" s="38">
        <v>0.70264201556280137</v>
      </c>
      <c r="P28" s="38">
        <v>0.6760220299098022</v>
      </c>
      <c r="Q28" s="243">
        <v>0.68518708910025705</v>
      </c>
      <c r="R28" s="38">
        <v>0.67659146527021652</v>
      </c>
      <c r="S28" s="38">
        <v>0.66557371878675176</v>
      </c>
      <c r="T28" s="38">
        <v>0.69151369185218192</v>
      </c>
      <c r="U28" s="38">
        <v>0.63040800258116492</v>
      </c>
      <c r="V28" s="243">
        <v>0.65855869870590333</v>
      </c>
      <c r="W28" s="38">
        <v>0.88695486105094401</v>
      </c>
      <c r="X28" s="38">
        <v>0.90073637009837371</v>
      </c>
      <c r="Y28" s="38">
        <v>0.89387452387887512</v>
      </c>
      <c r="Z28" s="38">
        <v>0.74950483069653029</v>
      </c>
      <c r="AA28" s="243">
        <v>0.89093132972932165</v>
      </c>
      <c r="AB28" s="38">
        <v>0.76014186996591204</v>
      </c>
      <c r="AC28" s="38">
        <v>0.7658669724897551</v>
      </c>
      <c r="AD28" s="38">
        <v>0.75834643607988239</v>
      </c>
      <c r="AE28" s="38">
        <v>0.74950483069653029</v>
      </c>
      <c r="AF28" s="240">
        <v>0.75721763599143199</v>
      </c>
    </row>
    <row r="29" spans="2:33" ht="13.5" customHeight="1" x14ac:dyDescent="0.25">
      <c r="B29" s="37" t="s">
        <v>27</v>
      </c>
      <c r="C29" s="38">
        <v>0.47736787755896454</v>
      </c>
      <c r="D29" s="38">
        <v>0.46761167110690144</v>
      </c>
      <c r="E29" s="38">
        <v>0.47329161257394431</v>
      </c>
      <c r="F29" s="38">
        <v>0.41191303801223533</v>
      </c>
      <c r="G29" s="243">
        <v>0.45281836466736136</v>
      </c>
      <c r="H29" s="38">
        <v>0.42679834018241947</v>
      </c>
      <c r="I29" s="38">
        <v>0.40527772125297795</v>
      </c>
      <c r="J29" s="38">
        <v>0.43249139481583654</v>
      </c>
      <c r="K29" s="38">
        <v>0.39630410844940817</v>
      </c>
      <c r="L29" s="243">
        <v>0.41344191720116868</v>
      </c>
      <c r="M29" s="38">
        <v>0.42345308860226105</v>
      </c>
      <c r="N29" s="38">
        <v>0.39719473976958702</v>
      </c>
      <c r="O29" s="38">
        <v>0.4294566027539371</v>
      </c>
      <c r="P29" s="38">
        <v>0.38854038442254418</v>
      </c>
      <c r="Q29" s="243">
        <v>0.40776413525505284</v>
      </c>
      <c r="R29" s="38">
        <v>0.42493844008901227</v>
      </c>
      <c r="S29" s="38">
        <v>0.41401775380064204</v>
      </c>
      <c r="T29" s="38">
        <v>0.4298449526634886</v>
      </c>
      <c r="U29" s="38">
        <v>0.40613522989646766</v>
      </c>
      <c r="V29" s="243">
        <v>0.41745185840103749</v>
      </c>
      <c r="W29" s="38">
        <v>0.50880053377376622</v>
      </c>
      <c r="X29" s="38">
        <v>0.50726520191266944</v>
      </c>
      <c r="Y29" s="38">
        <v>0.51645874510171819</v>
      </c>
      <c r="Z29" s="38">
        <v>0.46607611693118906</v>
      </c>
      <c r="AA29" s="243">
        <v>0.44764835080108328</v>
      </c>
      <c r="AB29" s="38">
        <v>0.57473028301393081</v>
      </c>
      <c r="AC29" s="38">
        <v>0.61504597632186053</v>
      </c>
      <c r="AD29" s="38">
        <v>0.55110598108411279</v>
      </c>
      <c r="AE29" s="38">
        <v>0.46607611693118906</v>
      </c>
      <c r="AF29" s="240">
        <v>0.53983032196305536</v>
      </c>
    </row>
    <row r="30" spans="2:33" ht="13.5" customHeight="1" x14ac:dyDescent="0.25">
      <c r="B30" s="39" t="s">
        <v>28</v>
      </c>
      <c r="C30" s="38">
        <v>0.16699097108491914</v>
      </c>
      <c r="D30" s="38">
        <v>0.16242060268113889</v>
      </c>
      <c r="E30" s="38">
        <v>0.15082625766747551</v>
      </c>
      <c r="F30" s="38">
        <v>0.16228435513361641</v>
      </c>
      <c r="G30" s="243">
        <v>0.16044335721117625</v>
      </c>
      <c r="H30" s="38">
        <v>0.1489201507932511</v>
      </c>
      <c r="I30" s="38">
        <v>0.13771208675952487</v>
      </c>
      <c r="J30" s="38">
        <v>0.10098033594435273</v>
      </c>
      <c r="K30" s="38">
        <v>0.13917760027389384</v>
      </c>
      <c r="L30" s="243">
        <v>0.13151203100111925</v>
      </c>
      <c r="M30" s="38">
        <v>0.15785199528351079</v>
      </c>
      <c r="N30" s="38">
        <v>-0.14829548252077288</v>
      </c>
      <c r="O30" s="38">
        <v>0.10075763224635545</v>
      </c>
      <c r="P30" s="38">
        <v>0.14140829718849215</v>
      </c>
      <c r="Q30" s="243">
        <v>0.13591821218884001</v>
      </c>
      <c r="R30" s="38">
        <v>0.12519429533457657</v>
      </c>
      <c r="S30" s="38">
        <v>0.10991461328616667</v>
      </c>
      <c r="T30" s="38">
        <v>9.8137669387745902E-2</v>
      </c>
      <c r="U30" s="38">
        <v>0.12802458678911846</v>
      </c>
      <c r="V30" s="243">
        <v>0.11657630635209758</v>
      </c>
      <c r="W30" s="38">
        <v>0.28667501902148257</v>
      </c>
      <c r="X30" s="38">
        <v>0.30796223947744145</v>
      </c>
      <c r="Y30" s="38">
        <v>0.41334358409693572</v>
      </c>
      <c r="Z30" s="38">
        <v>0.1485969429219339</v>
      </c>
      <c r="AA30" s="243">
        <v>0.35554571863065892</v>
      </c>
      <c r="AB30" s="38">
        <v>0.17476209044125901</v>
      </c>
      <c r="AC30" s="38">
        <v>0.18295947717877795</v>
      </c>
      <c r="AD30" s="38">
        <v>0.18530900425926417</v>
      </c>
      <c r="AE30" s="38">
        <v>0.1485969429219339</v>
      </c>
      <c r="AF30" s="240">
        <v>0.16991233753038643</v>
      </c>
    </row>
    <row r="31" spans="2:33" ht="13.5" customHeight="1" x14ac:dyDescent="0.25">
      <c r="B31" s="37" t="s">
        <v>30</v>
      </c>
      <c r="C31" s="38">
        <v>0.11863881513894631</v>
      </c>
      <c r="D31" s="38">
        <v>0.10788294873815422</v>
      </c>
      <c r="E31" s="38">
        <v>0.14898942061975359</v>
      </c>
      <c r="F31" s="38">
        <v>0.16482479867299979</v>
      </c>
      <c r="G31" s="243">
        <v>0.13783286217840135</v>
      </c>
      <c r="H31" s="38">
        <v>0.14924763333684332</v>
      </c>
      <c r="I31" s="38">
        <v>0.16693382556145139</v>
      </c>
      <c r="J31" s="38">
        <v>0.21038407508948812</v>
      </c>
      <c r="K31" s="38">
        <v>0.17481709418300551</v>
      </c>
      <c r="L31" s="243">
        <v>0.17526094535176676</v>
      </c>
      <c r="M31" s="38">
        <v>0.16039337960287145</v>
      </c>
      <c r="N31" s="38">
        <v>0.17754190398597389</v>
      </c>
      <c r="O31" s="38">
        <v>0.22948640068722376</v>
      </c>
      <c r="P31" s="38">
        <v>0.14140829718849215</v>
      </c>
      <c r="Q31" s="243">
        <v>0.19676037281614467</v>
      </c>
      <c r="R31" s="38">
        <v>0.13627879311172339</v>
      </c>
      <c r="S31" s="38">
        <v>0.15542106336643458</v>
      </c>
      <c r="T31" s="38">
        <v>0.16899026187326438</v>
      </c>
      <c r="U31" s="38">
        <v>0.10648290778841425</v>
      </c>
      <c r="V31" s="243">
        <v>0.13556785507255956</v>
      </c>
      <c r="W31" s="38">
        <v>0.134255015235932</v>
      </c>
      <c r="X31" s="38">
        <v>0.10729600196877864</v>
      </c>
      <c r="Y31" s="38">
        <v>9.0274352096914631E-2</v>
      </c>
      <c r="Z31" s="38">
        <v>0.15507502384779059</v>
      </c>
      <c r="AA31" s="243">
        <v>0.15253263120729971</v>
      </c>
      <c r="AB31" s="38">
        <v>7.0787241069987267E-2</v>
      </c>
      <c r="AC31" s="38">
        <v>-1.5859755552860122E-2</v>
      </c>
      <c r="AD31" s="38">
        <v>5.6958681184409624E-2</v>
      </c>
      <c r="AE31" s="38">
        <v>0.15507502384779059</v>
      </c>
      <c r="AF31" s="240">
        <v>7.8705003648297606E-2</v>
      </c>
    </row>
    <row r="32" spans="2:33" ht="13.5" customHeight="1" thickBot="1" x14ac:dyDescent="0.3">
      <c r="B32" s="209" t="s">
        <v>29</v>
      </c>
      <c r="C32" s="210">
        <v>9.0740470697025649E-3</v>
      </c>
      <c r="D32" s="210">
        <v>1.0258689694294389E-2</v>
      </c>
      <c r="E32" s="210">
        <v>4.0976447023970207E-2</v>
      </c>
      <c r="F32" s="210">
        <v>8.804812550694717E-2</v>
      </c>
      <c r="G32" s="244">
        <v>4.093169881527392E-2</v>
      </c>
      <c r="H32" s="211" t="s">
        <v>33</v>
      </c>
      <c r="I32" s="211" t="s">
        <v>33</v>
      </c>
      <c r="J32" s="211" t="s">
        <v>33</v>
      </c>
      <c r="K32" s="211" t="s">
        <v>33</v>
      </c>
      <c r="L32" s="244" t="s">
        <v>33</v>
      </c>
      <c r="M32" s="211" t="s">
        <v>33</v>
      </c>
      <c r="N32" s="211" t="s">
        <v>33</v>
      </c>
      <c r="O32" s="211" t="s">
        <v>33</v>
      </c>
      <c r="P32" s="211" t="s">
        <v>33</v>
      </c>
      <c r="Q32" s="244" t="s">
        <v>33</v>
      </c>
      <c r="R32" s="211" t="s">
        <v>33</v>
      </c>
      <c r="S32" s="211" t="s">
        <v>33</v>
      </c>
      <c r="T32" s="211" t="s">
        <v>33</v>
      </c>
      <c r="U32" s="211" t="s">
        <v>33</v>
      </c>
      <c r="V32" s="244" t="s">
        <v>33</v>
      </c>
      <c r="W32" s="211" t="s">
        <v>33</v>
      </c>
      <c r="X32" s="211" t="s">
        <v>33</v>
      </c>
      <c r="Y32" s="211" t="s">
        <v>33</v>
      </c>
      <c r="Z32" s="211" t="s">
        <v>33</v>
      </c>
      <c r="AA32" s="244" t="s">
        <v>33</v>
      </c>
      <c r="AB32" s="211" t="s">
        <v>33</v>
      </c>
      <c r="AC32" s="211" t="s">
        <v>33</v>
      </c>
      <c r="AD32" s="211" t="s">
        <v>33</v>
      </c>
      <c r="AE32" s="211" t="s">
        <v>33</v>
      </c>
      <c r="AF32" s="241" t="s">
        <v>33</v>
      </c>
    </row>
    <row r="33" spans="2:32" ht="2.25" customHeight="1" thickTop="1" x14ac:dyDescent="0.25">
      <c r="B33" s="30"/>
      <c r="C33" s="44"/>
      <c r="D33" s="31"/>
      <c r="E33" s="44"/>
      <c r="F33" s="31"/>
      <c r="G33" s="25"/>
      <c r="H33" s="24"/>
      <c r="I33" s="24"/>
      <c r="J33" s="24"/>
      <c r="K33" s="24"/>
      <c r="L33" s="24"/>
      <c r="M33" s="29"/>
      <c r="N33" s="27"/>
      <c r="O33" s="29"/>
      <c r="P33" s="27"/>
      <c r="Q33" s="25"/>
      <c r="R33" s="29"/>
      <c r="S33" s="27"/>
      <c r="T33" s="29"/>
      <c r="U33" s="27"/>
      <c r="V33" s="25"/>
      <c r="W33" s="29"/>
      <c r="X33" s="27"/>
      <c r="Y33" s="29"/>
      <c r="Z33" s="27"/>
      <c r="AA33" s="25"/>
      <c r="AB33" s="26"/>
      <c r="AC33" s="26"/>
      <c r="AD33" s="26"/>
      <c r="AE33" s="26"/>
      <c r="AF33" s="26"/>
    </row>
    <row r="34" spans="2:32" ht="9.75" customHeight="1" x14ac:dyDescent="0.25">
      <c r="B34" s="32"/>
      <c r="C34" s="44"/>
      <c r="D34" s="31"/>
      <c r="E34" s="44"/>
      <c r="F34" s="31"/>
      <c r="G34" s="24"/>
      <c r="H34" s="24"/>
      <c r="I34" s="24"/>
      <c r="J34" s="24"/>
      <c r="K34" s="24"/>
      <c r="L34" s="24"/>
      <c r="M34" s="29"/>
      <c r="N34" s="27"/>
      <c r="O34" s="29"/>
      <c r="P34" s="27"/>
      <c r="Q34" s="24"/>
      <c r="R34" s="29"/>
      <c r="S34" s="27"/>
      <c r="T34" s="29"/>
      <c r="U34" s="27"/>
      <c r="V34" s="24"/>
      <c r="W34" s="29"/>
      <c r="X34" s="27"/>
      <c r="Y34" s="29"/>
      <c r="Z34" s="27"/>
      <c r="AA34" s="24"/>
      <c r="AB34" s="29"/>
      <c r="AC34" s="29"/>
      <c r="AD34" s="29"/>
      <c r="AE34" s="29"/>
      <c r="AF34" s="29"/>
    </row>
    <row r="35" spans="2:32" ht="10.5" customHeight="1" x14ac:dyDescent="0.25">
      <c r="B35" s="198" t="s">
        <v>72</v>
      </c>
      <c r="C35" s="33"/>
      <c r="D35" s="8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2:32" ht="10.5" customHeight="1" x14ac:dyDescent="0.25">
      <c r="B36" s="198" t="s">
        <v>73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2:32" ht="10.5" customHeight="1" x14ac:dyDescent="0.25">
      <c r="B37" s="199" t="s">
        <v>74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2:32" ht="10.5" customHeight="1" x14ac:dyDescent="0.25">
      <c r="B38" s="200" t="s">
        <v>62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2:32" ht="10.5" customHeight="1" x14ac:dyDescent="0.25">
      <c r="B39" s="200" t="s">
        <v>75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2:32" ht="10.5" customHeight="1" x14ac:dyDescent="0.25"/>
    <row r="41" spans="2:32" x14ac:dyDescent="0.25">
      <c r="B41" s="32"/>
    </row>
  </sheetData>
  <mergeCells count="7">
    <mergeCell ref="H2:AF2"/>
    <mergeCell ref="C3:G3"/>
    <mergeCell ref="H3:L3"/>
    <mergeCell ref="M3:Q3"/>
    <mergeCell ref="R3:V3"/>
    <mergeCell ref="W3:AA3"/>
    <mergeCell ref="AB3:AF3"/>
  </mergeCells>
  <conditionalFormatting sqref="AA25 AA22:AA23">
    <cfRule type="containsText" dxfId="19" priority="9" operator="containsText" text="OK">
      <formula>NOT(ISERROR(SEARCH("OK",AA22)))</formula>
    </cfRule>
    <cfRule type="containsText" dxfId="18" priority="10" operator="containsText" text="PENDENTE">
      <formula>NOT(ISERROR(SEARCH("PENDENTE",AA22)))</formula>
    </cfRule>
  </conditionalFormatting>
  <conditionalFormatting sqref="AA33:AA34">
    <cfRule type="containsText" dxfId="17" priority="7" operator="containsText" text="OK">
      <formula>NOT(ISERROR(SEARCH("OK",AA33)))</formula>
    </cfRule>
    <cfRule type="containsText" dxfId="16" priority="8" operator="containsText" text="PENDENTE">
      <formula>NOT(ISERROR(SEARCH("PENDENTE",AA33)))</formula>
    </cfRule>
  </conditionalFormatting>
  <conditionalFormatting sqref="AA26:AA27">
    <cfRule type="containsText" dxfId="15" priority="5" operator="containsText" text="OK">
      <formula>NOT(ISERROR(SEARCH("OK",AA26)))</formula>
    </cfRule>
    <cfRule type="containsText" dxfId="14" priority="6" operator="containsText" text="PENDENTE">
      <formula>NOT(ISERROR(SEARCH("PENDENTE",AA26)))</formula>
    </cfRule>
  </conditionalFormatting>
  <conditionalFormatting sqref="AA24">
    <cfRule type="containsText" dxfId="13" priority="1" operator="containsText" text="OK">
      <formula>NOT(ISERROR(SEARCH("OK",AA24)))</formula>
    </cfRule>
    <cfRule type="containsText" dxfId="12" priority="2" operator="containsText" text="PENDENTE">
      <formula>NOT(ISERROR(SEARCH("PENDENTE",AA24)))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E5A3-66F5-C64C-83FA-E75B7EAD8CAE}">
  <dimension ref="A2:AG48"/>
  <sheetViews>
    <sheetView showGridLines="0" zoomScaleNormal="100" workbookViewId="0">
      <pane xSplit="2" topLeftCell="C1" activePane="topRight" state="frozen"/>
      <selection activeCell="B1" sqref="B1"/>
      <selection pane="topRight" activeCell="B2" sqref="B2"/>
    </sheetView>
  </sheetViews>
  <sheetFormatPr defaultColWidth="8.85546875" defaultRowHeight="15" outlineLevelCol="1" x14ac:dyDescent="0.25"/>
  <cols>
    <col min="1" max="1" width="4" hidden="1" customWidth="1"/>
    <col min="2" max="2" width="54.28515625" bestFit="1" customWidth="1"/>
    <col min="3" max="7" width="9.140625" customWidth="1"/>
    <col min="8" max="8" width="9.140625" customWidth="1" collapsed="1"/>
    <col min="9" max="12" width="9.140625" customWidth="1"/>
    <col min="13" max="13" width="9.140625" hidden="1" customWidth="1" outlineLevel="1" collapsed="1"/>
    <col min="14" max="17" width="9.140625" hidden="1" customWidth="1" outlineLevel="1"/>
    <col min="18" max="18" width="9.140625" hidden="1" customWidth="1" outlineLevel="1" collapsed="1"/>
    <col min="19" max="22" width="9.140625" hidden="1" customWidth="1" outlineLevel="1"/>
    <col min="23" max="23" width="9.140625" customWidth="1" collapsed="1"/>
    <col min="24" max="27" width="9.140625" customWidth="1"/>
  </cols>
  <sheetData>
    <row r="2" spans="2:32" ht="21" thickBot="1" x14ac:dyDescent="0.35">
      <c r="B2" s="237">
        <v>2019</v>
      </c>
      <c r="C2" s="33"/>
      <c r="D2" s="82"/>
      <c r="E2" s="33"/>
      <c r="F2" s="33"/>
      <c r="G2" s="33"/>
      <c r="H2" s="247"/>
      <c r="I2" s="247"/>
      <c r="J2" s="247" t="s">
        <v>76</v>
      </c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2:32" ht="27.75" customHeight="1" x14ac:dyDescent="0.25">
      <c r="B3" s="264" t="s">
        <v>34</v>
      </c>
      <c r="C3" s="317" t="s">
        <v>77</v>
      </c>
      <c r="D3" s="318"/>
      <c r="E3" s="318"/>
      <c r="F3" s="318"/>
      <c r="G3" s="319"/>
      <c r="H3" s="314" t="s">
        <v>36</v>
      </c>
      <c r="I3" s="315"/>
      <c r="J3" s="315"/>
      <c r="K3" s="315"/>
      <c r="L3" s="316"/>
      <c r="M3" s="314" t="s">
        <v>91</v>
      </c>
      <c r="N3" s="315"/>
      <c r="O3" s="315"/>
      <c r="P3" s="315"/>
      <c r="Q3" s="316"/>
      <c r="R3" s="314" t="s">
        <v>92</v>
      </c>
      <c r="S3" s="315"/>
      <c r="T3" s="315"/>
      <c r="U3" s="315"/>
      <c r="V3" s="316"/>
      <c r="W3" s="314" t="s">
        <v>5</v>
      </c>
      <c r="X3" s="315"/>
      <c r="Y3" s="315"/>
      <c r="Z3" s="315"/>
      <c r="AA3" s="316"/>
      <c r="AB3" s="314" t="s">
        <v>37</v>
      </c>
      <c r="AC3" s="315"/>
      <c r="AD3" s="315"/>
      <c r="AE3" s="315"/>
      <c r="AF3" s="316"/>
    </row>
    <row r="4" spans="2:32" x14ac:dyDescent="0.25">
      <c r="B4" s="298"/>
      <c r="C4" s="207" t="s">
        <v>85</v>
      </c>
      <c r="D4" s="207" t="s">
        <v>86</v>
      </c>
      <c r="E4" s="207" t="s">
        <v>87</v>
      </c>
      <c r="F4" s="207" t="s">
        <v>88</v>
      </c>
      <c r="G4" s="205" t="s">
        <v>89</v>
      </c>
      <c r="H4" s="207" t="s">
        <v>85</v>
      </c>
      <c r="I4" s="207" t="s">
        <v>86</v>
      </c>
      <c r="J4" s="207" t="s">
        <v>87</v>
      </c>
      <c r="K4" s="207" t="s">
        <v>88</v>
      </c>
      <c r="L4" s="205" t="s">
        <v>89</v>
      </c>
      <c r="M4" s="207" t="s">
        <v>85</v>
      </c>
      <c r="N4" s="207" t="s">
        <v>86</v>
      </c>
      <c r="O4" s="207" t="s">
        <v>87</v>
      </c>
      <c r="P4" s="207" t="s">
        <v>88</v>
      </c>
      <c r="Q4" s="205" t="s">
        <v>89</v>
      </c>
      <c r="R4" s="207" t="s">
        <v>85</v>
      </c>
      <c r="S4" s="207" t="s">
        <v>86</v>
      </c>
      <c r="T4" s="207" t="s">
        <v>87</v>
      </c>
      <c r="U4" s="207" t="s">
        <v>88</v>
      </c>
      <c r="V4" s="205" t="s">
        <v>89</v>
      </c>
      <c r="W4" s="207" t="s">
        <v>85</v>
      </c>
      <c r="X4" s="207" t="s">
        <v>86</v>
      </c>
      <c r="Y4" s="207" t="s">
        <v>87</v>
      </c>
      <c r="Z4" s="207" t="s">
        <v>88</v>
      </c>
      <c r="AA4" s="205" t="s">
        <v>89</v>
      </c>
      <c r="AB4" s="207" t="s">
        <v>85</v>
      </c>
      <c r="AC4" s="207" t="s">
        <v>86</v>
      </c>
      <c r="AD4" s="207" t="s">
        <v>87</v>
      </c>
      <c r="AE4" s="207" t="s">
        <v>88</v>
      </c>
      <c r="AF4" s="208" t="s">
        <v>89</v>
      </c>
    </row>
    <row r="5" spans="2:32" hidden="1" x14ac:dyDescent="0.25">
      <c r="B5" s="4" t="s">
        <v>48</v>
      </c>
      <c r="C5" s="5">
        <v>1643.3420000000001</v>
      </c>
      <c r="D5" s="5">
        <v>1684.5230000000001</v>
      </c>
      <c r="E5" s="5" t="s">
        <v>33</v>
      </c>
      <c r="F5" s="5" t="s">
        <v>33</v>
      </c>
      <c r="G5" s="204" t="s">
        <v>33</v>
      </c>
      <c r="H5" s="5">
        <v>1643.3420000000001</v>
      </c>
      <c r="I5" s="5">
        <v>1684.5230000000001</v>
      </c>
      <c r="J5" s="5" t="s">
        <v>33</v>
      </c>
      <c r="K5" s="5" t="s">
        <v>33</v>
      </c>
      <c r="L5" s="204" t="s">
        <v>33</v>
      </c>
      <c r="M5" s="5">
        <v>1046.527</v>
      </c>
      <c r="N5" s="5">
        <v>1056.434</v>
      </c>
      <c r="O5" s="5" t="s">
        <v>33</v>
      </c>
      <c r="P5" s="5" t="s">
        <v>33</v>
      </c>
      <c r="Q5" s="204" t="s">
        <v>33</v>
      </c>
      <c r="R5" s="5">
        <v>596.83000000000004</v>
      </c>
      <c r="S5" s="5">
        <v>628.08900000000006</v>
      </c>
      <c r="T5" s="5" t="s">
        <v>33</v>
      </c>
      <c r="U5" s="5" t="s">
        <v>33</v>
      </c>
      <c r="V5" s="204" t="s">
        <v>33</v>
      </c>
      <c r="W5" s="12" t="s">
        <v>33</v>
      </c>
      <c r="X5" s="12" t="s">
        <v>33</v>
      </c>
      <c r="Y5" s="12" t="s">
        <v>33</v>
      </c>
      <c r="Z5" s="12" t="s">
        <v>33</v>
      </c>
      <c r="AA5" s="204" t="s">
        <v>33</v>
      </c>
      <c r="AB5" s="12" t="s">
        <v>33</v>
      </c>
      <c r="AC5" s="12" t="s">
        <v>33</v>
      </c>
      <c r="AD5" s="12" t="s">
        <v>33</v>
      </c>
      <c r="AE5" s="12" t="s">
        <v>33</v>
      </c>
      <c r="AF5" s="204" t="s">
        <v>33</v>
      </c>
    </row>
    <row r="6" spans="2:32" hidden="1" x14ac:dyDescent="0.25">
      <c r="B6" s="4" t="s">
        <v>11</v>
      </c>
      <c r="C6" s="5">
        <v>1633.1827499999999</v>
      </c>
      <c r="D6" s="5">
        <v>1666.20075</v>
      </c>
      <c r="E6" s="5" t="s">
        <v>33</v>
      </c>
      <c r="F6" s="5" t="s">
        <v>33</v>
      </c>
      <c r="G6" s="204" t="s">
        <v>33</v>
      </c>
      <c r="H6" s="5">
        <v>1633.1827499999999</v>
      </c>
      <c r="I6" s="5">
        <v>1666.20075</v>
      </c>
      <c r="J6" s="5" t="s">
        <v>33</v>
      </c>
      <c r="K6" s="5" t="s">
        <v>33</v>
      </c>
      <c r="L6" s="204" t="s">
        <v>33</v>
      </c>
      <c r="M6" s="5">
        <v>1040.5587499999999</v>
      </c>
      <c r="N6" s="5">
        <v>1047.1020000000001</v>
      </c>
      <c r="O6" s="5" t="s">
        <v>33</v>
      </c>
      <c r="P6" s="5" t="s">
        <v>33</v>
      </c>
      <c r="Q6" s="204" t="s">
        <v>33</v>
      </c>
      <c r="R6" s="5">
        <v>592.62950000000001</v>
      </c>
      <c r="S6" s="5">
        <v>619.09875</v>
      </c>
      <c r="T6" s="5" t="s">
        <v>33</v>
      </c>
      <c r="U6" s="5" t="s">
        <v>33</v>
      </c>
      <c r="V6" s="204" t="s">
        <v>33</v>
      </c>
      <c r="W6" s="12" t="s">
        <v>33</v>
      </c>
      <c r="X6" s="12" t="s">
        <v>33</v>
      </c>
      <c r="Y6" s="12" t="s">
        <v>33</v>
      </c>
      <c r="Z6" s="12" t="s">
        <v>33</v>
      </c>
      <c r="AA6" s="204" t="s">
        <v>33</v>
      </c>
      <c r="AB6" s="12" t="s">
        <v>33</v>
      </c>
      <c r="AC6" s="12" t="s">
        <v>33</v>
      </c>
      <c r="AD6" s="12" t="s">
        <v>33</v>
      </c>
      <c r="AE6" s="12" t="s">
        <v>33</v>
      </c>
      <c r="AF6" s="204" t="s">
        <v>33</v>
      </c>
    </row>
    <row r="7" spans="2:32" hidden="1" x14ac:dyDescent="0.25">
      <c r="B7" s="230" t="s">
        <v>12</v>
      </c>
      <c r="C7" s="12">
        <v>104.67395</v>
      </c>
      <c r="D7" s="225">
        <v>122.16680869617574</v>
      </c>
      <c r="E7" s="225" t="s">
        <v>33</v>
      </c>
      <c r="F7" s="225" t="s">
        <v>33</v>
      </c>
      <c r="G7" s="204" t="s">
        <v>33</v>
      </c>
      <c r="H7" s="12">
        <v>102.57395000000001</v>
      </c>
      <c r="I7" s="225">
        <v>119.842916</v>
      </c>
      <c r="J7" s="225" t="s">
        <v>33</v>
      </c>
      <c r="K7" s="225" t="s">
        <v>33</v>
      </c>
      <c r="L7" s="204" t="s">
        <v>33</v>
      </c>
      <c r="M7" s="225">
        <v>72.824388999999996</v>
      </c>
      <c r="N7" s="225">
        <v>84.127423000000007</v>
      </c>
      <c r="O7" s="225" t="s">
        <v>33</v>
      </c>
      <c r="P7" s="225" t="s">
        <v>33</v>
      </c>
      <c r="Q7" s="204" t="s">
        <v>33</v>
      </c>
      <c r="R7" s="231">
        <v>29.704910999999999</v>
      </c>
      <c r="S7" s="225">
        <v>35.625534999999999</v>
      </c>
      <c r="T7" s="225" t="s">
        <v>33</v>
      </c>
      <c r="U7" s="225" t="s">
        <v>33</v>
      </c>
      <c r="V7" s="204" t="s">
        <v>33</v>
      </c>
      <c r="W7" s="225">
        <v>2.1</v>
      </c>
      <c r="X7" s="225">
        <v>2.323892696175732</v>
      </c>
      <c r="Y7" s="225" t="s">
        <v>33</v>
      </c>
      <c r="Z7" s="225" t="s">
        <v>33</v>
      </c>
      <c r="AA7" s="204" t="s">
        <v>33</v>
      </c>
      <c r="AB7" s="225" t="s">
        <v>33</v>
      </c>
      <c r="AC7" s="225" t="s">
        <v>33</v>
      </c>
      <c r="AD7" s="225" t="s">
        <v>33</v>
      </c>
      <c r="AE7" s="225" t="s">
        <v>33</v>
      </c>
      <c r="AF7" s="204" t="s">
        <v>33</v>
      </c>
    </row>
    <row r="8" spans="2:32" x14ac:dyDescent="0.25">
      <c r="B8" s="9" t="s">
        <v>13</v>
      </c>
      <c r="C8" s="265">
        <v>3940.5753324095813</v>
      </c>
      <c r="D8" s="265">
        <v>4629.9414307370871</v>
      </c>
      <c r="E8" s="266">
        <v>4705.0087200674971</v>
      </c>
      <c r="F8" s="266">
        <v>6432.5791469367687</v>
      </c>
      <c r="G8" s="238">
        <f>SUM(C8:F8)</f>
        <v>19708.104630150934</v>
      </c>
      <c r="H8" s="265">
        <v>2409.3670053081264</v>
      </c>
      <c r="I8" s="266">
        <v>3107.5158402054672</v>
      </c>
      <c r="J8" s="266">
        <v>3084.8294593331661</v>
      </c>
      <c r="K8" s="266">
        <v>3785.8129221247159</v>
      </c>
      <c r="L8" s="238">
        <f>SUM(H8:K8)</f>
        <v>12387.525226971477</v>
      </c>
      <c r="M8" s="266">
        <v>1689.9</v>
      </c>
      <c r="N8" s="266">
        <v>2221.4745050300012</v>
      </c>
      <c r="O8" s="266">
        <v>2219.5334221699995</v>
      </c>
      <c r="P8" s="266">
        <v>2733.9718873000002</v>
      </c>
      <c r="Q8" s="238">
        <f>SUM(M8:P8)</f>
        <v>8864.8798145000001</v>
      </c>
      <c r="R8" s="266">
        <v>720.23681060177012</v>
      </c>
      <c r="S8" s="266">
        <v>880.44751687510347</v>
      </c>
      <c r="T8" s="266">
        <v>863.22556300303222</v>
      </c>
      <c r="U8" s="265">
        <v>1048.4868414478951</v>
      </c>
      <c r="V8" s="238">
        <f>SUM(R8:U8)</f>
        <v>3512.3967319278008</v>
      </c>
      <c r="W8" s="265">
        <v>311.36406709368492</v>
      </c>
      <c r="X8" s="265">
        <v>304.65869228491124</v>
      </c>
      <c r="Y8" s="266">
        <v>331.53106341577552</v>
      </c>
      <c r="Z8" s="266">
        <v>501.40634373209463</v>
      </c>
      <c r="AA8" s="238">
        <f>SUM(W8:Z8)</f>
        <v>1448.9601665264663</v>
      </c>
      <c r="AB8" s="265">
        <v>1219.8442600077703</v>
      </c>
      <c r="AC8" s="265">
        <v>1217.7668982467085</v>
      </c>
      <c r="AD8" s="266">
        <v>1288.6481973185548</v>
      </c>
      <c r="AE8" s="266">
        <v>2145.3598810799576</v>
      </c>
      <c r="AF8" s="238">
        <f>SUM(AB8:AE8)</f>
        <v>5871.6192366529913</v>
      </c>
    </row>
    <row r="9" spans="2:32" x14ac:dyDescent="0.25">
      <c r="B9" s="299" t="s">
        <v>14</v>
      </c>
      <c r="C9" s="304">
        <v>2915.1500255593601</v>
      </c>
      <c r="D9" s="304">
        <v>3403.7083165632475</v>
      </c>
      <c r="E9" s="304">
        <v>3473.795674123488</v>
      </c>
      <c r="F9" s="304">
        <v>4652.0364066947368</v>
      </c>
      <c r="G9" s="301">
        <f t="shared" ref="G9:G11" si="0">SUM(C9:F9)</f>
        <v>14444.690422940832</v>
      </c>
      <c r="H9" s="305">
        <v>1755.9940336425122</v>
      </c>
      <c r="I9" s="305">
        <v>2252.0018140284628</v>
      </c>
      <c r="J9" s="305">
        <v>2241.8169575867137</v>
      </c>
      <c r="K9" s="305">
        <v>2762.519194957978</v>
      </c>
      <c r="L9" s="301">
        <f t="shared" ref="L9:L19" si="1">SUM(H9:K9)</f>
        <v>9012.332000215667</v>
      </c>
      <c r="M9" s="304">
        <v>1188.9000000000001</v>
      </c>
      <c r="N9" s="304">
        <v>1561.268911242915</v>
      </c>
      <c r="O9" s="304">
        <v>1564.6505414071298</v>
      </c>
      <c r="P9" s="304">
        <v>1945.9597940942938</v>
      </c>
      <c r="Q9" s="301">
        <f t="shared" ref="Q9:Q19" si="2">SUM(M9:P9)</f>
        <v>6260.7792467443387</v>
      </c>
      <c r="R9" s="304">
        <v>565.42670392713421</v>
      </c>
      <c r="S9" s="304">
        <v>688.10807933588831</v>
      </c>
      <c r="T9" s="304">
        <v>675.36274477345228</v>
      </c>
      <c r="U9" s="304">
        <v>813.56904774349414</v>
      </c>
      <c r="V9" s="301">
        <f t="shared" ref="V9:V19" si="3">SUM(R9:U9)</f>
        <v>2742.4665757799689</v>
      </c>
      <c r="W9" s="304">
        <v>269.83945155977841</v>
      </c>
      <c r="X9" s="304">
        <v>284.25039557267519</v>
      </c>
      <c r="Y9" s="304">
        <v>296.27806668902218</v>
      </c>
      <c r="Z9" s="304">
        <v>452.68202920303628</v>
      </c>
      <c r="AA9" s="301">
        <f t="shared" ref="AA9:AA19" si="4">SUM(W9:Z9)</f>
        <v>1303.049943024512</v>
      </c>
      <c r="AB9" s="304">
        <v>889.31654035706947</v>
      </c>
      <c r="AC9" s="305">
        <v>867.4561069621094</v>
      </c>
      <c r="AD9" s="305">
        <v>935.70064984775217</v>
      </c>
      <c r="AE9" s="305">
        <v>1436.8351825337229</v>
      </c>
      <c r="AF9" s="301">
        <f t="shared" ref="AF9:AF19" si="5">SUM(AB9:AE9)</f>
        <v>4129.3084797006541</v>
      </c>
    </row>
    <row r="10" spans="2:32" x14ac:dyDescent="0.25">
      <c r="B10" s="4" t="s">
        <v>49</v>
      </c>
      <c r="C10" s="267">
        <v>-809.17195773944309</v>
      </c>
      <c r="D10" s="267">
        <v>-964.55487400197467</v>
      </c>
      <c r="E10" s="267">
        <v>-967.13952961808616</v>
      </c>
      <c r="F10" s="267">
        <v>-1292.5878509969123</v>
      </c>
      <c r="G10" s="238">
        <f t="shared" si="0"/>
        <v>-4033.4542123564161</v>
      </c>
      <c r="H10" s="268">
        <v>-574.36847592767049</v>
      </c>
      <c r="I10" s="268">
        <v>-732.88599127458053</v>
      </c>
      <c r="J10" s="268">
        <v>-716.72945940991406</v>
      </c>
      <c r="K10" s="268">
        <v>-916.82489927794154</v>
      </c>
      <c r="L10" s="238">
        <f t="shared" si="1"/>
        <v>-2940.8088258901062</v>
      </c>
      <c r="M10" s="267">
        <v>-376.7</v>
      </c>
      <c r="N10" s="267">
        <v>-492.40321090163087</v>
      </c>
      <c r="O10" s="267">
        <v>-478.88541492787436</v>
      </c>
      <c r="P10" s="267">
        <v>-605.88427379285542</v>
      </c>
      <c r="Q10" s="238">
        <f t="shared" si="2"/>
        <v>-1953.8728996223608</v>
      </c>
      <c r="R10" s="267">
        <v>-197.00784997367748</v>
      </c>
      <c r="S10" s="267">
        <v>-239.78217658938806</v>
      </c>
      <c r="T10" s="267">
        <v>-235.22839468293284</v>
      </c>
      <c r="U10" s="267">
        <v>-309.48626405230215</v>
      </c>
      <c r="V10" s="238">
        <f t="shared" si="3"/>
        <v>-981.5046852983005</v>
      </c>
      <c r="W10" s="267">
        <v>-23.985168503523461</v>
      </c>
      <c r="X10" s="267">
        <v>-26.556383839628957</v>
      </c>
      <c r="Y10" s="267">
        <v>-27.552050138554527</v>
      </c>
      <c r="Z10" s="267">
        <v>-44.872955909722521</v>
      </c>
      <c r="AA10" s="238">
        <f t="shared" si="4"/>
        <v>-122.96655839142946</v>
      </c>
      <c r="AB10" s="267">
        <v>-210.81831330824917</v>
      </c>
      <c r="AC10" s="268">
        <v>-205.11249888776513</v>
      </c>
      <c r="AD10" s="268">
        <v>-222.85802006961762</v>
      </c>
      <c r="AE10" s="268">
        <v>-330.88999580924809</v>
      </c>
      <c r="AF10" s="238">
        <f t="shared" si="5"/>
        <v>-969.67882807488013</v>
      </c>
    </row>
    <row r="11" spans="2:32" x14ac:dyDescent="0.25">
      <c r="B11" s="227" t="s">
        <v>15</v>
      </c>
      <c r="C11" s="269">
        <f>SUM(C9:C10)</f>
        <v>2105.9780678199168</v>
      </c>
      <c r="D11" s="269">
        <f t="shared" ref="D11:F11" si="6">SUM(D9:D10)</f>
        <v>2439.1534425612726</v>
      </c>
      <c r="E11" s="269">
        <f t="shared" si="6"/>
        <v>2506.6561445054017</v>
      </c>
      <c r="F11" s="269">
        <f t="shared" si="6"/>
        <v>3359.4485556978243</v>
      </c>
      <c r="G11" s="238">
        <f t="shared" si="0"/>
        <v>10411.236210584415</v>
      </c>
      <c r="H11" s="269">
        <f>SUM(H9:H10)</f>
        <v>1181.6255577148418</v>
      </c>
      <c r="I11" s="269">
        <f t="shared" ref="I11:AF11" si="7">SUM(I9:I10)</f>
        <v>1519.1158227538822</v>
      </c>
      <c r="J11" s="269">
        <f t="shared" si="7"/>
        <v>1525.0874981767997</v>
      </c>
      <c r="K11" s="269">
        <f t="shared" si="7"/>
        <v>1845.6942956800365</v>
      </c>
      <c r="L11" s="238">
        <f t="shared" si="7"/>
        <v>6071.5231743255608</v>
      </c>
      <c r="M11" s="270">
        <f t="shared" si="7"/>
        <v>812.2</v>
      </c>
      <c r="N11" s="269">
        <f t="shared" si="7"/>
        <v>1068.8657003412841</v>
      </c>
      <c r="O11" s="269">
        <f t="shared" si="7"/>
        <v>1085.7651264792555</v>
      </c>
      <c r="P11" s="269">
        <f t="shared" si="7"/>
        <v>1340.0755203014382</v>
      </c>
      <c r="Q11" s="238">
        <f t="shared" si="7"/>
        <v>4306.9063471219779</v>
      </c>
      <c r="R11" s="269">
        <f t="shared" si="7"/>
        <v>368.41885395345673</v>
      </c>
      <c r="S11" s="269">
        <f t="shared" si="7"/>
        <v>448.32590274650022</v>
      </c>
      <c r="T11" s="269">
        <f t="shared" si="7"/>
        <v>440.13435009051943</v>
      </c>
      <c r="U11" s="269">
        <f t="shared" si="7"/>
        <v>504.08278369119199</v>
      </c>
      <c r="V11" s="238">
        <f t="shared" si="7"/>
        <v>1760.9618904816684</v>
      </c>
      <c r="W11" s="270">
        <f t="shared" si="7"/>
        <v>245.85428305625496</v>
      </c>
      <c r="X11" s="269">
        <f t="shared" si="7"/>
        <v>257.69401173304624</v>
      </c>
      <c r="Y11" s="269">
        <f t="shared" si="7"/>
        <v>268.72601655046765</v>
      </c>
      <c r="Z11" s="269">
        <f t="shared" si="7"/>
        <v>407.80907329331376</v>
      </c>
      <c r="AA11" s="238">
        <f t="shared" si="7"/>
        <v>1180.0833846330825</v>
      </c>
      <c r="AB11" s="270">
        <f t="shared" si="7"/>
        <v>678.49822704882035</v>
      </c>
      <c r="AC11" s="269">
        <f t="shared" si="7"/>
        <v>662.34360807434427</v>
      </c>
      <c r="AD11" s="269">
        <f t="shared" si="7"/>
        <v>712.84262977813455</v>
      </c>
      <c r="AE11" s="269">
        <f t="shared" si="7"/>
        <v>1105.9451867244748</v>
      </c>
      <c r="AF11" s="238">
        <f t="shared" si="7"/>
        <v>3159.6296516257739</v>
      </c>
    </row>
    <row r="12" spans="2:32" x14ac:dyDescent="0.25">
      <c r="B12" s="4" t="s">
        <v>16</v>
      </c>
      <c r="C12" s="267">
        <v>-1388.0908119464345</v>
      </c>
      <c r="D12" s="267">
        <v>-1599.2947152722636</v>
      </c>
      <c r="E12" s="267">
        <v>-1623.883808109734</v>
      </c>
      <c r="F12" s="267">
        <v>-2029.3347354398886</v>
      </c>
      <c r="G12" s="238">
        <f t="shared" ref="G12:G19" si="8">SUM(C12:F12)</f>
        <v>-6640.6040707683205</v>
      </c>
      <c r="H12" s="267">
        <v>-754.68764384241877</v>
      </c>
      <c r="I12" s="267">
        <v>-935.62031790778838</v>
      </c>
      <c r="J12" s="267">
        <v>-931.08905710640295</v>
      </c>
      <c r="K12" s="267">
        <v>-1114.2504082358639</v>
      </c>
      <c r="L12" s="238">
        <f t="shared" si="1"/>
        <v>-3735.6474270924737</v>
      </c>
      <c r="M12" s="267">
        <v>-515.5</v>
      </c>
      <c r="N12" s="267">
        <v>-620.45614708746268</v>
      </c>
      <c r="O12" s="267">
        <v>-666.83797147858422</v>
      </c>
      <c r="P12" s="267">
        <v>-762.45657822245835</v>
      </c>
      <c r="Q12" s="238">
        <f>SUM(M12:P12)</f>
        <v>-2565.2506967885056</v>
      </c>
      <c r="R12" s="267">
        <v>-236.39280729184233</v>
      </c>
      <c r="S12" s="267">
        <v>-311.64696027231338</v>
      </c>
      <c r="T12" s="267">
        <v>-261.34858374186518</v>
      </c>
      <c r="U12" s="267">
        <v>-347.00356491672403</v>
      </c>
      <c r="V12" s="238">
        <f t="shared" si="3"/>
        <v>-1156.3919162227448</v>
      </c>
      <c r="W12" s="267">
        <v>-145.18136877087704</v>
      </c>
      <c r="X12" s="267">
        <v>-151.82789190841052</v>
      </c>
      <c r="Y12" s="267">
        <v>-163.65700773598607</v>
      </c>
      <c r="Z12" s="267">
        <v>-217.40761227883013</v>
      </c>
      <c r="AA12" s="238">
        <f t="shared" si="4"/>
        <v>-678.07388069410376</v>
      </c>
      <c r="AB12" s="267">
        <v>-488.22179933313873</v>
      </c>
      <c r="AC12" s="267">
        <v>-511.84650545606485</v>
      </c>
      <c r="AD12" s="267">
        <v>-529.13774326734517</v>
      </c>
      <c r="AE12" s="267">
        <v>-697.67671492519457</v>
      </c>
      <c r="AF12" s="238">
        <f t="shared" si="5"/>
        <v>-2226.8827629817433</v>
      </c>
    </row>
    <row r="13" spans="2:32" x14ac:dyDescent="0.25">
      <c r="B13" s="4" t="s">
        <v>17</v>
      </c>
      <c r="C13" s="267">
        <v>-499.89480329740582</v>
      </c>
      <c r="D13" s="267">
        <v>-548.70493673032001</v>
      </c>
      <c r="E13" s="267">
        <v>-574.93028428938806</v>
      </c>
      <c r="F13" s="267">
        <v>-650.0711737884958</v>
      </c>
      <c r="G13" s="238">
        <f t="shared" si="8"/>
        <v>-2273.6011981056099</v>
      </c>
      <c r="H13" s="267">
        <v>-258.54049930780474</v>
      </c>
      <c r="I13" s="268">
        <v>-296.42531590281402</v>
      </c>
      <c r="J13" s="268">
        <v>-314.1234841484262</v>
      </c>
      <c r="K13" s="268">
        <v>-378.19701200769777</v>
      </c>
      <c r="L13" s="238">
        <f t="shared" si="1"/>
        <v>-1247.2863113667427</v>
      </c>
      <c r="M13" s="267">
        <v>-179.1</v>
      </c>
      <c r="N13" s="267">
        <v>-228.2499135126848</v>
      </c>
      <c r="O13" s="267">
        <v>-227.32859759533966</v>
      </c>
      <c r="P13" s="267">
        <v>-275.77799101875513</v>
      </c>
      <c r="Q13" s="238">
        <f t="shared" si="2"/>
        <v>-910.45650212677947</v>
      </c>
      <c r="R13" s="267">
        <v>-73.592571045992401</v>
      </c>
      <c r="S13" s="267">
        <v>-60.531405148178749</v>
      </c>
      <c r="T13" s="267">
        <v>-70.723497813574312</v>
      </c>
      <c r="U13" s="267">
        <v>-81.976103087303287</v>
      </c>
      <c r="V13" s="238">
        <f t="shared" si="3"/>
        <v>-286.82357709504873</v>
      </c>
      <c r="W13" s="267">
        <v>-82.546365601495737</v>
      </c>
      <c r="X13" s="267">
        <v>-93.566448507649213</v>
      </c>
      <c r="Y13" s="267">
        <v>-88.149882018706549</v>
      </c>
      <c r="Z13" s="267">
        <v>-86.584181489875462</v>
      </c>
      <c r="AA13" s="238">
        <f t="shared" si="4"/>
        <v>-350.84687761772693</v>
      </c>
      <c r="AB13" s="268">
        <v>-158.80793838810524</v>
      </c>
      <c r="AC13" s="268">
        <v>-158.71317231985611</v>
      </c>
      <c r="AD13" s="268">
        <v>-172.65691812225526</v>
      </c>
      <c r="AE13" s="268">
        <v>-185.28998029092261</v>
      </c>
      <c r="AF13" s="238">
        <f t="shared" si="5"/>
        <v>-675.46800912113929</v>
      </c>
    </row>
    <row r="14" spans="2:32" x14ac:dyDescent="0.25">
      <c r="B14" s="4" t="s">
        <v>79</v>
      </c>
      <c r="C14" s="267">
        <v>21.074412754755699</v>
      </c>
      <c r="D14" s="267">
        <v>91.769960960931002</v>
      </c>
      <c r="E14" s="267">
        <v>10.988673818267412</v>
      </c>
      <c r="F14" s="267">
        <v>-3.8787347114147774E-2</v>
      </c>
      <c r="G14" s="238">
        <f t="shared" si="8"/>
        <v>123.79426018683996</v>
      </c>
      <c r="H14" s="267">
        <v>24.804653448665835</v>
      </c>
      <c r="I14" s="268">
        <v>94.255325022602193</v>
      </c>
      <c r="J14" s="268">
        <v>12.041373328992867</v>
      </c>
      <c r="K14" s="268">
        <v>21.316333580302221</v>
      </c>
      <c r="L14" s="238">
        <f t="shared" si="1"/>
        <v>152.41768538056311</v>
      </c>
      <c r="M14" s="267">
        <v>24.900000000000006</v>
      </c>
      <c r="N14" s="267">
        <v>94.811085899999981</v>
      </c>
      <c r="O14" s="267">
        <v>11.247599519999984</v>
      </c>
      <c r="P14" s="267">
        <v>23.951659410000115</v>
      </c>
      <c r="Q14" s="238">
        <f t="shared" si="2"/>
        <v>154.91034483000007</v>
      </c>
      <c r="R14" s="268">
        <v>-0.14000543133416601</v>
      </c>
      <c r="S14" s="267">
        <v>-0.51110199739779405</v>
      </c>
      <c r="T14" s="267">
        <v>0.79377380899288341</v>
      </c>
      <c r="U14" s="267">
        <v>-2.6353258296978943</v>
      </c>
      <c r="V14" s="238">
        <f t="shared" si="3"/>
        <v>-2.4926594494369709</v>
      </c>
      <c r="W14" s="268">
        <v>-0.33257984351204417</v>
      </c>
      <c r="X14" s="267">
        <v>7.4023462319967398E-2</v>
      </c>
      <c r="Y14" s="267">
        <v>0.40193753248365494</v>
      </c>
      <c r="Z14" s="267">
        <v>-0.91257241587223314</v>
      </c>
      <c r="AA14" s="238">
        <f t="shared" si="4"/>
        <v>-0.76919126458065501</v>
      </c>
      <c r="AB14" s="268">
        <v>-3.3976608503980907</v>
      </c>
      <c r="AC14" s="268">
        <v>-2.5605821337133481</v>
      </c>
      <c r="AD14" s="268">
        <v>-1.45463704320911</v>
      </c>
      <c r="AE14" s="268">
        <v>-20.442548511544135</v>
      </c>
      <c r="AF14" s="238">
        <f t="shared" si="5"/>
        <v>-27.855428538864686</v>
      </c>
    </row>
    <row r="15" spans="2:32" x14ac:dyDescent="0.25">
      <c r="B15" s="4" t="s">
        <v>78</v>
      </c>
      <c r="C15" s="267">
        <v>-38.63620591797698</v>
      </c>
      <c r="D15" s="267">
        <v>-16.800789460669037</v>
      </c>
      <c r="E15" s="267">
        <v>-32.804637810143191</v>
      </c>
      <c r="F15" s="267">
        <v>-38.811148272695114</v>
      </c>
      <c r="G15" s="238">
        <f t="shared" si="8"/>
        <v>-127.05278146148433</v>
      </c>
      <c r="H15" s="271">
        <v>0</v>
      </c>
      <c r="I15" s="271">
        <v>0</v>
      </c>
      <c r="J15" s="271">
        <v>0</v>
      </c>
      <c r="K15" s="271">
        <v>0</v>
      </c>
      <c r="L15" s="272">
        <f>SUM(H15:K15)</f>
        <v>0</v>
      </c>
      <c r="M15" s="271">
        <v>0</v>
      </c>
      <c r="N15" s="271">
        <v>0</v>
      </c>
      <c r="O15" s="273">
        <v>0</v>
      </c>
      <c r="P15" s="271">
        <v>0</v>
      </c>
      <c r="Q15" s="272">
        <f>SUM(M15:P15)</f>
        <v>0</v>
      </c>
      <c r="R15" s="271">
        <v>0</v>
      </c>
      <c r="S15" s="271">
        <v>0</v>
      </c>
      <c r="T15" s="273">
        <v>0</v>
      </c>
      <c r="U15" s="271">
        <v>0</v>
      </c>
      <c r="V15" s="272">
        <f>SUM(R15:U15)</f>
        <v>0</v>
      </c>
      <c r="W15" s="271">
        <v>0</v>
      </c>
      <c r="X15" s="271">
        <v>0</v>
      </c>
      <c r="Y15" s="271">
        <v>0</v>
      </c>
      <c r="Z15" s="271">
        <v>0</v>
      </c>
      <c r="AA15" s="272">
        <f>SUM(W15:Z15)</f>
        <v>0</v>
      </c>
      <c r="AB15" s="271">
        <v>0</v>
      </c>
      <c r="AC15" s="271">
        <v>0</v>
      </c>
      <c r="AD15" s="271">
        <v>0</v>
      </c>
      <c r="AE15" s="271">
        <v>0</v>
      </c>
      <c r="AF15" s="272">
        <f>SUM(AB15:AE15)</f>
        <v>0</v>
      </c>
    </row>
    <row r="16" spans="2:32" x14ac:dyDescent="0.25">
      <c r="B16" s="4" t="s">
        <v>51</v>
      </c>
      <c r="C16" s="267" t="s">
        <v>33</v>
      </c>
      <c r="D16" s="267">
        <v>-71.906688345830574</v>
      </c>
      <c r="E16" s="267">
        <v>-31.972210542086092</v>
      </c>
      <c r="F16" s="267">
        <v>-37.469282150667766</v>
      </c>
      <c r="G16" s="238">
        <f t="shared" si="8"/>
        <v>-141.34818103858441</v>
      </c>
      <c r="H16" s="271">
        <v>0</v>
      </c>
      <c r="I16" s="271">
        <v>0</v>
      </c>
      <c r="J16" s="271">
        <v>0</v>
      </c>
      <c r="K16" s="271">
        <v>0</v>
      </c>
      <c r="L16" s="272">
        <f t="shared" si="1"/>
        <v>0</v>
      </c>
      <c r="M16" s="271">
        <v>0</v>
      </c>
      <c r="N16" s="271">
        <v>0</v>
      </c>
      <c r="O16" s="273">
        <v>0</v>
      </c>
      <c r="P16" s="271">
        <v>0</v>
      </c>
      <c r="Q16" s="272">
        <f t="shared" si="2"/>
        <v>0</v>
      </c>
      <c r="R16" s="271">
        <v>0</v>
      </c>
      <c r="S16" s="271">
        <v>0</v>
      </c>
      <c r="T16" s="273">
        <v>0</v>
      </c>
      <c r="U16" s="271">
        <v>0</v>
      </c>
      <c r="V16" s="272">
        <f t="shared" si="3"/>
        <v>0</v>
      </c>
      <c r="W16" s="271">
        <v>0</v>
      </c>
      <c r="X16" s="271">
        <v>0</v>
      </c>
      <c r="Y16" s="271">
        <v>0</v>
      </c>
      <c r="Z16" s="271">
        <v>0</v>
      </c>
      <c r="AA16" s="272">
        <f t="shared" si="4"/>
        <v>0</v>
      </c>
      <c r="AB16" s="271">
        <v>0</v>
      </c>
      <c r="AC16" s="271">
        <v>0</v>
      </c>
      <c r="AD16" s="271">
        <v>0</v>
      </c>
      <c r="AE16" s="271">
        <v>0</v>
      </c>
      <c r="AF16" s="272">
        <f t="shared" si="5"/>
        <v>0</v>
      </c>
    </row>
    <row r="17" spans="2:33" x14ac:dyDescent="0.25">
      <c r="B17" s="4" t="s">
        <v>71</v>
      </c>
      <c r="C17" s="267">
        <v>-6.8309270030316975</v>
      </c>
      <c r="D17" s="267">
        <v>-19.543451641038356</v>
      </c>
      <c r="E17" s="267">
        <v>-6.4379587104526994</v>
      </c>
      <c r="F17" s="267">
        <v>-18.707478403409485</v>
      </c>
      <c r="G17" s="238">
        <f t="shared" si="8"/>
        <v>-51.519815757932236</v>
      </c>
      <c r="H17" s="271">
        <v>0</v>
      </c>
      <c r="I17" s="271">
        <v>0</v>
      </c>
      <c r="J17" s="271">
        <v>0</v>
      </c>
      <c r="K17" s="271">
        <v>0</v>
      </c>
      <c r="L17" s="272">
        <f t="shared" si="1"/>
        <v>0</v>
      </c>
      <c r="M17" s="271">
        <v>0</v>
      </c>
      <c r="N17" s="271">
        <v>0</v>
      </c>
      <c r="O17" s="273">
        <v>0</v>
      </c>
      <c r="P17" s="271">
        <v>0</v>
      </c>
      <c r="Q17" s="272">
        <f t="shared" si="2"/>
        <v>0</v>
      </c>
      <c r="R17" s="271">
        <v>0</v>
      </c>
      <c r="S17" s="271">
        <v>0</v>
      </c>
      <c r="T17" s="273">
        <v>0</v>
      </c>
      <c r="U17" s="271">
        <v>0</v>
      </c>
      <c r="V17" s="272">
        <f t="shared" si="3"/>
        <v>0</v>
      </c>
      <c r="W17" s="271">
        <v>0</v>
      </c>
      <c r="X17" s="271">
        <v>0</v>
      </c>
      <c r="Y17" s="271">
        <v>0</v>
      </c>
      <c r="Z17" s="271">
        <v>0</v>
      </c>
      <c r="AA17" s="272">
        <f t="shared" si="4"/>
        <v>0</v>
      </c>
      <c r="AB17" s="267">
        <v>-6.8309270030316975</v>
      </c>
      <c r="AC17" s="267">
        <v>-19.543451641038356</v>
      </c>
      <c r="AD17" s="267">
        <v>-6.4379587104526994</v>
      </c>
      <c r="AE17" s="267">
        <v>-18.707478403409485</v>
      </c>
      <c r="AF17" s="238">
        <f t="shared" si="5"/>
        <v>-51.519815757932236</v>
      </c>
    </row>
    <row r="18" spans="2:33" x14ac:dyDescent="0.25">
      <c r="B18" s="230" t="s">
        <v>53</v>
      </c>
      <c r="C18" s="274">
        <v>143.25457375011831</v>
      </c>
      <c r="D18" s="274">
        <v>150.02466467763713</v>
      </c>
      <c r="E18" s="274">
        <v>151.30239334296789</v>
      </c>
      <c r="F18" s="274">
        <v>159.53167904607244</v>
      </c>
      <c r="G18" s="238">
        <f t="shared" si="8"/>
        <v>604.11331081679577</v>
      </c>
      <c r="H18" s="274">
        <v>66.30931212756974</v>
      </c>
      <c r="I18" s="274">
        <v>72.984403115981038</v>
      </c>
      <c r="J18" s="274">
        <v>73.689306453223338</v>
      </c>
      <c r="K18" s="274">
        <v>92.6191608372894</v>
      </c>
      <c r="L18" s="238">
        <f t="shared" si="1"/>
        <v>305.6021825340635</v>
      </c>
      <c r="M18" s="274">
        <v>57.9</v>
      </c>
      <c r="N18" s="274">
        <v>60.717395866583296</v>
      </c>
      <c r="O18" s="274">
        <v>63.019305672792008</v>
      </c>
      <c r="P18" s="274">
        <v>72.297464685721053</v>
      </c>
      <c r="Q18" s="238">
        <f t="shared" si="2"/>
        <v>253.93416622509636</v>
      </c>
      <c r="R18" s="274">
        <v>8.6256656820924853</v>
      </c>
      <c r="S18" s="274">
        <v>10.958374046631064</v>
      </c>
      <c r="T18" s="274">
        <v>6.9424324498668835</v>
      </c>
      <c r="U18" s="274">
        <v>14.88054382959206</v>
      </c>
      <c r="V18" s="238">
        <f t="shared" si="3"/>
        <v>41.407016008182495</v>
      </c>
      <c r="W18" s="274">
        <v>17.187707097182031</v>
      </c>
      <c r="X18" s="274">
        <v>20.033596304141636</v>
      </c>
      <c r="Y18" s="274">
        <v>18.180083700187076</v>
      </c>
      <c r="Z18" s="274">
        <v>21.466765134527122</v>
      </c>
      <c r="AA18" s="238">
        <f t="shared" si="4"/>
        <v>76.868152236037872</v>
      </c>
      <c r="AB18" s="274">
        <v>59.757554525366544</v>
      </c>
      <c r="AC18" s="274">
        <v>57.00666525751447</v>
      </c>
      <c r="AD18" s="274">
        <v>59.433003189557496</v>
      </c>
      <c r="AE18" s="274">
        <v>45.44575307425589</v>
      </c>
      <c r="AF18" s="238">
        <f t="shared" si="5"/>
        <v>221.6429760466944</v>
      </c>
    </row>
    <row r="19" spans="2:33" x14ac:dyDescent="0.25">
      <c r="B19" s="9" t="s">
        <v>54</v>
      </c>
      <c r="C19" s="266">
        <f>SUM(C11:C18)</f>
        <v>336.85430615994176</v>
      </c>
      <c r="D19" s="266">
        <f>SUM(D11:D18)</f>
        <v>424.69748674971925</v>
      </c>
      <c r="E19" s="266">
        <f>SUM(E11:E18)</f>
        <v>398.91831220483289</v>
      </c>
      <c r="F19" s="266">
        <f>SUM(F11:F18)</f>
        <v>744.54762934162579</v>
      </c>
      <c r="G19" s="238">
        <f t="shared" si="8"/>
        <v>1905.0177344561198</v>
      </c>
      <c r="H19" s="266">
        <f>SUM(H11:H18)</f>
        <v>259.51138014085382</v>
      </c>
      <c r="I19" s="266">
        <f>SUM(I11:I18)</f>
        <v>454.30991708186303</v>
      </c>
      <c r="J19" s="266">
        <f>SUM(J11:J18)</f>
        <v>365.60563670418674</v>
      </c>
      <c r="K19" s="266">
        <f>SUM(K11:K18)</f>
        <v>467.18236985406645</v>
      </c>
      <c r="L19" s="238">
        <f t="shared" si="1"/>
        <v>1546.6093037809701</v>
      </c>
      <c r="M19" s="266">
        <f>SUM(M11:M18)</f>
        <v>200.40000000000006</v>
      </c>
      <c r="N19" s="266">
        <f>SUM(N11:N18)</f>
        <v>375.68812150771987</v>
      </c>
      <c r="O19" s="266">
        <f>SUM(O11:O18)</f>
        <v>265.86546259812366</v>
      </c>
      <c r="P19" s="266">
        <f>SUM(P11:P18)</f>
        <v>398.0900751559459</v>
      </c>
      <c r="Q19" s="238">
        <f t="shared" si="2"/>
        <v>1240.0436592617896</v>
      </c>
      <c r="R19" s="266">
        <f>SUM(R11:R18)</f>
        <v>66.919135866380316</v>
      </c>
      <c r="S19" s="266">
        <f>SUM(S11:S18)</f>
        <v>86.594809375241368</v>
      </c>
      <c r="T19" s="266">
        <f>SUM(T11:T18)</f>
        <v>115.7984747939397</v>
      </c>
      <c r="U19" s="266">
        <f>SUM(U11:U18)</f>
        <v>87.34833368705884</v>
      </c>
      <c r="V19" s="238">
        <f t="shared" si="3"/>
        <v>356.66075372262026</v>
      </c>
      <c r="W19" s="266">
        <f>SUM(W11:W18)</f>
        <v>34.981675937552168</v>
      </c>
      <c r="X19" s="266">
        <f>SUM(X11:X18)</f>
        <v>32.407291083448108</v>
      </c>
      <c r="Y19" s="266">
        <f>SUM(Y11:Y18)</f>
        <v>35.501148028445755</v>
      </c>
      <c r="Z19" s="266">
        <f>SUM(Z11:Z18)</f>
        <v>124.37147224326306</v>
      </c>
      <c r="AA19" s="238">
        <f t="shared" si="4"/>
        <v>227.26158729270907</v>
      </c>
      <c r="AB19" s="266">
        <f>SUM(AB11:AB18)</f>
        <v>80.997455999513136</v>
      </c>
      <c r="AC19" s="266">
        <f>SUM(AC11:AC18)</f>
        <v>26.686561781186079</v>
      </c>
      <c r="AD19" s="266">
        <f>SUM(AD11:AD18)</f>
        <v>62.588375824429804</v>
      </c>
      <c r="AE19" s="266">
        <f>SUM(AE11:AE18)</f>
        <v>229.27421766765983</v>
      </c>
      <c r="AF19" s="238">
        <f t="shared" si="5"/>
        <v>399.54661127278882</v>
      </c>
      <c r="AG19" s="248"/>
    </row>
    <row r="20" spans="2:33" ht="6.75" customHeight="1" x14ac:dyDescent="0.25">
      <c r="B20" s="249"/>
      <c r="C20" s="220"/>
      <c r="D20" s="220"/>
      <c r="E20" s="220"/>
      <c r="F20" s="221"/>
      <c r="G20" s="220"/>
      <c r="H20" s="220"/>
      <c r="I20" s="220"/>
      <c r="J20" s="220"/>
      <c r="K20" s="221"/>
      <c r="L20" s="221"/>
      <c r="M20" s="220"/>
      <c r="N20" s="221"/>
      <c r="O20" s="220"/>
      <c r="P20" s="221"/>
      <c r="Q20" s="221"/>
      <c r="R20" s="220"/>
      <c r="S20" s="221"/>
      <c r="T20" s="220"/>
      <c r="U20" s="221"/>
      <c r="V20" s="221"/>
      <c r="W20" s="220"/>
      <c r="X20" s="221"/>
      <c r="Y20" s="220"/>
      <c r="Z20" s="221"/>
      <c r="AA20" s="221"/>
      <c r="AB20" s="221"/>
      <c r="AC20" s="221"/>
      <c r="AD20" s="221"/>
      <c r="AE20" s="221"/>
      <c r="AF20" s="222"/>
    </row>
    <row r="21" spans="2:33" x14ac:dyDescent="0.25">
      <c r="B21" s="4" t="s">
        <v>53</v>
      </c>
      <c r="C21" s="267">
        <v>-143.25457375011831</v>
      </c>
      <c r="D21" s="267">
        <v>-150.02466467763716</v>
      </c>
      <c r="E21" s="267">
        <v>-151.30239334296789</v>
      </c>
      <c r="F21" s="267">
        <v>-159.53167904607244</v>
      </c>
      <c r="G21" s="238">
        <f>SUM(C21:F21)</f>
        <v>-604.11331081679577</v>
      </c>
      <c r="H21" s="267"/>
      <c r="I21" s="267"/>
      <c r="J21" s="267"/>
      <c r="K21" s="267"/>
      <c r="L21" s="266"/>
      <c r="M21" s="267"/>
      <c r="N21" s="267"/>
      <c r="O21" s="267"/>
      <c r="P21" s="267"/>
      <c r="Q21" s="275"/>
      <c r="R21" s="267"/>
      <c r="S21" s="267"/>
      <c r="T21" s="267"/>
      <c r="U21" s="267"/>
      <c r="V21" s="266"/>
      <c r="W21" s="267"/>
      <c r="X21" s="267"/>
      <c r="Y21" s="267"/>
      <c r="Z21" s="267"/>
      <c r="AA21" s="266"/>
      <c r="AB21" s="267"/>
      <c r="AC21" s="267"/>
      <c r="AD21" s="267"/>
      <c r="AE21" s="267"/>
      <c r="AF21" s="266"/>
    </row>
    <row r="22" spans="2:33" x14ac:dyDescent="0.25">
      <c r="B22" s="4" t="s">
        <v>80</v>
      </c>
      <c r="C22" s="267">
        <v>-145.6814695145838</v>
      </c>
      <c r="D22" s="267">
        <v>-183.13637781632434</v>
      </c>
      <c r="E22" s="267">
        <v>-171.91879570744644</v>
      </c>
      <c r="F22" s="267">
        <v>-251.7487444267818</v>
      </c>
      <c r="G22" s="238">
        <f>SUM(C22:F22)</f>
        <v>-752.48538746513645</v>
      </c>
      <c r="H22" s="276"/>
      <c r="I22" s="277"/>
      <c r="J22" s="278"/>
      <c r="K22" s="278"/>
      <c r="L22" s="266"/>
      <c r="M22" s="278"/>
      <c r="N22" s="278"/>
      <c r="O22" s="278"/>
      <c r="P22" s="278"/>
      <c r="Q22" s="278"/>
      <c r="R22" s="278"/>
      <c r="S22" s="278"/>
      <c r="T22" s="278"/>
      <c r="U22" s="278"/>
      <c r="V22" s="266"/>
      <c r="W22" s="278"/>
      <c r="X22" s="278"/>
      <c r="Y22" s="278"/>
      <c r="Z22" s="278"/>
      <c r="AA22" s="266"/>
      <c r="AB22" s="278"/>
      <c r="AC22" s="278"/>
      <c r="AD22" s="278"/>
      <c r="AE22" s="278"/>
      <c r="AF22" s="266"/>
    </row>
    <row r="23" spans="2:33" x14ac:dyDescent="0.25">
      <c r="B23" s="250" t="s">
        <v>56</v>
      </c>
      <c r="C23" s="279">
        <f>SUM(C19:C22)</f>
        <v>47.91826289523965</v>
      </c>
      <c r="D23" s="279">
        <f t="shared" ref="D23:F23" si="9">SUM(D19:D22)</f>
        <v>91.536444255757772</v>
      </c>
      <c r="E23" s="279">
        <f t="shared" si="9"/>
        <v>75.697123154418563</v>
      </c>
      <c r="F23" s="279">
        <f t="shared" si="9"/>
        <v>333.26720586877155</v>
      </c>
      <c r="G23" s="238">
        <f>SUM(C23:F23)</f>
        <v>548.41903617418757</v>
      </c>
      <c r="H23" s="280"/>
      <c r="I23" s="280"/>
      <c r="J23" s="280"/>
      <c r="K23" s="280"/>
      <c r="L23" s="266"/>
      <c r="M23" s="280"/>
      <c r="N23" s="280"/>
      <c r="O23" s="280"/>
      <c r="P23" s="280"/>
      <c r="Q23" s="280"/>
      <c r="R23" s="280"/>
      <c r="S23" s="280"/>
      <c r="T23" s="280"/>
      <c r="U23" s="280"/>
      <c r="V23" s="266"/>
      <c r="W23" s="280"/>
      <c r="X23" s="280"/>
      <c r="Y23" s="280"/>
      <c r="Z23" s="280"/>
      <c r="AA23" s="266"/>
      <c r="AB23" s="280"/>
      <c r="AC23" s="280"/>
      <c r="AD23" s="280"/>
      <c r="AE23" s="280"/>
      <c r="AF23" s="266"/>
    </row>
    <row r="24" spans="2:33" x14ac:dyDescent="0.25">
      <c r="B24" s="234" t="s">
        <v>81</v>
      </c>
      <c r="C24" s="283" t="s">
        <v>33</v>
      </c>
      <c r="D24" s="283">
        <v>0</v>
      </c>
      <c r="E24" s="283" t="s">
        <v>33</v>
      </c>
      <c r="F24" s="282">
        <v>-206.59200000000001</v>
      </c>
      <c r="G24" s="238">
        <f t="shared" ref="G24:G26" si="10">SUM(C24:F24)</f>
        <v>-206.59200000000001</v>
      </c>
      <c r="H24" s="280"/>
      <c r="I24" s="280"/>
      <c r="J24" s="280"/>
      <c r="K24" s="280"/>
      <c r="L24" s="266"/>
      <c r="M24" s="280"/>
      <c r="N24" s="280"/>
      <c r="O24" s="280"/>
      <c r="P24" s="280"/>
      <c r="Q24" s="280"/>
      <c r="R24" s="280"/>
      <c r="S24" s="280"/>
      <c r="T24" s="280"/>
      <c r="U24" s="280"/>
      <c r="V24" s="266"/>
      <c r="W24" s="280"/>
      <c r="X24" s="280"/>
      <c r="Y24" s="280"/>
      <c r="Z24" s="280"/>
      <c r="AA24" s="266"/>
      <c r="AB24" s="280"/>
      <c r="AC24" s="280"/>
      <c r="AD24" s="280"/>
      <c r="AE24" s="280"/>
      <c r="AF24" s="266"/>
    </row>
    <row r="25" spans="2:33" x14ac:dyDescent="0.25">
      <c r="B25" s="234" t="s">
        <v>22</v>
      </c>
      <c r="C25" s="283">
        <v>-5.9689023607353571</v>
      </c>
      <c r="D25" s="283">
        <v>-25.465078946687107</v>
      </c>
      <c r="E25" s="283">
        <v>-7.1133697540074685</v>
      </c>
      <c r="F25" s="283">
        <v>-112.42267097154038</v>
      </c>
      <c r="G25" s="238">
        <f t="shared" si="10"/>
        <v>-150.97002203297032</v>
      </c>
      <c r="H25" s="284"/>
      <c r="I25" s="277"/>
      <c r="J25" s="278"/>
      <c r="K25" s="278"/>
      <c r="L25" s="266"/>
      <c r="M25" s="278"/>
      <c r="N25" s="278"/>
      <c r="O25" s="278"/>
      <c r="P25" s="278"/>
      <c r="Q25" s="278"/>
      <c r="R25" s="278"/>
      <c r="S25" s="278"/>
      <c r="T25" s="278"/>
      <c r="U25" s="278"/>
      <c r="V25" s="266"/>
      <c r="W25" s="278"/>
      <c r="X25" s="278"/>
      <c r="Y25" s="278"/>
      <c r="Z25" s="278"/>
      <c r="AA25" s="266"/>
      <c r="AB25" s="278"/>
      <c r="AC25" s="278"/>
      <c r="AD25" s="278"/>
      <c r="AE25" s="278"/>
      <c r="AF25" s="266"/>
    </row>
    <row r="26" spans="2:33" x14ac:dyDescent="0.25">
      <c r="B26" s="13" t="s">
        <v>57</v>
      </c>
      <c r="C26" s="285">
        <f>SUM(C23:C25)</f>
        <v>41.949360534504294</v>
      </c>
      <c r="D26" s="285">
        <f t="shared" ref="D26:F26" si="11">SUM(D23:D25)</f>
        <v>66.071365309070671</v>
      </c>
      <c r="E26" s="285">
        <f t="shared" si="11"/>
        <v>68.583753400411098</v>
      </c>
      <c r="F26" s="285">
        <f t="shared" si="11"/>
        <v>14.252534897231158</v>
      </c>
      <c r="G26" s="238">
        <f t="shared" si="10"/>
        <v>190.85701414121723</v>
      </c>
      <c r="H26" s="280"/>
      <c r="I26" s="280"/>
      <c r="J26" s="280"/>
      <c r="K26" s="280"/>
      <c r="L26" s="266"/>
      <c r="M26" s="280"/>
      <c r="N26" s="280"/>
      <c r="O26" s="280"/>
      <c r="P26" s="280"/>
      <c r="Q26" s="280"/>
      <c r="R26" s="280"/>
      <c r="S26" s="280"/>
      <c r="T26" s="280"/>
      <c r="U26" s="280"/>
      <c r="V26" s="266"/>
      <c r="W26" s="280"/>
      <c r="X26" s="280"/>
      <c r="Y26" s="280"/>
      <c r="Z26" s="280"/>
      <c r="AA26" s="266"/>
      <c r="AB26" s="280"/>
      <c r="AC26" s="280"/>
      <c r="AD26" s="280"/>
      <c r="AE26" s="280"/>
      <c r="AF26" s="266"/>
    </row>
    <row r="27" spans="2:33" ht="6" customHeight="1" x14ac:dyDescent="0.25">
      <c r="B27" s="201"/>
      <c r="C27" s="202"/>
      <c r="D27" s="202"/>
      <c r="E27" s="202"/>
      <c r="F27" s="203"/>
      <c r="G27" s="297"/>
      <c r="H27" s="24"/>
      <c r="I27" s="24"/>
      <c r="J27" s="24"/>
      <c r="K27" s="24"/>
      <c r="L27" s="242"/>
      <c r="M27" s="29"/>
      <c r="N27" s="27"/>
      <c r="O27" s="29"/>
      <c r="P27" s="27"/>
      <c r="Q27" s="25"/>
      <c r="R27" s="29"/>
      <c r="S27" s="27"/>
      <c r="T27" s="29"/>
      <c r="U27" s="27"/>
      <c r="V27" s="242"/>
      <c r="W27" s="29"/>
      <c r="X27" s="27"/>
      <c r="Y27" s="29"/>
      <c r="Z27" s="27"/>
      <c r="AA27" s="242"/>
      <c r="AB27" s="26"/>
      <c r="AC27" s="26"/>
      <c r="AD27" s="26"/>
      <c r="AE27" s="26"/>
      <c r="AF27" s="26"/>
    </row>
    <row r="28" spans="2:33" s="296" customFormat="1" ht="4.5" customHeight="1" x14ac:dyDescent="0.25">
      <c r="B28" s="28"/>
      <c r="C28" s="29"/>
      <c r="D28" s="29"/>
      <c r="E28" s="29"/>
      <c r="F28" s="27"/>
      <c r="G28" s="27"/>
      <c r="H28" s="24"/>
      <c r="I28" s="24"/>
      <c r="J28" s="24"/>
      <c r="K28" s="24"/>
      <c r="L28" s="27"/>
      <c r="M28" s="29"/>
      <c r="N28" s="27"/>
      <c r="O28" s="29"/>
      <c r="P28" s="27"/>
      <c r="Q28" s="24"/>
      <c r="R28" s="29"/>
      <c r="S28" s="27"/>
      <c r="T28" s="29"/>
      <c r="U28" s="27"/>
      <c r="V28" s="27"/>
      <c r="W28" s="29"/>
      <c r="X28" s="27"/>
      <c r="Y28" s="29"/>
      <c r="Z28" s="27"/>
      <c r="AA28" s="27"/>
      <c r="AB28" s="29"/>
      <c r="AC28" s="29"/>
      <c r="AD28" s="29"/>
      <c r="AE28" s="29"/>
      <c r="AF28" s="29"/>
    </row>
    <row r="29" spans="2:33" x14ac:dyDescent="0.25">
      <c r="B29" s="292" t="s">
        <v>26</v>
      </c>
      <c r="C29" s="293">
        <f t="shared" ref="C29:AF29" si="12">C11/C$9</f>
        <v>0.72242527806637358</v>
      </c>
      <c r="D29" s="293">
        <f t="shared" si="12"/>
        <v>0.71661647112702831</v>
      </c>
      <c r="E29" s="293">
        <f t="shared" si="12"/>
        <v>0.7215899781261268</v>
      </c>
      <c r="F29" s="293">
        <f t="shared" si="12"/>
        <v>0.72214580067844014</v>
      </c>
      <c r="G29" s="294">
        <f t="shared" si="12"/>
        <v>0.72076561738211098</v>
      </c>
      <c r="H29" s="293">
        <f t="shared" si="12"/>
        <v>0.67290977934803098</v>
      </c>
      <c r="I29" s="293">
        <f t="shared" si="12"/>
        <v>0.67456243298331653</v>
      </c>
      <c r="J29" s="293">
        <f t="shared" si="12"/>
        <v>0.68029082080748304</v>
      </c>
      <c r="K29" s="293">
        <f t="shared" si="12"/>
        <v>0.66811998955471952</v>
      </c>
      <c r="L29" s="294">
        <f t="shared" si="12"/>
        <v>0.67369058021611583</v>
      </c>
      <c r="M29" s="293">
        <f t="shared" si="12"/>
        <v>0.68315249390192612</v>
      </c>
      <c r="N29" s="293">
        <f t="shared" si="12"/>
        <v>0.68461345297035836</v>
      </c>
      <c r="O29" s="293">
        <f t="shared" si="12"/>
        <v>0.69393458650696493</v>
      </c>
      <c r="P29" s="293">
        <f t="shared" si="12"/>
        <v>0.68864501947490042</v>
      </c>
      <c r="Q29" s="294">
        <f t="shared" si="12"/>
        <v>0.68791857648736099</v>
      </c>
      <c r="R29" s="293">
        <f t="shared" si="12"/>
        <v>0.65157667898354932</v>
      </c>
      <c r="S29" s="293">
        <f t="shared" si="12"/>
        <v>0.65153413571192431</v>
      </c>
      <c r="T29" s="293">
        <f t="shared" si="12"/>
        <v>0.65170066530418513</v>
      </c>
      <c r="U29" s="293">
        <f t="shared" si="12"/>
        <v>0.61959434800194313</v>
      </c>
      <c r="V29" s="295">
        <f t="shared" si="12"/>
        <v>0.64210878850213282</v>
      </c>
      <c r="W29" s="293">
        <f t="shared" si="12"/>
        <v>0.91111318836115429</v>
      </c>
      <c r="X29" s="293">
        <f t="shared" si="12"/>
        <v>0.90657397754495228</v>
      </c>
      <c r="Y29" s="293">
        <f t="shared" si="12"/>
        <v>0.90700610934027204</v>
      </c>
      <c r="Z29" s="293">
        <f t="shared" si="12"/>
        <v>0.90087312282150223</v>
      </c>
      <c r="AA29" s="294">
        <f t="shared" si="12"/>
        <v>0.90563173802378472</v>
      </c>
      <c r="AB29" s="293">
        <f t="shared" si="12"/>
        <v>0.76294344730886998</v>
      </c>
      <c r="AC29" s="293">
        <f t="shared" si="12"/>
        <v>0.76354711524703756</v>
      </c>
      <c r="AD29" s="293">
        <f t="shared" si="12"/>
        <v>0.76182765277989406</v>
      </c>
      <c r="AE29" s="293">
        <f t="shared" si="12"/>
        <v>0.76970914978170635</v>
      </c>
      <c r="AF29" s="295">
        <f t="shared" si="12"/>
        <v>0.76517161824025914</v>
      </c>
    </row>
    <row r="30" spans="2:33" x14ac:dyDescent="0.25">
      <c r="B30" s="37" t="s">
        <v>27</v>
      </c>
      <c r="C30" s="253">
        <f t="shared" ref="C30:AF30" si="13">-C12/C$9</f>
        <v>0.47616445115207651</v>
      </c>
      <c r="D30" s="253">
        <f t="shared" si="13"/>
        <v>0.46986832199742801</v>
      </c>
      <c r="E30" s="253">
        <f t="shared" si="13"/>
        <v>0.46746670226062564</v>
      </c>
      <c r="F30" s="253">
        <f t="shared" si="13"/>
        <v>0.43622503308862259</v>
      </c>
      <c r="G30" s="291">
        <f t="shared" si="13"/>
        <v>0.45972629916815777</v>
      </c>
      <c r="H30" s="253">
        <f t="shared" si="13"/>
        <v>0.4297780228085098</v>
      </c>
      <c r="I30" s="253">
        <f t="shared" si="13"/>
        <v>0.4154616182276144</v>
      </c>
      <c r="J30" s="253">
        <f t="shared" si="13"/>
        <v>0.41532786785086506</v>
      </c>
      <c r="K30" s="253">
        <f t="shared" si="13"/>
        <v>0.40334576145915729</v>
      </c>
      <c r="L30" s="291">
        <f t="shared" si="13"/>
        <v>0.41450397377760595</v>
      </c>
      <c r="M30" s="253">
        <f t="shared" si="13"/>
        <v>0.43359407856001342</v>
      </c>
      <c r="N30" s="253">
        <f t="shared" si="13"/>
        <v>0.39740504830364037</v>
      </c>
      <c r="O30" s="253">
        <f t="shared" si="13"/>
        <v>0.42618971702069647</v>
      </c>
      <c r="P30" s="253">
        <f t="shared" si="13"/>
        <v>0.39181517549149969</v>
      </c>
      <c r="Q30" s="291">
        <f t="shared" si="13"/>
        <v>0.40973345260854854</v>
      </c>
      <c r="R30" s="253">
        <f t="shared" si="13"/>
        <v>0.41807860444155104</v>
      </c>
      <c r="S30" s="253">
        <f t="shared" si="13"/>
        <v>0.4529040853191148</v>
      </c>
      <c r="T30" s="253">
        <f t="shared" si="13"/>
        <v>0.38697512672176421</v>
      </c>
      <c r="U30" s="253">
        <f t="shared" si="13"/>
        <v>0.42652011636771231</v>
      </c>
      <c r="V30" s="255">
        <f t="shared" si="13"/>
        <v>0.42166126159399486</v>
      </c>
      <c r="W30" s="253">
        <f t="shared" si="13"/>
        <v>0.53802869792267771</v>
      </c>
      <c r="X30" s="253">
        <f t="shared" si="13"/>
        <v>0.53413432056101473</v>
      </c>
      <c r="Y30" s="253">
        <f t="shared" si="13"/>
        <v>0.5523763860244264</v>
      </c>
      <c r="Z30" s="253">
        <f t="shared" si="13"/>
        <v>0.48026561306527765</v>
      </c>
      <c r="AA30" s="291">
        <f t="shared" si="13"/>
        <v>0.52037443716103848</v>
      </c>
      <c r="AB30" s="253">
        <f t="shared" si="13"/>
        <v>0.54898540303446153</v>
      </c>
      <c r="AC30" s="253">
        <f t="shared" si="13"/>
        <v>0.59005464524145934</v>
      </c>
      <c r="AD30" s="253">
        <f t="shared" si="13"/>
        <v>0.56549895883201662</v>
      </c>
      <c r="AE30" s="253">
        <f t="shared" si="13"/>
        <v>0.48556488830883698</v>
      </c>
      <c r="AF30" s="255">
        <f t="shared" si="13"/>
        <v>0.53928709224048499</v>
      </c>
    </row>
    <row r="31" spans="2:33" x14ac:dyDescent="0.25">
      <c r="B31" s="39" t="s">
        <v>28</v>
      </c>
      <c r="C31" s="253">
        <f t="shared" ref="C31:AF31" si="14">-C13/C$9</f>
        <v>0.17148167295488878</v>
      </c>
      <c r="D31" s="253">
        <f t="shared" si="14"/>
        <v>0.16120797838645348</v>
      </c>
      <c r="E31" s="253">
        <f t="shared" si="14"/>
        <v>0.16550492263321018</v>
      </c>
      <c r="F31" s="253">
        <f t="shared" si="14"/>
        <v>0.13973905553554558</v>
      </c>
      <c r="G31" s="291">
        <f t="shared" si="14"/>
        <v>0.15740047945193147</v>
      </c>
      <c r="H31" s="253">
        <f t="shared" si="14"/>
        <v>0.1472331308390076</v>
      </c>
      <c r="I31" s="253">
        <f t="shared" si="14"/>
        <v>0.13162747652168078</v>
      </c>
      <c r="J31" s="253">
        <f t="shared" si="14"/>
        <v>0.14012004106105788</v>
      </c>
      <c r="K31" s="253">
        <f t="shared" si="14"/>
        <v>0.13690294449282575</v>
      </c>
      <c r="L31" s="291">
        <f t="shared" si="14"/>
        <v>0.13839773227804911</v>
      </c>
      <c r="M31" s="253">
        <f t="shared" si="14"/>
        <v>0.15064345193035578</v>
      </c>
      <c r="N31" s="253">
        <f t="shared" si="14"/>
        <v>0.14619513132492767</v>
      </c>
      <c r="O31" s="253">
        <f t="shared" si="14"/>
        <v>0.14529033262014998</v>
      </c>
      <c r="P31" s="253">
        <f t="shared" si="14"/>
        <v>0.14171823685962134</v>
      </c>
      <c r="Q31" s="291">
        <f t="shared" si="14"/>
        <v>0.14542223359819387</v>
      </c>
      <c r="R31" s="253">
        <f t="shared" si="14"/>
        <v>0.13015404213288834</v>
      </c>
      <c r="S31" s="253">
        <f t="shared" si="14"/>
        <v>8.7967874474892432E-2</v>
      </c>
      <c r="T31" s="253">
        <f t="shared" si="14"/>
        <v>0.10471927621251632</v>
      </c>
      <c r="U31" s="253">
        <f t="shared" si="14"/>
        <v>0.10076108882788901</v>
      </c>
      <c r="V31" s="255">
        <f t="shared" si="14"/>
        <v>0.10458598825893618</v>
      </c>
      <c r="W31" s="253">
        <f t="shared" si="14"/>
        <v>0.30590918090125518</v>
      </c>
      <c r="X31" s="253">
        <f t="shared" si="14"/>
        <v>0.32916910570745989</v>
      </c>
      <c r="Y31" s="253">
        <f t="shared" si="14"/>
        <v>0.29752415696444368</v>
      </c>
      <c r="Z31" s="253">
        <f t="shared" si="14"/>
        <v>0.19126931467173586</v>
      </c>
      <c r="AA31" s="291">
        <f t="shared" si="14"/>
        <v>0.2692505222043719</v>
      </c>
      <c r="AB31" s="253">
        <f t="shared" si="14"/>
        <v>0.17857301779672541</v>
      </c>
      <c r="AC31" s="253">
        <f t="shared" si="14"/>
        <v>0.18296392295361261</v>
      </c>
      <c r="AD31" s="253">
        <f t="shared" si="14"/>
        <v>0.18452153276835734</v>
      </c>
      <c r="AE31" s="253">
        <f t="shared" si="14"/>
        <v>0.12895701785655142</v>
      </c>
      <c r="AF31" s="255">
        <f t="shared" si="14"/>
        <v>0.16357896544704406</v>
      </c>
    </row>
    <row r="32" spans="2:33" x14ac:dyDescent="0.25">
      <c r="B32" s="37" t="s">
        <v>30</v>
      </c>
      <c r="C32" s="253">
        <f t="shared" ref="C32:AF32" si="15">C19/C$9</f>
        <v>0.11555299151209414</v>
      </c>
      <c r="D32" s="253">
        <f t="shared" si="15"/>
        <v>0.12477493582015858</v>
      </c>
      <c r="E32" s="253">
        <f t="shared" si="15"/>
        <v>0.11483643530804051</v>
      </c>
      <c r="F32" s="253">
        <f t="shared" si="15"/>
        <v>0.16004767896273311</v>
      </c>
      <c r="G32" s="291">
        <f t="shared" si="15"/>
        <v>0.13188359727188062</v>
      </c>
      <c r="H32" s="253">
        <f t="shared" si="15"/>
        <v>0.14778602613047689</v>
      </c>
      <c r="I32" s="253">
        <f t="shared" si="15"/>
        <v>0.20173603513630253</v>
      </c>
      <c r="J32" s="253">
        <f t="shared" si="15"/>
        <v>0.16308451743435662</v>
      </c>
      <c r="K32" s="253">
        <f t="shared" si="15"/>
        <v>0.16911461491624966</v>
      </c>
      <c r="L32" s="291">
        <f t="shared" si="15"/>
        <v>0.17161033390069955</v>
      </c>
      <c r="M32" s="253">
        <f t="shared" si="15"/>
        <v>0.16855917234418374</v>
      </c>
      <c r="N32" s="253">
        <f t="shared" si="15"/>
        <v>0.24062998936463625</v>
      </c>
      <c r="O32" s="253">
        <f t="shared" si="15"/>
        <v>0.16992002722794836</v>
      </c>
      <c r="P32" s="253">
        <f t="shared" si="15"/>
        <v>0.20457261057710013</v>
      </c>
      <c r="Q32" s="291">
        <f t="shared" si="15"/>
        <v>0.19806538617483174</v>
      </c>
      <c r="R32" s="253">
        <f t="shared" si="15"/>
        <v>0.11835156599714487</v>
      </c>
      <c r="S32" s="253">
        <f t="shared" si="15"/>
        <v>0.12584477929516008</v>
      </c>
      <c r="T32" s="253">
        <f t="shared" si="15"/>
        <v>0.17146115282504046</v>
      </c>
      <c r="U32" s="253">
        <f t="shared" si="15"/>
        <v>0.10736437666763157</v>
      </c>
      <c r="V32" s="255">
        <f t="shared" si="15"/>
        <v>0.13005108498767554</v>
      </c>
      <c r="W32" s="253">
        <f t="shared" si="15"/>
        <v>0.12963884908357282</v>
      </c>
      <c r="X32" s="253">
        <f t="shared" si="15"/>
        <v>0.11400966045502806</v>
      </c>
      <c r="Y32" s="253">
        <f t="shared" si="15"/>
        <v>0.1198237467429821</v>
      </c>
      <c r="Z32" s="253">
        <f t="shared" si="15"/>
        <v>0.2747435599823207</v>
      </c>
      <c r="AA32" s="291">
        <f t="shared" si="15"/>
        <v>0.17440742659886982</v>
      </c>
      <c r="AB32" s="253">
        <f t="shared" si="15"/>
        <v>9.1078319500266861E-2</v>
      </c>
      <c r="AC32" s="256">
        <f t="shared" si="15"/>
        <v>3.0764163819935793E-2</v>
      </c>
      <c r="AD32" s="253">
        <f t="shared" si="15"/>
        <v>6.6889315332434099E-2</v>
      </c>
      <c r="AE32" s="253">
        <f t="shared" si="15"/>
        <v>0.15956890564396986</v>
      </c>
      <c r="AF32" s="255">
        <f t="shared" si="15"/>
        <v>9.6758722008037812E-2</v>
      </c>
    </row>
    <row r="33" spans="2:33" ht="15.75" thickBot="1" x14ac:dyDescent="0.3">
      <c r="B33" s="286" t="s">
        <v>29</v>
      </c>
      <c r="C33" s="287">
        <f>C26/C$9</f>
        <v>1.439012063417046E-2</v>
      </c>
      <c r="D33" s="287">
        <f>D26/D$9</f>
        <v>1.9411582651648447E-2</v>
      </c>
      <c r="E33" s="287">
        <f>E26/E$9</f>
        <v>1.9743174278008226E-2</v>
      </c>
      <c r="F33" s="287">
        <f>F26/F$9</f>
        <v>3.0637195523062462E-3</v>
      </c>
      <c r="G33" s="290">
        <f>G26/G$9</f>
        <v>1.3212952895002935E-2</v>
      </c>
      <c r="H33" s="289" t="s">
        <v>33</v>
      </c>
      <c r="I33" s="289" t="s">
        <v>33</v>
      </c>
      <c r="J33" s="289" t="s">
        <v>33</v>
      </c>
      <c r="K33" s="289" t="s">
        <v>33</v>
      </c>
      <c r="L33" s="290" t="s">
        <v>33</v>
      </c>
      <c r="M33" s="289" t="s">
        <v>33</v>
      </c>
      <c r="N33" s="289" t="s">
        <v>33</v>
      </c>
      <c r="O33" s="289" t="s">
        <v>33</v>
      </c>
      <c r="P33" s="289" t="s">
        <v>33</v>
      </c>
      <c r="Q33" s="290" t="s">
        <v>33</v>
      </c>
      <c r="R33" s="289" t="s">
        <v>33</v>
      </c>
      <c r="S33" s="289" t="s">
        <v>33</v>
      </c>
      <c r="T33" s="289" t="s">
        <v>33</v>
      </c>
      <c r="U33" s="289" t="s">
        <v>33</v>
      </c>
      <c r="V33" s="290" t="s">
        <v>33</v>
      </c>
      <c r="W33" s="289" t="s">
        <v>33</v>
      </c>
      <c r="X33" s="289" t="s">
        <v>33</v>
      </c>
      <c r="Y33" s="289" t="s">
        <v>33</v>
      </c>
      <c r="Z33" s="289" t="s">
        <v>33</v>
      </c>
      <c r="AA33" s="290" t="s">
        <v>33</v>
      </c>
      <c r="AB33" s="289" t="s">
        <v>33</v>
      </c>
      <c r="AC33" s="289" t="s">
        <v>33</v>
      </c>
      <c r="AD33" s="289" t="s">
        <v>33</v>
      </c>
      <c r="AE33" s="289" t="s">
        <v>33</v>
      </c>
      <c r="AF33" s="290" t="s">
        <v>33</v>
      </c>
    </row>
    <row r="34" spans="2:33" ht="15.75" thickTop="1" x14ac:dyDescent="0.25">
      <c r="B34" s="30"/>
      <c r="C34" s="44"/>
      <c r="D34" s="44"/>
      <c r="E34" s="44"/>
      <c r="F34" s="31"/>
      <c r="G34" s="257"/>
      <c r="H34" s="24"/>
      <c r="I34" s="24"/>
      <c r="J34" s="24"/>
      <c r="K34" s="24"/>
      <c r="L34" s="24"/>
      <c r="M34" s="29"/>
      <c r="N34" s="27"/>
      <c r="O34" s="29"/>
      <c r="P34" s="27"/>
      <c r="Q34" s="25"/>
      <c r="R34" s="29"/>
      <c r="S34" s="27"/>
      <c r="T34" s="29"/>
      <c r="U34" s="27"/>
      <c r="V34" s="25"/>
      <c r="W34" s="29"/>
      <c r="X34" s="27"/>
      <c r="Y34" s="29"/>
      <c r="Z34" s="27"/>
      <c r="AA34" s="25"/>
      <c r="AB34" s="26"/>
      <c r="AC34" s="26"/>
      <c r="AD34" s="26"/>
      <c r="AE34" s="26"/>
      <c r="AF34" s="258"/>
    </row>
    <row r="35" spans="2:33" x14ac:dyDescent="0.25">
      <c r="B35" s="262" t="s">
        <v>82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2:33" x14ac:dyDescent="0.25">
      <c r="B36" s="262" t="s">
        <v>83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2:33" x14ac:dyDescent="0.25">
      <c r="B37" s="262" t="s">
        <v>84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2:33" x14ac:dyDescent="0.25">
      <c r="B38" s="262" t="s">
        <v>93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82"/>
      <c r="AE38" s="33"/>
      <c r="AF38" s="33"/>
    </row>
    <row r="39" spans="2:33" x14ac:dyDescent="0.25">
      <c r="B39" s="263"/>
    </row>
    <row r="41" spans="2:33" s="260" customFormat="1" x14ac:dyDescent="0.25"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</row>
    <row r="42" spans="2:33" s="260" customFormat="1" x14ac:dyDescent="0.25"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</row>
    <row r="43" spans="2:33" s="260" customFormat="1" x14ac:dyDescent="0.25"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</row>
    <row r="44" spans="2:33" s="260" customFormat="1" x14ac:dyDescent="0.25"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</row>
    <row r="45" spans="2:33" s="260" customFormat="1" x14ac:dyDescent="0.25"/>
    <row r="46" spans="2:33" s="260" customFormat="1" x14ac:dyDescent="0.25"/>
    <row r="47" spans="2:33" s="260" customFormat="1" x14ac:dyDescent="0.25"/>
    <row r="48" spans="2:33" s="260" customFormat="1" x14ac:dyDescent="0.25"/>
  </sheetData>
  <mergeCells count="6">
    <mergeCell ref="AB3:AF3"/>
    <mergeCell ref="C3:G3"/>
    <mergeCell ref="H3:L3"/>
    <mergeCell ref="M3:Q3"/>
    <mergeCell ref="R3:V3"/>
    <mergeCell ref="W3:AA3"/>
  </mergeCells>
  <conditionalFormatting sqref="AA27:AA28">
    <cfRule type="containsText" dxfId="11" priority="7" operator="containsText" text="OK">
      <formula>NOT(ISERROR(SEARCH("OK",AA27)))</formula>
    </cfRule>
    <cfRule type="containsText" dxfId="10" priority="8" operator="containsText" text="PENDENTE">
      <formula>NOT(ISERROR(SEARCH("PENDENTE",AA27)))</formula>
    </cfRule>
  </conditionalFormatting>
  <conditionalFormatting sqref="AA34">
    <cfRule type="containsText" dxfId="9" priority="9" operator="containsText" text="OK">
      <formula>NOT(ISERROR(SEARCH("OK",AA34)))</formula>
    </cfRule>
    <cfRule type="containsText" dxfId="8" priority="10" operator="containsText" text="PENDENTE">
      <formula>NOT(ISERROR(SEARCH("PENDENTE",AA34)))</formula>
    </cfRule>
  </conditionalFormatting>
  <conditionalFormatting sqref="AA22:AA26">
    <cfRule type="containsText" dxfId="7" priority="1" operator="containsText" text="OK">
      <formula>NOT(ISERROR(SEARCH("OK",AA22)))</formula>
    </cfRule>
    <cfRule type="containsText" dxfId="6" priority="2" operator="containsText" text="PENDENTE">
      <formula>NOT(ISERROR(SEARCH("PENDENTE",AA22)))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L12:AF19 L11:V11 AA11 AF11" formula="1"/>
    <ignoredError sqref="G11:K19 W11:Z11 AB11:AE11" formula="1" formulaRange="1"/>
    <ignoredError sqref="C11:F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asta" ma:contentTypeID="0x012000FBBBC9C2FBAF1044B9178F2BAD1B9F6C" ma:contentTypeVersion="0" ma:contentTypeDescription="Crie uma nova pasta." ma:contentTypeScope="" ma:versionID="f2ea8927995d7fac5a74dae9331ea9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ceae06c93b83b44ce5ec9c260e7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ChildCount" minOccurs="0"/>
                <xsd:element ref="ns1:FolderChild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temChildCount" ma:index="3" nillable="true" ma:displayName="Contagem de Itens Filhos" ma:hidden="true" ma:list="Docs" ma:internalName="ItemChildCount" ma:readOnly="true" ma:showField="ItemChildCount">
      <xsd:simpleType>
        <xsd:restriction base="dms:Lookup"/>
      </xsd:simpleType>
    </xsd:element>
    <xsd:element name="FolderChildCount" ma:index="4" nillable="true" ma:displayName="Contagem de Elementos Filho da Pasta" ma:hidden="true" ma:list="Docs" ma:internalName="FolderChildCount" ma:readOnly="true" ma:showField="FolderChildCount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ABE897-D760-429B-9FEE-D231603FF1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BC70A-F77E-4CA6-A9D5-D2B56EA19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694232-0455-491B-A3A5-8FE2C63B7E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 2019 ex-IFRS 16</vt:lpstr>
      <vt:lpstr> 2019 with IFRS 16</vt:lpstr>
    </vt:vector>
  </TitlesOfParts>
  <Manager/>
  <Company>Natura Cosmeticos S/A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LUIZA MENDES SILVEIRA</dc:creator>
  <cp:keywords/>
  <dc:description/>
  <cp:lastModifiedBy>Tamires Parini</cp:lastModifiedBy>
  <cp:revision/>
  <dcterms:created xsi:type="dcterms:W3CDTF">2017-11-17T15:47:58Z</dcterms:created>
  <dcterms:modified xsi:type="dcterms:W3CDTF">2020-07-02T22:28:39Z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0x012000FBBBC9C2FBAF1044B9178F2BAD1B9F6C</vt:lpwstr>
  </property>
</Properties>
</file>